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 sheetId="1" r:id="rId4"/>
    <sheet state="visible" name="Data Exhibit-1" sheetId="2" r:id="rId5"/>
    <sheet state="visible" name="Modified Data Exhibit 1" sheetId="3" r:id="rId6"/>
    <sheet state="visible" name="Data Exhibit-2" sheetId="4" r:id="rId7"/>
    <sheet state="visible" name="Simulation (1 SKU) - to be auto" sheetId="5" r:id="rId8"/>
    <sheet state="visible" name="Data Exhibit-3" sheetId="6" r:id="rId9"/>
    <sheet state="visible" name="Data Exhibit-4" sheetId="7" r:id="rId10"/>
    <sheet state="visible" name="Capacity of Plant" sheetId="8" r:id="rId11"/>
    <sheet state="visible" name="Things to do" sheetId="9" r:id="rId12"/>
  </sheets>
  <definedNames/>
  <calcPr/>
  <extLst>
    <ext uri="GoogleSheetsCustomDataVersion1">
      <go:sheetsCustomData xmlns:go="http://customooxmlschemas.google.com/" r:id="rId13" roundtripDataSignature="AMtx7mjtkupJeKTudmgXXVxt8I/eUaOC6g=="/>
    </ext>
  </extLst>
</workbook>
</file>

<file path=xl/sharedStrings.xml><?xml version="1.0" encoding="utf-8"?>
<sst xmlns="http://schemas.openxmlformats.org/spreadsheetml/2006/main" count="432" uniqueCount="193">
  <si>
    <t xml:space="preserve">Introduction </t>
  </si>
  <si>
    <r>
      <t>This is the data exhibits that will be accompanying the</t>
    </r>
    <r>
      <rPr>
        <b/>
      </rPr>
      <t xml:space="preserve"> "ASCM School Round 2020-21 Case Competition"</t>
    </r>
    <r>
      <t xml:space="preserve"> to provide clarity on the situation and support on which the solutions should be formed. The data exhibits highlight 3 main areas: Supplier Risk, Inventory SKU Data, Capacity Constraint. The data sets in the exhibit are distinct and will provide different insights, which may or may not be codependent among each other.</t>
    </r>
  </si>
  <si>
    <t>Table of Content</t>
  </si>
  <si>
    <t>Data Exhibit-1</t>
  </si>
  <si>
    <t>This sheet contains data about the suppliers of MediCrystals collected by the 'Risk Complaince' team. Find the description of each column below:
Supplier Name - Name of the supplier 
Location - Location of the supplier warehouse from which the product is supplied to MediCrystals
Revenue - Revenue of the suppliers for FY 2019
Cash from Operations -  Cash flow from Operations reported by the supplier in their annual financial statements
Credit Rating - Credit rating provided by D&amp;B
S-OTD - Supplier On-time delivery (S-OTD) performance for the past 12 months
Single Source -"Y" - if the supplier is the only qualified source of supply for the product; "N" - if alternate suppliers are available to supply the product
IP Protection - "Y" - if the supplier owns an IP for the product supplied and "N" if the supplier doesn't own any IP
Data security - Internal scoring done for each supplier by MediCrystals assessing supplier's systems &amp; Data security on a scale of 0-10 (10 indicates excellent systems &amp; data security and 0 indicates very poor systems &amp; data security)
Labor Unrests - "Y" indicates if the supplier has faced any labor unrests in the past 12 months. "N" if no labor unrests have been faced by the supplier in the past 12 months.
Environmental Incidents - "Y" indicates if the supplier has faced any environmental incidents in the past 12 months. "N" if no environmental incidents have been faced by the supplier in the past 12 months.</t>
  </si>
  <si>
    <t xml:space="preserve"> </t>
  </si>
  <si>
    <t>Data Exhibit-2</t>
  </si>
  <si>
    <r>
      <t>This sheet contains data about the inventory at GlasWork. Each column describes the SKU information as described below:
SKU - SKU Number
Std. Price ($) - Price of each unit of SKU
On-Hand Stock ($) - Total stock on-hand as of 30th Sep'20         
APU (units) - Average monthly consumption (30 days) of the SKU
APU Trend - Anticipated APU trend provided by marketing (e.g. 50% indicates 50% increase in APU consumption)
S-OTD - Supplier On-time delivery (S-OTD) performance for the past 12 months
Demand variability (COV) - Demand Coefficient of variance for the past 12 months
Lead Time (days) - Lead time in days to procure th</t>
    </r>
    <r>
      <rPr>
        <b/>
      </rPr>
      <t>e SKU
Assumptions to be taken into consider</t>
    </r>
    <r>
      <t>ation:
- The Minimum Order Quantity (MOQ) is equal to one lead-time demand
- The service level targeted can be assumed to be 95%
- The expiry for all the mentioned SKUs is one year</t>
    </r>
  </si>
  <si>
    <t>Data Exhibit-3</t>
  </si>
  <si>
    <r>
      <t xml:space="preserve">This sheet has 4 tables with data related to demand for the products from Fabricadas. The first table has the demand projections for the year 2020, starting from Q3 of 2020 to Q2 of 2021 for each product in units of lots of each product manufactured in a single quarter.
The second table mentions the cycle time for each product in number of hours for each lot. The third table mentions cycle time for each product broken up according to the respective process times, in number of hours for each lot.
The final table of the sheet contains the net lot equivalents rejected in a quarter by Fabricadas, averaged from the previous year's data.
</t>
    </r>
    <r>
      <rPr>
        <rFont val="Verdana"/>
        <b/>
        <sz val="12.0"/>
      </rPr>
      <t xml:space="preserve">
</t>
    </r>
  </si>
  <si>
    <t>Data Exhibit-4</t>
  </si>
  <si>
    <t xml:space="preserve">According to the plans shared with the team, steps for manufacturing can be said to have the following processes : the glass tubing capacity unit, the hot-forming process unit that creates the required shape, washing and inspection unit and finally the packing and distribution unit.
Each plant manufactures the three products: Ampoules, Tubular Vials and Glass Syringes. Each product has it's own separate movement through the manufacturing chain which is shown in the figure of this sheet. 
Below figure is the data on shutdowns of Fabricadas provided by the Plant Manager. Each column gives the number of days a particular unit of the plant remains shut in a year, on an average and for what reasons.
Note: For one plant, only one product can undergo one process at a time. Mention any assumptions if required with clear reasoning mentioned alongside.
</t>
  </si>
  <si>
    <t>Data as of 30th Sep'20</t>
  </si>
  <si>
    <t>Financial Performance</t>
  </si>
  <si>
    <t>Others</t>
  </si>
  <si>
    <t>Regulatory Performance</t>
  </si>
  <si>
    <t>Supplier Name</t>
  </si>
  <si>
    <t>Location</t>
  </si>
  <si>
    <t>Revenue</t>
  </si>
  <si>
    <t xml:space="preserve">Cash from Operations </t>
  </si>
  <si>
    <t>CFA Column</t>
  </si>
  <si>
    <t>Credit Rating</t>
  </si>
  <si>
    <t>S-OTD</t>
  </si>
  <si>
    <t>Single Source</t>
  </si>
  <si>
    <t>IP Protection</t>
  </si>
  <si>
    <t>Data security</t>
  </si>
  <si>
    <t>Labour Unrests</t>
  </si>
  <si>
    <t>Environmental Incidents</t>
  </si>
  <si>
    <t>Plaxian</t>
  </si>
  <si>
    <t>US</t>
  </si>
  <si>
    <t>Y</t>
  </si>
  <si>
    <t>N</t>
  </si>
  <si>
    <t>GutesGlas</t>
  </si>
  <si>
    <t>Germany</t>
  </si>
  <si>
    <t>Boavidro</t>
  </si>
  <si>
    <t>Brazil</t>
  </si>
  <si>
    <t>Saanch</t>
  </si>
  <si>
    <t>India</t>
  </si>
  <si>
    <t>RealGlass</t>
  </si>
  <si>
    <t>China</t>
  </si>
  <si>
    <t>Optikiet</t>
  </si>
  <si>
    <t>BestOGlass</t>
  </si>
  <si>
    <t>MedicMetric</t>
  </si>
  <si>
    <t>Philippines</t>
  </si>
  <si>
    <t>Shale</t>
  </si>
  <si>
    <t>Saudi Arabia</t>
  </si>
  <si>
    <t>Opticful</t>
  </si>
  <si>
    <t>Italy</t>
  </si>
  <si>
    <t>basicPharm</t>
  </si>
  <si>
    <t>PharmyLeaf</t>
  </si>
  <si>
    <t>Supplier's Risk</t>
  </si>
  <si>
    <t>Supplier Reliability</t>
  </si>
  <si>
    <t>Intellectual Property and IT Infrastructure</t>
  </si>
  <si>
    <t>Liquidity</t>
  </si>
  <si>
    <t>Enviornmental Incidents</t>
  </si>
  <si>
    <t>Data Security</t>
  </si>
  <si>
    <t>Credit Scoring</t>
  </si>
  <si>
    <t>Steps in Raw Material Procurement</t>
  </si>
  <si>
    <t>Order Placed &amp; Price and Delivery</t>
  </si>
  <si>
    <t>Supplier's RM Procurement</t>
  </si>
  <si>
    <t>Supplier's Processing</t>
  </si>
  <si>
    <t>Shipment</t>
  </si>
  <si>
    <t>Final Payment</t>
  </si>
  <si>
    <t>Scalability</t>
  </si>
  <si>
    <t>Manufacturing</t>
  </si>
  <si>
    <t>Reliability</t>
  </si>
  <si>
    <t xml:space="preserve">Proxy </t>
  </si>
  <si>
    <t>Proxy</t>
  </si>
  <si>
    <t>Cashflow-Ratio</t>
  </si>
  <si>
    <t>Proxy - SOTD</t>
  </si>
  <si>
    <t>Cashflow Ratio</t>
  </si>
  <si>
    <t>Infrastructure</t>
  </si>
  <si>
    <t>Pricing</t>
  </si>
  <si>
    <t>Credit Capacity</t>
  </si>
  <si>
    <t>Credit Risk</t>
  </si>
  <si>
    <t>IP</t>
  </si>
  <si>
    <t>Sustainability</t>
  </si>
  <si>
    <t>Enviornment</t>
  </si>
  <si>
    <t>Revenue (in Million)</t>
  </si>
  <si>
    <t>Cash Ratio</t>
  </si>
  <si>
    <t xml:space="preserve">SKU </t>
  </si>
  <si>
    <t>Std. Price ($)</t>
  </si>
  <si>
    <t>Opening Inventory (units)</t>
  </si>
  <si>
    <t>On-Hand Stock ($)</t>
  </si>
  <si>
    <t>APU
(units)</t>
  </si>
  <si>
    <t>Demand variability (COV)</t>
  </si>
  <si>
    <t>APU Trend</t>
  </si>
  <si>
    <t>Annual Demand</t>
  </si>
  <si>
    <t>Daily Demand</t>
  </si>
  <si>
    <t>Demand During Lead time</t>
  </si>
  <si>
    <t>Sigma during Lead Time</t>
  </si>
  <si>
    <t>95% SL</t>
  </si>
  <si>
    <t>Lead Time (days)</t>
  </si>
  <si>
    <t>Revised Lead Time</t>
  </si>
  <si>
    <t>Annual Sigma</t>
  </si>
  <si>
    <t>Daily Sigma</t>
  </si>
  <si>
    <t>DDLT</t>
  </si>
  <si>
    <t>Sigma_DDLT</t>
  </si>
  <si>
    <t>DDLT + 2sig</t>
  </si>
  <si>
    <t>Maximum Inventory Level</t>
  </si>
  <si>
    <t>Adjusted Lead Time</t>
  </si>
  <si>
    <t>Day</t>
  </si>
  <si>
    <t>Opening Stock</t>
  </si>
  <si>
    <t>Demand</t>
  </si>
  <si>
    <t>Demand Random Number</t>
  </si>
  <si>
    <t>Z-Score</t>
  </si>
  <si>
    <t>Closing Stock</t>
  </si>
  <si>
    <t>Lost Demand</t>
  </si>
  <si>
    <t>Order Placed</t>
  </si>
  <si>
    <t>Order Flag</t>
  </si>
  <si>
    <t>Demand History and Projections</t>
  </si>
  <si>
    <t>Demand Projections</t>
  </si>
  <si>
    <t>Q3 2020 (actual)</t>
  </si>
  <si>
    <t>Q4 2020</t>
  </si>
  <si>
    <t>Q1 2021</t>
  </si>
  <si>
    <t>Q2 2021</t>
  </si>
  <si>
    <t>[in lots]</t>
  </si>
  <si>
    <t>Ampoules</t>
  </si>
  <si>
    <t>Vials</t>
  </si>
  <si>
    <t>Syringes</t>
  </si>
  <si>
    <t>Product-wise cycle time</t>
  </si>
  <si>
    <t>Product</t>
  </si>
  <si>
    <t>Cycle Time (hours)</t>
  </si>
  <si>
    <t>Cycle time breakup by product and line</t>
  </si>
  <si>
    <t>Cycle Time (hours/process)</t>
  </si>
  <si>
    <t>Tubing</t>
  </si>
  <si>
    <t>Hot-forming</t>
  </si>
  <si>
    <t>Washing</t>
  </si>
  <si>
    <t>Packing</t>
  </si>
  <si>
    <t>Net lot equivalent rejected in a quarter</t>
  </si>
  <si>
    <t>Bend tubing Rejects</t>
  </si>
  <si>
    <t>Contamination rejects</t>
  </si>
  <si>
    <t>Glass breakages</t>
  </si>
  <si>
    <t>Air bubbles</t>
  </si>
  <si>
    <t>4-step manufacturing process for all 3 products in Fabricadas</t>
  </si>
  <si>
    <t>Fabricadas Utilization and Stoppages</t>
  </si>
  <si>
    <t>Unit</t>
  </si>
  <si>
    <t>Weekends and Holidays</t>
  </si>
  <si>
    <t xml:space="preserve">Planned shutdowns </t>
  </si>
  <si>
    <t>Unplanned shutdowns</t>
  </si>
  <si>
    <t>Tubing #1</t>
  </si>
  <si>
    <t>Tubing #2</t>
  </si>
  <si>
    <t>Forming #1</t>
  </si>
  <si>
    <t>Forming #2</t>
  </si>
  <si>
    <t>Washing #1</t>
  </si>
  <si>
    <t>Washing #2</t>
  </si>
  <si>
    <t>Washing #3</t>
  </si>
  <si>
    <t>Washing #4</t>
  </si>
  <si>
    <t>Packing #1</t>
  </si>
  <si>
    <t>Packing #2</t>
  </si>
  <si>
    <t>Packing #3</t>
  </si>
  <si>
    <t>Packing #4</t>
  </si>
  <si>
    <t>Packing #5</t>
  </si>
  <si>
    <t>Packing #6</t>
  </si>
  <si>
    <t>Working Days</t>
  </si>
  <si>
    <t>Total Working 
Hours</t>
  </si>
  <si>
    <t>Available Tubing Hours</t>
  </si>
  <si>
    <t>Available Forming Hours</t>
  </si>
  <si>
    <t>Available Washing Hours</t>
  </si>
  <si>
    <t>Available Packing Hours</t>
  </si>
  <si>
    <t>Ideally Required Tubing Hours</t>
  </si>
  <si>
    <t>Ideally Required Forming Hours</t>
  </si>
  <si>
    <t>Ideally Required Washing Hours</t>
  </si>
  <si>
    <t>Ideally Required Packing Hours</t>
  </si>
  <si>
    <t>Q3 2020</t>
  </si>
  <si>
    <t>Required Tubing Hours</t>
  </si>
  <si>
    <t>Required Forming Hours</t>
  </si>
  <si>
    <t>Required Wasting Hours</t>
  </si>
  <si>
    <t>Required Packing Hours</t>
  </si>
  <si>
    <t>Revised Demand History and Projections considering Waste Equivalent</t>
  </si>
  <si>
    <t>Rejections</t>
  </si>
  <si>
    <t>Rejection Ratio</t>
  </si>
  <si>
    <t xml:space="preserve">Supplier Risk --&gt; </t>
  </si>
  <si>
    <t>1a</t>
  </si>
  <si>
    <t>Read the ppt and think of a model which can be used.</t>
  </si>
  <si>
    <t>1b</t>
  </si>
  <si>
    <t xml:space="preserve">Clustering </t>
  </si>
  <si>
    <t>1c</t>
  </si>
  <si>
    <t>MItigation Strategies</t>
  </si>
  <si>
    <t>Obsolete Inventory</t>
  </si>
  <si>
    <t>2a</t>
  </si>
  <si>
    <t>First do one run through for a sku a cycle</t>
  </si>
  <si>
    <t>2b</t>
  </si>
  <si>
    <t xml:space="preserve">How to use SOTD? </t>
  </si>
  <si>
    <t>Capacity Constraint</t>
  </si>
  <si>
    <t>3a</t>
  </si>
  <si>
    <t xml:space="preserve">Final strategy to determine the capacity constraint problem </t>
  </si>
  <si>
    <t>3b</t>
  </si>
  <si>
    <t>Job sequencing problem (Formulation Simplification)</t>
  </si>
  <si>
    <t>3c</t>
  </si>
  <si>
    <t xml:space="preserve">Unplanned downtime  and rejection rate </t>
  </si>
  <si>
    <t>3d</t>
  </si>
  <si>
    <t>How to optimize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</si>
</sst>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quot;M&quot;"/>
    <numFmt numFmtId="165" formatCode="#,##0.0000"/>
    <numFmt numFmtId="166" formatCode="_(* #,##0_);_(* \(#,##0\);_(* &quot;-&quot;??_);_(@_)"/>
  </numFmts>
  <fonts count="25">
    <font>
      <sz val="11.0"/>
      <color theme="1"/>
      <name val="Arial"/>
    </font>
    <font>
      <sz val="10.0"/>
      <color theme="1"/>
      <name val="Verdana"/>
    </font>
    <font>
      <b/>
      <sz val="14.0"/>
      <color theme="1"/>
      <name val="Verdana"/>
    </font>
    <font/>
    <font>
      <sz val="12.0"/>
      <color theme="1"/>
      <name val="Verdana"/>
    </font>
    <font>
      <b/>
      <sz val="14.0"/>
      <color theme="0"/>
      <name val="Verdana"/>
    </font>
    <font>
      <sz val="9.0"/>
      <color rgb="FF000000"/>
      <name val="Verdana"/>
    </font>
    <font>
      <sz val="9.0"/>
      <color theme="1"/>
      <name val="Verdana"/>
    </font>
    <font>
      <b/>
      <sz val="9.0"/>
      <color theme="0"/>
      <name val="Verdana"/>
    </font>
    <font>
      <b/>
      <sz val="9.0"/>
      <color rgb="FFFFFFFF"/>
      <name val="Verdana"/>
    </font>
    <font>
      <b/>
      <sz val="9.0"/>
      <color rgb="FF000000"/>
      <name val="Verdana"/>
    </font>
    <font>
      <sz val="9.0"/>
      <color rgb="FF0A0A0A"/>
      <name val="Verdana"/>
    </font>
    <font>
      <b/>
      <sz val="9.0"/>
      <color theme="1"/>
      <name val="Verdana"/>
    </font>
    <font>
      <b/>
      <sz val="9.0"/>
      <color rgb="FF0A0A0A"/>
      <name val="Verdana"/>
    </font>
    <font>
      <color rgb="FF000000"/>
      <name val="Calibri"/>
    </font>
    <font>
      <color theme="1"/>
      <name val="Calibri"/>
    </font>
    <font>
      <b/>
      <color theme="1"/>
      <name val="Calibri"/>
    </font>
    <font>
      <sz val="11.0"/>
      <color theme="1"/>
      <name val="Verdana"/>
    </font>
    <font>
      <b/>
      <sz val="11.0"/>
      <color theme="0"/>
      <name val="Verdana"/>
    </font>
    <font>
      <sz val="11.0"/>
      <color rgb="FF0A0A0A"/>
      <name val="Verdana"/>
    </font>
    <font>
      <b/>
      <sz val="10.0"/>
      <color theme="0"/>
      <name val="Verdana"/>
    </font>
    <font>
      <b/>
      <sz val="10.0"/>
      <color rgb="FFFFFFFF"/>
      <name val="Alegreya"/>
    </font>
    <font>
      <b/>
      <color rgb="FFFFFFFF"/>
      <name val="Calibri"/>
    </font>
    <font>
      <b/>
      <sz val="11.0"/>
      <color rgb="FFFFFFFF"/>
      <name val="Verdana"/>
    </font>
    <font>
      <sz val="11.0"/>
      <color rgb="FF000000"/>
      <name val="Docs-Calibri"/>
    </font>
  </fonts>
  <fills count="15">
    <fill>
      <patternFill patternType="none"/>
    </fill>
    <fill>
      <patternFill patternType="lightGray"/>
    </fill>
    <fill>
      <patternFill patternType="solid">
        <fgColor rgb="FFF2F2F2"/>
        <bgColor rgb="FFF2F2F2"/>
      </patternFill>
    </fill>
    <fill>
      <patternFill patternType="solid">
        <fgColor theme="1"/>
        <bgColor theme="1"/>
      </patternFill>
    </fill>
    <fill>
      <patternFill patternType="solid">
        <fgColor rgb="FFFFFF00"/>
        <bgColor rgb="FFFFFF00"/>
      </patternFill>
    </fill>
    <fill>
      <patternFill patternType="solid">
        <fgColor rgb="FFF3F3F3"/>
        <bgColor rgb="FFF3F3F3"/>
      </patternFill>
    </fill>
    <fill>
      <patternFill patternType="solid">
        <fgColor rgb="FFFF0000"/>
        <bgColor rgb="FFFF0000"/>
      </patternFill>
    </fill>
    <fill>
      <patternFill patternType="solid">
        <fgColor rgb="FF6AA84F"/>
        <bgColor rgb="FF6AA84F"/>
      </patternFill>
    </fill>
    <fill>
      <patternFill patternType="solid">
        <fgColor rgb="FFCC0000"/>
        <bgColor rgb="FFCC0000"/>
      </patternFill>
    </fill>
    <fill>
      <patternFill patternType="solid">
        <fgColor rgb="FFB6D7A8"/>
        <bgColor rgb="FFB6D7A8"/>
      </patternFill>
    </fill>
    <fill>
      <patternFill patternType="solid">
        <fgColor rgb="FFD9EAD3"/>
        <bgColor rgb="FFD9EAD3"/>
      </patternFill>
    </fill>
    <fill>
      <patternFill patternType="solid">
        <fgColor rgb="FF000000"/>
        <bgColor rgb="FF000000"/>
      </patternFill>
    </fill>
    <fill>
      <patternFill patternType="solid">
        <fgColor rgb="FF38761D"/>
        <bgColor rgb="FF38761D"/>
      </patternFill>
    </fill>
    <fill>
      <patternFill patternType="solid">
        <fgColor rgb="FFFFF2CC"/>
        <bgColor rgb="FFFFF2CC"/>
      </patternFill>
    </fill>
    <fill>
      <patternFill patternType="solid">
        <fgColor rgb="FFFFFFFF"/>
        <bgColor rgb="FFFFFFFF"/>
      </patternFill>
    </fill>
  </fills>
  <borders count="48">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right style="medium">
        <color rgb="FF000000"/>
      </right>
    </border>
    <border>
      <left/>
      <top/>
      <bottom style="medium">
        <color rgb="FF000000"/>
      </bottom>
    </border>
    <border>
      <top/>
      <bottom style="medium">
        <color rgb="FF000000"/>
      </bottom>
    </border>
    <border>
      <right/>
      <top/>
      <bottom style="medium">
        <color rgb="FF000000"/>
      </bottom>
    </border>
    <border>
      <right/>
    </border>
    <border>
      <left/>
      <right/>
    </border>
    <border>
      <left/>
    </border>
    <border>
      <left style="medium">
        <color rgb="FF000000"/>
      </left>
      <right/>
      <top style="medium">
        <color rgb="FF000000"/>
      </top>
    </border>
    <border>
      <left/>
      <right/>
      <top style="medium">
        <color rgb="FF000000"/>
      </top>
    </border>
    <border>
      <right/>
      <top style="medium">
        <color rgb="FF000000"/>
      </top>
    </border>
    <border>
      <left/>
      <right style="medium">
        <color rgb="FF000000"/>
      </right>
      <top style="medium">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top/>
      <bottom/>
    </border>
    <border>
      <left/>
      <right/>
      <top/>
      <bottom/>
    </border>
    <border>
      <right/>
      <top/>
      <bottom/>
    </border>
    <border>
      <left/>
      <top/>
      <bottom/>
    </border>
    <border>
      <top/>
      <bottom/>
    </border>
    <border>
      <left style="medium">
        <color rgb="FF000000"/>
      </left>
      <right/>
      <top style="medium">
        <color rgb="FF000000"/>
      </top>
      <bottom/>
    </border>
    <border>
      <left/>
      <right/>
      <top style="medium">
        <color rgb="FF000000"/>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border>
    <border>
      <right style="medium">
        <color rgb="FF000000"/>
      </right>
      <top style="medium">
        <color rgb="FF000000"/>
      </top>
      <bottom/>
    </border>
    <border>
      <left style="medium">
        <color rgb="FF000000"/>
      </lef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shrinkToFit="0" vertical="center" wrapText="1"/>
    </xf>
    <xf borderId="2" fillId="0" fontId="3" numFmtId="0" xfId="0" applyBorder="1" applyFont="1"/>
    <xf borderId="1" fillId="0" fontId="4" numFmtId="0" xfId="0" applyAlignment="1" applyBorder="1" applyFont="1">
      <alignment horizontal="left" readingOrder="0" shrinkToFit="0" vertical="top" wrapText="1"/>
    </xf>
    <xf borderId="1" fillId="3" fontId="5" numFmtId="0" xfId="0" applyAlignment="1" applyBorder="1" applyFill="1" applyFont="1">
      <alignment horizontal="center" shrinkToFit="0" vertical="center" wrapText="1"/>
    </xf>
    <xf borderId="3" fillId="2" fontId="2" numFmtId="0" xfId="0" applyAlignment="1" applyBorder="1" applyFont="1">
      <alignment horizontal="center" shrinkToFit="0" vertical="center" wrapText="1"/>
    </xf>
    <xf borderId="4" fillId="0" fontId="4" numFmtId="0" xfId="0" applyAlignment="1" applyBorder="1" applyFont="1">
      <alignment horizontal="left" shrinkToFit="0" vertical="top" wrapText="1"/>
    </xf>
    <xf borderId="4" fillId="2" fontId="2" numFmtId="0" xfId="0" applyAlignment="1" applyBorder="1" applyFont="1">
      <alignment horizontal="center" shrinkToFit="0" vertical="center" wrapText="1"/>
    </xf>
    <xf borderId="4" fillId="0" fontId="4"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6" fillId="4" fontId="6" numFmtId="0" xfId="0" applyAlignment="1" applyBorder="1" applyFill="1" applyFont="1">
      <alignment horizontal="center" shrinkToFit="0" vertical="center" wrapText="1"/>
    </xf>
    <xf borderId="7" fillId="0" fontId="3" numFmtId="0" xfId="0" applyBorder="1" applyFont="1"/>
    <xf borderId="8" fillId="0" fontId="3" numFmtId="0" xfId="0" applyBorder="1" applyFont="1"/>
    <xf borderId="0" fillId="0" fontId="7" numFmtId="0" xfId="0" applyAlignment="1" applyFont="1">
      <alignment horizontal="center" shrinkToFit="0" vertical="center" wrapText="1"/>
    </xf>
    <xf borderId="0" fillId="0" fontId="7" numFmtId="4" xfId="0" applyAlignment="1" applyFont="1" applyNumberFormat="1">
      <alignment horizontal="center" shrinkToFit="0" vertical="center" wrapText="1"/>
    </xf>
    <xf borderId="0" fillId="0" fontId="6" numFmtId="0" xfId="0" applyAlignment="1" applyFont="1">
      <alignment horizontal="center" shrinkToFit="0" vertical="center" wrapText="1"/>
    </xf>
    <xf borderId="9" fillId="3" fontId="8" numFmtId="0" xfId="0" applyAlignment="1" applyBorder="1" applyFont="1">
      <alignment horizontal="center" shrinkToFit="0" vertical="center" wrapText="1"/>
    </xf>
    <xf borderId="10" fillId="3" fontId="8" numFmtId="0" xfId="0" applyAlignment="1" applyBorder="1" applyFont="1">
      <alignment horizontal="center" shrinkToFit="0" vertical="center" wrapText="1"/>
    </xf>
    <xf borderId="11" fillId="3" fontId="9" numFmtId="4" xfId="0" applyAlignment="1" applyBorder="1" applyFont="1" applyNumberFormat="1">
      <alignment horizontal="center" readingOrder="0" shrinkToFit="0" vertical="center" wrapText="1"/>
    </xf>
    <xf borderId="9" fillId="0" fontId="3" numFmtId="0" xfId="0" applyBorder="1" applyFont="1"/>
    <xf borderId="0" fillId="3" fontId="9" numFmtId="0" xfId="0" applyAlignment="1" applyFont="1">
      <alignment horizontal="center" readingOrder="0" shrinkToFit="0" vertical="center" wrapText="1"/>
    </xf>
    <xf borderId="12" fillId="3" fontId="8" numFmtId="0" xfId="0" applyAlignment="1" applyBorder="1" applyFont="1">
      <alignment horizontal="center" shrinkToFit="0" vertical="center" wrapText="1"/>
    </xf>
    <xf borderId="13" fillId="3" fontId="8" numFmtId="0" xfId="0" applyAlignment="1" applyBorder="1" applyFont="1">
      <alignment horizontal="center" shrinkToFit="0" vertical="center" wrapText="1"/>
    </xf>
    <xf borderId="13" fillId="5" fontId="10" numFmtId="4" xfId="0" applyAlignment="1" applyBorder="1" applyFill="1" applyFont="1" applyNumberFormat="1">
      <alignment horizontal="center" shrinkToFit="0" vertical="center" wrapText="1"/>
    </xf>
    <xf borderId="13" fillId="5" fontId="10" numFmtId="0" xfId="0" applyAlignment="1" applyBorder="1" applyFont="1">
      <alignment horizontal="center" shrinkToFit="0" vertical="center" wrapText="1"/>
    </xf>
    <xf borderId="14" fillId="0" fontId="10" numFmtId="4" xfId="0" applyAlignment="1" applyBorder="1" applyFont="1" applyNumberFormat="1">
      <alignment horizontal="center" readingOrder="0" shrinkToFit="0" vertical="center" wrapText="1"/>
    </xf>
    <xf borderId="12" fillId="5" fontId="10" numFmtId="0" xfId="0" applyAlignment="1" applyBorder="1" applyFont="1">
      <alignment horizontal="center" shrinkToFit="0" vertical="center" wrapText="1"/>
    </xf>
    <xf borderId="15" fillId="3" fontId="8" numFmtId="0" xfId="0" applyAlignment="1" applyBorder="1" applyFont="1">
      <alignment horizontal="center" shrinkToFit="0" vertical="center" wrapText="1"/>
    </xf>
    <xf borderId="16" fillId="0" fontId="7" numFmtId="0" xfId="0" applyAlignment="1" applyBorder="1" applyFont="1">
      <alignment horizontal="center" shrinkToFit="0" vertical="center" wrapText="1"/>
    </xf>
    <xf borderId="17" fillId="0" fontId="7" numFmtId="0" xfId="0" applyAlignment="1" applyBorder="1" applyFont="1">
      <alignment horizontal="center" shrinkToFit="0" vertical="center" wrapText="1"/>
    </xf>
    <xf borderId="17" fillId="0" fontId="7" numFmtId="4" xfId="0" applyAlignment="1" applyBorder="1" applyFont="1" applyNumberFormat="1">
      <alignment horizontal="center" readingOrder="0" shrinkToFit="0" vertical="center" wrapText="1"/>
    </xf>
    <xf borderId="17" fillId="0" fontId="7" numFmtId="164" xfId="0" applyAlignment="1" applyBorder="1" applyFont="1" applyNumberFormat="1">
      <alignment horizontal="center" vertical="center"/>
    </xf>
    <xf borderId="17" fillId="0" fontId="7" numFmtId="4" xfId="0" applyAlignment="1" applyBorder="1" applyFont="1" applyNumberFormat="1">
      <alignment horizontal="center" vertical="center"/>
    </xf>
    <xf borderId="17" fillId="6" fontId="7" numFmtId="0" xfId="0" applyAlignment="1" applyBorder="1" applyFill="1" applyFont="1">
      <alignment horizontal="center" shrinkToFit="0" vertical="center" wrapText="1"/>
    </xf>
    <xf borderId="17" fillId="7" fontId="7" numFmtId="0" xfId="0" applyAlignment="1" applyBorder="1" applyFill="1" applyFont="1">
      <alignment horizontal="center" shrinkToFit="0" vertical="center" wrapText="1"/>
    </xf>
    <xf borderId="17" fillId="8" fontId="7" numFmtId="0" xfId="0" applyAlignment="1" applyBorder="1" applyFill="1" applyFont="1">
      <alignment horizontal="center" shrinkToFit="0" vertical="center" wrapText="1"/>
    </xf>
    <xf borderId="18" fillId="7" fontId="7" numFmtId="0" xfId="0" applyAlignment="1" applyBorder="1" applyFont="1">
      <alignment horizontal="center" shrinkToFit="0" vertical="center" wrapText="1"/>
    </xf>
    <xf borderId="0" fillId="0" fontId="7" numFmtId="0" xfId="0" applyAlignment="1" applyFont="1">
      <alignment horizontal="center" readingOrder="0" shrinkToFit="0" vertical="center" wrapText="1"/>
    </xf>
    <xf borderId="19" fillId="0" fontId="11" numFmtId="0" xfId="0" applyAlignment="1" applyBorder="1" applyFont="1">
      <alignment horizontal="center" shrinkToFit="0" vertical="center" wrapText="1"/>
    </xf>
    <xf borderId="0" fillId="0" fontId="7" numFmtId="4" xfId="0" applyAlignment="1" applyFont="1" applyNumberFormat="1">
      <alignment horizontal="center" readingOrder="0" shrinkToFit="0" vertical="center" wrapText="1"/>
    </xf>
    <xf borderId="0" fillId="0" fontId="7" numFmtId="164" xfId="0" applyAlignment="1" applyFont="1" applyNumberFormat="1">
      <alignment horizontal="center" vertical="center"/>
    </xf>
    <xf borderId="0" fillId="0" fontId="7" numFmtId="4" xfId="0" applyAlignment="1" applyFont="1" applyNumberFormat="1">
      <alignment horizontal="center" vertical="center"/>
    </xf>
    <xf borderId="0" fillId="0" fontId="11" numFmtId="0" xfId="0" applyAlignment="1" applyFont="1">
      <alignment horizontal="center" shrinkToFit="0" vertical="center" wrapText="1"/>
    </xf>
    <xf borderId="0" fillId="7" fontId="7" numFmtId="0" xfId="0" applyAlignment="1" applyFont="1">
      <alignment horizontal="center" shrinkToFit="0" vertical="center" wrapText="1"/>
    </xf>
    <xf borderId="0" fillId="6" fontId="7" numFmtId="0" xfId="0" applyAlignment="1" applyFont="1">
      <alignment horizontal="center" shrinkToFit="0" vertical="center" wrapText="1"/>
    </xf>
    <xf borderId="0" fillId="7" fontId="11" numFmtId="0" xfId="0" applyAlignment="1" applyFont="1">
      <alignment horizontal="center" shrinkToFit="0" vertical="center" wrapText="1"/>
    </xf>
    <xf borderId="20" fillId="7" fontId="7" numFmtId="0" xfId="0" applyAlignment="1" applyBorder="1" applyFont="1">
      <alignment horizontal="center" shrinkToFit="0" vertical="center" wrapText="1"/>
    </xf>
    <xf borderId="19" fillId="0" fontId="7" numFmtId="0" xfId="0" applyAlignment="1" applyBorder="1" applyFont="1">
      <alignment horizontal="center" shrinkToFit="0" vertical="center" wrapText="1"/>
    </xf>
    <xf borderId="0" fillId="6" fontId="7" numFmtId="4" xfId="0" applyAlignment="1" applyFont="1" applyNumberFormat="1">
      <alignment horizontal="center" vertical="center"/>
    </xf>
    <xf borderId="0" fillId="6" fontId="12" numFmtId="0" xfId="0" applyAlignment="1" applyFont="1">
      <alignment horizontal="center" shrinkToFit="0" vertical="center" wrapText="1"/>
    </xf>
    <xf borderId="0" fillId="0" fontId="12" numFmtId="0" xfId="0" applyAlignment="1" applyFont="1">
      <alignment horizontal="center" shrinkToFit="0" vertical="center" wrapText="1"/>
    </xf>
    <xf borderId="0" fillId="8" fontId="7" numFmtId="0" xfId="0" applyAlignment="1" applyFont="1">
      <alignment horizontal="center" shrinkToFit="0" vertical="center" wrapText="1"/>
    </xf>
    <xf borderId="20" fillId="8" fontId="7" numFmtId="0" xfId="0" applyAlignment="1" applyBorder="1" applyFont="1">
      <alignment horizontal="center" shrinkToFit="0" vertical="center" wrapText="1"/>
    </xf>
    <xf borderId="0" fillId="6" fontId="7" numFmtId="4" xfId="0" applyAlignment="1" applyFont="1" applyNumberFormat="1">
      <alignment horizontal="center" readingOrder="0" shrinkToFit="0" vertical="center" wrapText="1"/>
    </xf>
    <xf borderId="0" fillId="6" fontId="11" numFmtId="0" xfId="0" applyAlignment="1" applyFont="1">
      <alignment horizontal="center" shrinkToFit="0" vertical="center" wrapText="1"/>
    </xf>
    <xf borderId="0" fillId="6" fontId="12" numFmtId="4" xfId="0" applyAlignment="1" applyFont="1" applyNumberFormat="1">
      <alignment horizontal="center" readingOrder="0" shrinkToFit="0" vertical="center" wrapText="1"/>
    </xf>
    <xf borderId="0" fillId="0" fontId="12" numFmtId="164" xfId="0" applyAlignment="1" applyFont="1" applyNumberFormat="1">
      <alignment horizontal="center" vertical="center"/>
    </xf>
    <xf borderId="0" fillId="6" fontId="13" numFmtId="0" xfId="0" applyAlignment="1" applyFont="1">
      <alignment horizontal="center" shrinkToFit="0" vertical="center" wrapText="1"/>
    </xf>
    <xf borderId="19" fillId="0" fontId="12" numFmtId="0" xfId="0" applyAlignment="1" applyBorder="1" applyFont="1">
      <alignment horizontal="center" shrinkToFit="0" vertical="center" wrapText="1"/>
    </xf>
    <xf borderId="21" fillId="0" fontId="11" numFmtId="0" xfId="0" applyAlignment="1" applyBorder="1" applyFont="1">
      <alignment horizontal="center" shrinkToFit="0" vertical="center" wrapText="1"/>
    </xf>
    <xf borderId="22" fillId="0" fontId="7" numFmtId="0" xfId="0" applyAlignment="1" applyBorder="1" applyFont="1">
      <alignment horizontal="center" shrinkToFit="0" vertical="center" wrapText="1"/>
    </xf>
    <xf borderId="22" fillId="0" fontId="7" numFmtId="4" xfId="0" applyAlignment="1" applyBorder="1" applyFont="1" applyNumberFormat="1">
      <alignment horizontal="center" readingOrder="0" shrinkToFit="0" vertical="center" wrapText="1"/>
    </xf>
    <xf borderId="22" fillId="0" fontId="7" numFmtId="164" xfId="0" applyAlignment="1" applyBorder="1" applyFont="1" applyNumberFormat="1">
      <alignment horizontal="center" vertical="center"/>
    </xf>
    <xf borderId="22" fillId="0" fontId="7" numFmtId="4" xfId="0" applyAlignment="1" applyBorder="1" applyFont="1" applyNumberFormat="1">
      <alignment horizontal="center" vertical="center"/>
    </xf>
    <xf borderId="22" fillId="0" fontId="11" numFmtId="0" xfId="0" applyAlignment="1" applyBorder="1" applyFont="1">
      <alignment horizontal="center" shrinkToFit="0" vertical="center" wrapText="1"/>
    </xf>
    <xf borderId="22" fillId="6" fontId="7" numFmtId="0" xfId="0" applyAlignment="1" applyBorder="1" applyFont="1">
      <alignment horizontal="center" shrinkToFit="0" vertical="center" wrapText="1"/>
    </xf>
    <xf borderId="22" fillId="7" fontId="7" numFmtId="0" xfId="0" applyAlignment="1" applyBorder="1" applyFont="1">
      <alignment horizontal="center" shrinkToFit="0" vertical="center" wrapText="1"/>
    </xf>
    <xf borderId="22" fillId="7" fontId="11" numFmtId="0" xfId="0" applyAlignment="1" applyBorder="1" applyFont="1">
      <alignment horizontal="center" shrinkToFit="0" vertical="center" wrapText="1"/>
    </xf>
    <xf borderId="23" fillId="7" fontId="7"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0" fontId="9" numFmtId="4" xfId="0" applyAlignment="1" applyFont="1" applyNumberFormat="1">
      <alignment horizontal="center" readingOrder="0" shrinkToFit="0" vertical="center" wrapText="1"/>
    </xf>
    <xf borderId="0" fillId="7" fontId="10" numFmtId="4" xfId="0" applyAlignment="1" applyFont="1" applyNumberFormat="1">
      <alignment horizontal="center" readingOrder="0" shrinkToFit="0" vertical="center" wrapText="1"/>
    </xf>
    <xf borderId="0" fillId="0" fontId="10" numFmtId="4" xfId="0" applyAlignment="1" applyFont="1" applyNumberFormat="1">
      <alignment horizontal="center" shrinkToFit="0" vertical="center" wrapText="1"/>
    </xf>
    <xf borderId="0" fillId="0" fontId="10" numFmtId="0" xfId="0" applyAlignment="1" applyFont="1">
      <alignment horizontal="center" shrinkToFit="0" vertical="center" wrapText="1"/>
    </xf>
    <xf borderId="0" fillId="9" fontId="12" numFmtId="4" xfId="0" applyAlignment="1" applyFill="1" applyFont="1" applyNumberFormat="1">
      <alignment horizontal="center" readingOrder="0" shrinkToFit="0" vertical="center" wrapText="1"/>
    </xf>
    <xf borderId="0" fillId="9" fontId="12" numFmtId="0" xfId="0" applyAlignment="1" applyFont="1">
      <alignment horizontal="center" readingOrder="0" shrinkToFit="0" vertical="center" wrapText="1"/>
    </xf>
    <xf borderId="0" fillId="0" fontId="12" numFmtId="4" xfId="0" applyAlignment="1" applyFont="1" applyNumberFormat="1">
      <alignment horizontal="center" readingOrder="0" shrinkToFit="0" vertical="center" wrapText="1"/>
    </xf>
    <xf borderId="0" fillId="0" fontId="13"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13" numFmtId="0" xfId="0" applyAlignment="1" applyFont="1">
      <alignment horizontal="center" shrinkToFit="0" vertical="center" wrapText="1"/>
    </xf>
    <xf borderId="0" fillId="7" fontId="12" numFmtId="4" xfId="0" applyAlignment="1" applyFont="1" applyNumberFormat="1">
      <alignment horizontal="center" readingOrder="0" shrinkToFit="0" vertical="center" wrapText="1"/>
    </xf>
    <xf borderId="0" fillId="10" fontId="12" numFmtId="4" xfId="0" applyAlignment="1" applyFill="1" applyFont="1" applyNumberFormat="1">
      <alignment horizontal="center" readingOrder="0" shrinkToFit="0" vertical="center" wrapText="1"/>
    </xf>
    <xf borderId="0" fillId="10" fontId="12" numFmtId="0" xfId="0" applyAlignment="1" applyFont="1">
      <alignment horizontal="center" readingOrder="0" shrinkToFit="0" vertical="center" wrapText="1"/>
    </xf>
    <xf borderId="12" fillId="0" fontId="10" numFmtId="0" xfId="0" applyAlignment="1" applyBorder="1" applyFont="1">
      <alignment horizontal="center" shrinkToFit="0" vertical="center" wrapText="1"/>
    </xf>
    <xf borderId="13" fillId="0" fontId="10" numFmtId="0" xfId="0" applyAlignment="1" applyBorder="1" applyFont="1">
      <alignment horizontal="center" shrinkToFit="0" vertical="center" wrapText="1"/>
    </xf>
    <xf borderId="13" fillId="0" fontId="10" numFmtId="4" xfId="0" applyAlignment="1" applyBorder="1" applyFont="1" applyNumberFormat="1">
      <alignment horizontal="center" readingOrder="0" shrinkToFit="0" vertical="center" wrapText="1"/>
    </xf>
    <xf borderId="14" fillId="0" fontId="10" numFmtId="165" xfId="0" applyAlignment="1" applyBorder="1" applyFont="1" applyNumberFormat="1">
      <alignment horizontal="center" readingOrder="0" shrinkToFit="0" vertical="center" wrapText="1"/>
    </xf>
    <xf borderId="15" fillId="0" fontId="10" numFmtId="0" xfId="0" applyAlignment="1" applyBorder="1" applyFont="1">
      <alignment horizontal="center" shrinkToFit="0" vertical="center" wrapText="1"/>
    </xf>
    <xf borderId="0" fillId="0" fontId="14" numFmtId="0" xfId="0" applyFont="1"/>
    <xf borderId="16" fillId="0" fontId="6" numFmtId="0" xfId="0" applyAlignment="1" applyBorder="1" applyFont="1">
      <alignment horizontal="center" shrinkToFit="0" vertical="center" wrapText="1"/>
    </xf>
    <xf borderId="17" fillId="0" fontId="6" numFmtId="0" xfId="0" applyAlignment="1" applyBorder="1" applyFont="1">
      <alignment horizontal="center" shrinkToFit="0" vertical="center" wrapText="1"/>
    </xf>
    <xf borderId="17" fillId="0" fontId="6" numFmtId="4" xfId="0" applyAlignment="1" applyBorder="1" applyFont="1" applyNumberFormat="1">
      <alignment horizontal="center" readingOrder="0" shrinkToFit="0" vertical="center" wrapText="1"/>
    </xf>
    <xf borderId="17" fillId="0" fontId="6" numFmtId="4" xfId="0" applyAlignment="1" applyBorder="1" applyFont="1" applyNumberFormat="1">
      <alignment horizontal="center" readingOrder="0" vertical="center"/>
    </xf>
    <xf borderId="17" fillId="0" fontId="6" numFmtId="165" xfId="0" applyAlignment="1" applyBorder="1" applyFont="1" applyNumberFormat="1">
      <alignment horizontal="center" vertical="center"/>
    </xf>
    <xf borderId="18" fillId="0" fontId="6" numFmtId="0" xfId="0" applyAlignment="1" applyBorder="1" applyFont="1">
      <alignment horizontal="center" shrinkToFit="0" vertical="center" wrapText="1"/>
    </xf>
    <xf borderId="19" fillId="0" fontId="6" numFmtId="0" xfId="0" applyAlignment="1" applyBorder="1" applyFont="1">
      <alignment horizontal="center" shrinkToFit="0" vertical="center" wrapText="1"/>
    </xf>
    <xf borderId="0" fillId="0" fontId="6" numFmtId="4" xfId="0" applyAlignment="1" applyFont="1" applyNumberFormat="1">
      <alignment horizontal="center" readingOrder="0" shrinkToFit="0" vertical="center" wrapText="1"/>
    </xf>
    <xf borderId="0" fillId="0" fontId="6" numFmtId="4" xfId="0" applyAlignment="1" applyFont="1" applyNumberFormat="1">
      <alignment horizontal="center" readingOrder="0" vertical="center"/>
    </xf>
    <xf borderId="20" fillId="0" fontId="6" numFmtId="0" xfId="0" applyAlignment="1" applyBorder="1" applyFont="1">
      <alignment horizontal="center" shrinkToFit="0" vertical="center" wrapText="1"/>
    </xf>
    <xf borderId="0" fillId="0" fontId="10" numFmtId="4" xfId="0" applyAlignment="1" applyFont="1" applyNumberFormat="1">
      <alignment horizontal="center" readingOrder="0" shrinkToFit="0" vertical="center" wrapText="1"/>
    </xf>
    <xf borderId="0" fillId="0" fontId="10" numFmtId="4" xfId="0" applyAlignment="1" applyFont="1" applyNumberFormat="1">
      <alignment horizontal="center" readingOrder="0" vertical="center"/>
    </xf>
    <xf borderId="21" fillId="0" fontId="6" numFmtId="0" xfId="0" applyAlignment="1" applyBorder="1" applyFont="1">
      <alignment horizontal="center" shrinkToFit="0" vertical="center" wrapText="1"/>
    </xf>
    <xf borderId="22" fillId="0" fontId="6" numFmtId="0" xfId="0" applyAlignment="1" applyBorder="1" applyFont="1">
      <alignment horizontal="center" shrinkToFit="0" vertical="center" wrapText="1"/>
    </xf>
    <xf borderId="22" fillId="0" fontId="6" numFmtId="4" xfId="0" applyAlignment="1" applyBorder="1" applyFont="1" applyNumberFormat="1">
      <alignment horizontal="center" readingOrder="0" shrinkToFit="0" vertical="center" wrapText="1"/>
    </xf>
    <xf borderId="22" fillId="0" fontId="6" numFmtId="4" xfId="0" applyAlignment="1" applyBorder="1" applyFont="1" applyNumberFormat="1">
      <alignment horizontal="center" readingOrder="0" vertical="center"/>
    </xf>
    <xf borderId="23" fillId="0" fontId="6" numFmtId="0" xfId="0" applyAlignment="1" applyBorder="1" applyFont="1">
      <alignment horizontal="center" shrinkToFit="0" vertical="center" wrapText="1"/>
    </xf>
    <xf borderId="0" fillId="0" fontId="14" numFmtId="4" xfId="0" applyFont="1" applyNumberFormat="1"/>
    <xf borderId="0" fillId="0" fontId="14" numFmtId="165" xfId="0" applyFont="1" applyNumberFormat="1"/>
    <xf borderId="0" fillId="0" fontId="15" numFmtId="4" xfId="0" applyFont="1" applyNumberFormat="1"/>
    <xf borderId="0" fillId="0" fontId="15" numFmtId="165" xfId="0" applyFont="1" applyNumberFormat="1"/>
    <xf borderId="24" fillId="11" fontId="9" numFmtId="0" xfId="0" applyAlignment="1" applyBorder="1" applyFill="1" applyFont="1">
      <alignment horizontal="center" shrinkToFit="0" vertical="center" wrapText="1"/>
    </xf>
    <xf borderId="25" fillId="11" fontId="9" numFmtId="0" xfId="0" applyAlignment="1" applyBorder="1" applyFont="1">
      <alignment horizontal="center" readingOrder="0" shrinkToFit="0" vertical="center" wrapText="1"/>
    </xf>
    <xf borderId="25" fillId="12" fontId="9" numFmtId="0" xfId="0" applyAlignment="1" applyBorder="1" applyFill="1" applyFont="1">
      <alignment horizontal="center" readingOrder="0" shrinkToFit="0" vertical="center" wrapText="1"/>
    </xf>
    <xf borderId="25" fillId="11" fontId="9" numFmtId="0" xfId="0" applyAlignment="1" applyBorder="1" applyFont="1">
      <alignment horizontal="center" shrinkToFit="0" vertical="center" wrapText="1"/>
    </xf>
    <xf borderId="24" fillId="11" fontId="9" numFmtId="0" xfId="0" applyAlignment="1" applyBorder="1" applyFont="1">
      <alignment horizontal="center" readingOrder="0" shrinkToFit="0" vertical="center" wrapText="1"/>
    </xf>
    <xf borderId="26" fillId="12" fontId="9" numFmtId="4" xfId="0" applyAlignment="1" applyBorder="1" applyFont="1" applyNumberFormat="1">
      <alignment horizontal="center" readingOrder="0" shrinkToFit="0" vertical="center" wrapText="1"/>
    </xf>
    <xf borderId="0" fillId="12" fontId="9" numFmtId="0" xfId="0" applyAlignment="1" applyFont="1">
      <alignment horizontal="center" readingOrder="0" shrinkToFit="0" vertical="center" wrapText="1"/>
    </xf>
    <xf borderId="0" fillId="0" fontId="7" numFmtId="0" xfId="0" applyAlignment="1" applyFont="1">
      <alignment horizontal="center"/>
    </xf>
    <xf borderId="0" fillId="0" fontId="7" numFmtId="1" xfId="0" applyAlignment="1" applyFont="1" applyNumberFormat="1">
      <alignment horizontal="center"/>
    </xf>
    <xf borderId="0" fillId="0" fontId="7" numFmtId="166" xfId="0" applyAlignment="1" applyFont="1" applyNumberFormat="1">
      <alignment horizontal="center"/>
    </xf>
    <xf borderId="0" fillId="0" fontId="7" numFmtId="9" xfId="0" applyAlignment="1" applyFont="1" applyNumberFormat="1">
      <alignment horizontal="center"/>
    </xf>
    <xf borderId="0" fillId="0" fontId="7" numFmtId="4" xfId="0" applyAlignment="1" applyFont="1" applyNumberFormat="1">
      <alignment horizontal="center"/>
    </xf>
    <xf borderId="0" fillId="0" fontId="7" numFmtId="1" xfId="0" applyAlignment="1" applyFont="1" applyNumberFormat="1">
      <alignment horizontal="center"/>
    </xf>
    <xf borderId="0" fillId="0" fontId="7" numFmtId="166" xfId="0" applyAlignment="1" applyFont="1" applyNumberFormat="1">
      <alignment horizontal="center"/>
    </xf>
    <xf borderId="0" fillId="0" fontId="7" numFmtId="0" xfId="0" applyAlignment="1" applyFont="1">
      <alignment horizontal="center"/>
    </xf>
    <xf borderId="0" fillId="0" fontId="7" numFmtId="9" xfId="0" applyAlignment="1" applyFont="1" applyNumberFormat="1">
      <alignment horizontal="center"/>
    </xf>
    <xf borderId="0" fillId="0" fontId="7" numFmtId="4" xfId="0" applyAlignment="1" applyFont="1" applyNumberFormat="1">
      <alignment horizontal="center"/>
    </xf>
    <xf borderId="26" fillId="11" fontId="9" numFmtId="0" xfId="0" applyAlignment="1" applyBorder="1" applyFont="1">
      <alignment horizontal="center" readingOrder="0" shrinkToFit="0" vertical="center" wrapText="1"/>
    </xf>
    <xf borderId="0" fillId="11" fontId="9" numFmtId="0" xfId="0" applyAlignment="1" applyFont="1">
      <alignment horizontal="center" readingOrder="0" shrinkToFit="0" vertical="center" wrapText="1"/>
    </xf>
    <xf borderId="0" fillId="4" fontId="7" numFmtId="1" xfId="0" applyAlignment="1" applyFont="1" applyNumberFormat="1">
      <alignment horizontal="center"/>
    </xf>
    <xf borderId="0" fillId="4" fontId="7" numFmtId="166" xfId="0" applyAlignment="1" applyFont="1" applyNumberFormat="1">
      <alignment horizontal="center"/>
    </xf>
    <xf borderId="0" fillId="4" fontId="7" numFmtId="0" xfId="0" applyAlignment="1" applyFont="1">
      <alignment horizontal="center"/>
    </xf>
    <xf borderId="0" fillId="4" fontId="7" numFmtId="0" xfId="0" applyAlignment="1" applyFont="1">
      <alignment horizontal="center" readingOrder="0"/>
    </xf>
    <xf borderId="0" fillId="4" fontId="7" numFmtId="9" xfId="0" applyAlignment="1" applyFont="1" applyNumberFormat="1">
      <alignment horizontal="center"/>
    </xf>
    <xf borderId="0" fillId="4" fontId="7" numFmtId="4" xfId="0" applyAlignment="1" applyFont="1" applyNumberFormat="1">
      <alignment horizontal="center"/>
    </xf>
    <xf borderId="0" fillId="4" fontId="7" numFmtId="4" xfId="0" applyAlignment="1" applyFont="1" applyNumberFormat="1">
      <alignment horizontal="center" readingOrder="0"/>
    </xf>
    <xf borderId="0" fillId="0" fontId="16" numFmtId="0" xfId="0" applyAlignment="1" applyFont="1">
      <alignment horizontal="center" readingOrder="0"/>
    </xf>
    <xf borderId="0" fillId="9" fontId="15" numFmtId="0" xfId="0" applyAlignment="1" applyFont="1">
      <alignment horizontal="center" readingOrder="0"/>
    </xf>
    <xf borderId="0" fillId="9" fontId="15" numFmtId="0" xfId="0" applyAlignment="1" applyFont="1">
      <alignment readingOrder="0"/>
    </xf>
    <xf borderId="0" fillId="0" fontId="15" numFmtId="0" xfId="0" applyAlignment="1" applyFont="1">
      <alignment horizontal="center" readingOrder="0"/>
    </xf>
    <xf borderId="0" fillId="0" fontId="15" numFmtId="0" xfId="0" applyFont="1"/>
    <xf borderId="0" fillId="0" fontId="15" numFmtId="0" xfId="0" applyAlignment="1" applyFont="1">
      <alignment readingOrder="0"/>
    </xf>
    <xf borderId="0" fillId="0" fontId="15" numFmtId="0" xfId="0" applyAlignment="1" applyFont="1">
      <alignment horizontal="center"/>
    </xf>
    <xf borderId="0" fillId="0" fontId="17" numFmtId="0" xfId="0" applyAlignment="1" applyFont="1">
      <alignment horizontal="center" shrinkToFit="0" vertical="center" wrapText="1"/>
    </xf>
    <xf borderId="27" fillId="4" fontId="17" numFmtId="0" xfId="0" applyAlignment="1" applyBorder="1" applyFont="1">
      <alignment horizontal="center" shrinkToFit="0" vertical="center" wrapText="1"/>
    </xf>
    <xf borderId="28" fillId="0" fontId="3" numFmtId="0" xfId="0" applyBorder="1" applyFont="1"/>
    <xf borderId="26" fillId="0" fontId="3" numFmtId="0" xfId="0" applyBorder="1" applyFont="1"/>
    <xf borderId="29" fillId="3" fontId="18" numFmtId="0" xfId="0" applyAlignment="1" applyBorder="1" applyFont="1">
      <alignment horizontal="center" shrinkToFit="0" vertical="center" wrapText="1"/>
    </xf>
    <xf borderId="30" fillId="3" fontId="18" numFmtId="17" xfId="0" applyAlignment="1" applyBorder="1" applyFont="1" applyNumberFormat="1">
      <alignment horizontal="center" shrinkToFit="0" vertical="center" wrapText="1"/>
    </xf>
    <xf borderId="31" fillId="3" fontId="18" numFmtId="0" xfId="0" applyAlignment="1" applyBorder="1" applyFont="1">
      <alignment horizontal="center" shrinkToFit="0" vertical="center" wrapText="1"/>
    </xf>
    <xf borderId="32" fillId="0" fontId="17" numFmtId="0" xfId="0" applyAlignment="1" applyBorder="1" applyFont="1">
      <alignment horizontal="center" shrinkToFit="0" vertical="center" wrapText="1"/>
    </xf>
    <xf borderId="0" fillId="13" fontId="17" numFmtId="17" xfId="0" applyAlignment="1" applyFill="1" applyFont="1" applyNumberFormat="1">
      <alignment horizontal="center" shrinkToFit="0" vertical="center" wrapText="1"/>
    </xf>
    <xf borderId="5" fillId="0" fontId="3" numFmtId="0" xfId="0" applyBorder="1" applyFont="1"/>
    <xf borderId="33" fillId="0" fontId="19" numFmtId="0" xfId="0" applyAlignment="1" applyBorder="1" applyFont="1">
      <alignment horizontal="center" shrinkToFit="0" vertical="center" wrapText="1"/>
    </xf>
    <xf borderId="5" fillId="0" fontId="17" numFmtId="0" xfId="0" applyAlignment="1" applyBorder="1" applyFont="1">
      <alignment horizontal="center" shrinkToFit="0" vertical="center" wrapText="1"/>
    </xf>
    <xf borderId="33" fillId="0" fontId="17" numFmtId="0" xfId="0" applyAlignment="1" applyBorder="1" applyFont="1">
      <alignment horizontal="center" shrinkToFit="0" vertical="center" wrapText="1"/>
    </xf>
    <xf borderId="34" fillId="0" fontId="17" numFmtId="0" xfId="0" applyAlignment="1" applyBorder="1" applyFont="1">
      <alignment horizontal="center" shrinkToFit="0" vertical="center" wrapText="1"/>
    </xf>
    <xf borderId="35" fillId="0" fontId="17" numFmtId="0" xfId="0" applyAlignment="1" applyBorder="1" applyFont="1">
      <alignment horizontal="center" shrinkToFit="0" vertical="center" wrapText="1"/>
    </xf>
    <xf borderId="36" fillId="0" fontId="17" numFmtId="0" xfId="0" applyAlignment="1" applyBorder="1" applyFont="1">
      <alignment horizontal="center" shrinkToFit="0" vertical="center" wrapText="1"/>
    </xf>
    <xf borderId="24" fillId="3" fontId="18" numFmtId="0" xfId="0" applyAlignment="1" applyBorder="1" applyFont="1">
      <alignment horizontal="center" shrinkToFit="0" vertical="center" wrapText="1"/>
    </xf>
    <xf borderId="27" fillId="3" fontId="18" numFmtId="17" xfId="0" applyAlignment="1" applyBorder="1" applyFont="1" applyNumberFormat="1">
      <alignment horizontal="center" shrinkToFit="0" vertical="center" wrapText="1"/>
    </xf>
    <xf borderId="32" fillId="0" fontId="19" numFmtId="0" xfId="0" applyAlignment="1" applyBorder="1" applyFont="1">
      <alignment horizontal="center" shrinkToFit="0" vertical="center" wrapText="1"/>
    </xf>
    <xf borderId="36" fillId="0" fontId="3" numFmtId="0" xfId="0" applyBorder="1" applyFont="1"/>
    <xf borderId="6" fillId="4" fontId="17" numFmtId="0" xfId="0" applyAlignment="1" applyBorder="1" applyFont="1">
      <alignment horizontal="center" shrinkToFit="0" vertical="center" wrapText="1"/>
    </xf>
    <xf borderId="37" fillId="3" fontId="18" numFmtId="0" xfId="0" applyAlignment="1" applyBorder="1" applyFont="1">
      <alignment horizontal="center" shrinkToFit="0" vertical="center" wrapText="1"/>
    </xf>
    <xf borderId="38" fillId="0" fontId="3" numFmtId="0" xfId="0" applyBorder="1" applyFont="1"/>
    <xf borderId="39" fillId="0" fontId="19" numFmtId="0" xfId="0" applyAlignment="1" applyBorder="1" applyFont="1">
      <alignment horizontal="center" shrinkToFit="0" vertical="center" wrapText="1"/>
    </xf>
    <xf borderId="40" fillId="0" fontId="17" numFmtId="0" xfId="0" applyAlignment="1" applyBorder="1" applyFont="1">
      <alignment horizontal="center" shrinkToFit="0" vertical="center" wrapText="1"/>
    </xf>
    <xf borderId="41" fillId="0" fontId="17" numFmtId="0" xfId="0" applyAlignment="1" applyBorder="1" applyFont="1">
      <alignment horizontal="center" shrinkToFit="0" vertical="center" wrapText="1"/>
    </xf>
    <xf borderId="42" fillId="0" fontId="17" numFmtId="0" xfId="0" applyAlignment="1" applyBorder="1" applyFont="1">
      <alignment horizontal="center" shrinkToFit="0" vertical="center" wrapText="1"/>
    </xf>
    <xf borderId="39" fillId="0" fontId="17" numFmtId="0" xfId="0" applyAlignment="1" applyBorder="1" applyFont="1">
      <alignment horizontal="center" shrinkToFit="0" vertical="center" wrapText="1"/>
    </xf>
    <xf borderId="43" fillId="0" fontId="17" numFmtId="0" xfId="0" applyAlignment="1" applyBorder="1" applyFont="1">
      <alignment horizontal="center" shrinkToFit="0" vertical="center" wrapText="1"/>
    </xf>
    <xf borderId="35" fillId="0" fontId="3" numFmtId="0" xfId="0" applyBorder="1" applyFont="1"/>
    <xf borderId="0" fillId="0" fontId="17" numFmtId="0" xfId="0" applyAlignment="1" applyFont="1">
      <alignment shrinkToFit="0" vertical="center" wrapText="1"/>
    </xf>
    <xf borderId="44" fillId="3" fontId="20" numFmtId="0" xfId="0" applyAlignment="1" applyBorder="1" applyFont="1">
      <alignment horizontal="center" shrinkToFit="0" vertical="center" wrapText="1"/>
    </xf>
    <xf borderId="45" fillId="0" fontId="3" numFmtId="0" xfId="0" applyBorder="1" applyFont="1"/>
    <xf borderId="46" fillId="0" fontId="3" numFmtId="0" xfId="0" applyBorder="1" applyFont="1"/>
    <xf borderId="6" fillId="4" fontId="1" numFmtId="0" xfId="0" applyAlignment="1" applyBorder="1" applyFont="1">
      <alignment horizontal="center" shrinkToFit="0" vertical="center" wrapText="1"/>
    </xf>
    <xf borderId="29" fillId="3" fontId="20" numFmtId="0" xfId="0" applyAlignment="1" applyBorder="1" applyFont="1">
      <alignment horizontal="center" shrinkToFit="0" vertical="center" wrapText="1"/>
    </xf>
    <xf borderId="30" fillId="3" fontId="20" numFmtId="17" xfId="0" applyAlignment="1" applyBorder="1" applyFont="1" applyNumberFormat="1">
      <alignment horizontal="center" shrinkToFit="0" vertical="center" wrapText="1"/>
    </xf>
    <xf borderId="31" fillId="3" fontId="20" numFmtId="0" xfId="0" applyAlignment="1" applyBorder="1" applyFont="1">
      <alignment horizontal="center" shrinkToFit="0" vertical="center" wrapText="1"/>
    </xf>
    <xf borderId="39"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5" fillId="0" fontId="1" numFmtId="0" xfId="0" applyAlignment="1" applyBorder="1" applyFont="1">
      <alignment horizontal="center" shrinkToFit="0" vertical="center" wrapText="1"/>
    </xf>
    <xf borderId="43" fillId="0" fontId="1" numFmtId="0" xfId="0" applyAlignment="1" applyBorder="1" applyFont="1">
      <alignment horizontal="center" shrinkToFit="0" vertical="center" wrapText="1"/>
    </xf>
    <xf borderId="35" fillId="0" fontId="1" numFmtId="0" xfId="0" applyAlignment="1" applyBorder="1" applyFont="1">
      <alignment horizontal="center" shrinkToFit="0" vertical="center" wrapText="1"/>
    </xf>
    <xf borderId="36" fillId="0" fontId="1" numFmtId="0" xfId="0" applyAlignment="1" applyBorder="1" applyFont="1">
      <alignment horizontal="center" shrinkToFit="0" vertical="center" wrapText="1"/>
    </xf>
    <xf borderId="47" fillId="3" fontId="20" numFmtId="0" xfId="0" applyAlignment="1" applyBorder="1" applyFont="1">
      <alignment horizontal="center" shrinkToFit="0" vertical="center" wrapText="1"/>
    </xf>
    <xf borderId="47" fillId="3" fontId="20" numFmtId="17" xfId="0" applyAlignment="1" applyBorder="1" applyFont="1" applyNumberFormat="1">
      <alignment horizontal="center" shrinkToFit="0" vertical="center" wrapText="1"/>
    </xf>
    <xf borderId="47" fillId="11" fontId="21" numFmtId="0" xfId="0" applyAlignment="1" applyBorder="1" applyFont="1">
      <alignment horizontal="center" readingOrder="0"/>
    </xf>
    <xf borderId="47" fillId="11" fontId="21" numFmtId="0" xfId="0" applyAlignment="1" applyBorder="1" applyFont="1">
      <alignment horizontal="center" readingOrder="0" vertical="center"/>
    </xf>
    <xf borderId="47" fillId="0" fontId="21" numFmtId="0" xfId="0" applyAlignment="1" applyBorder="1" applyFont="1">
      <alignment horizontal="center" readingOrder="0" vertical="center"/>
    </xf>
    <xf borderId="47" fillId="0" fontId="1" numFmtId="0" xfId="0" applyAlignment="1" applyBorder="1" applyFont="1">
      <alignment horizontal="center" shrinkToFit="0" vertical="center" wrapText="1"/>
    </xf>
    <xf borderId="47" fillId="0" fontId="15" numFmtId="0" xfId="0" applyAlignment="1" applyBorder="1" applyFont="1">
      <alignment horizontal="center"/>
    </xf>
    <xf borderId="47" fillId="11" fontId="22" numFmtId="0" xfId="0" applyAlignment="1" applyBorder="1" applyFont="1">
      <alignment horizontal="center" readingOrder="0" shrinkToFit="0" vertical="center" wrapText="1"/>
    </xf>
    <xf borderId="47" fillId="11" fontId="22" numFmtId="0" xfId="0" applyAlignment="1" applyBorder="1" applyFont="1">
      <alignment horizontal="center" readingOrder="0" shrinkToFit="0" wrapText="1"/>
    </xf>
    <xf borderId="47" fillId="0" fontId="15" numFmtId="0" xfId="0" applyBorder="1" applyFont="1"/>
    <xf borderId="47" fillId="0" fontId="15" numFmtId="0" xfId="0" applyAlignment="1" applyBorder="1" applyFont="1">
      <alignment horizontal="center" readingOrder="0"/>
    </xf>
    <xf borderId="27" fillId="4" fontId="17" numFmtId="0" xfId="0" applyAlignment="1" applyBorder="1" applyFont="1">
      <alignment horizontal="center" readingOrder="0" shrinkToFit="0" vertical="center" wrapText="1"/>
    </xf>
    <xf borderId="13" fillId="3" fontId="18" numFmtId="17" xfId="0" applyAlignment="1" applyBorder="1" applyFont="1" applyNumberFormat="1">
      <alignment horizontal="center" shrinkToFit="0" vertical="center" wrapText="1"/>
    </xf>
    <xf borderId="12" fillId="3" fontId="18" numFmtId="0" xfId="0" applyAlignment="1" applyBorder="1" applyFont="1">
      <alignment horizontal="center" shrinkToFit="0" vertical="center" wrapText="1"/>
    </xf>
    <xf borderId="32" fillId="3" fontId="18" numFmtId="0" xfId="0" applyAlignment="1" applyBorder="1" applyFont="1">
      <alignment horizontal="center" shrinkToFit="0" vertical="center" wrapText="1"/>
    </xf>
    <xf borderId="32" fillId="3" fontId="23" numFmtId="0" xfId="0" applyAlignment="1" applyBorder="1" applyFont="1">
      <alignment horizontal="center" readingOrder="0" shrinkToFit="0" vertical="center" wrapText="1"/>
    </xf>
    <xf borderId="44" fillId="13" fontId="17" numFmtId="17" xfId="0" applyAlignment="1" applyBorder="1" applyFont="1" applyNumberFormat="1">
      <alignment horizontal="center" shrinkToFit="0" vertical="center" wrapText="1"/>
    </xf>
    <xf borderId="47" fillId="0" fontId="19" numFmtId="0" xfId="0" applyAlignment="1" applyBorder="1" applyFont="1">
      <alignment horizontal="center" shrinkToFit="0" vertical="center" wrapText="1"/>
    </xf>
    <xf borderId="47" fillId="0" fontId="17" numFmtId="0" xfId="0" applyAlignment="1" applyBorder="1" applyFont="1">
      <alignment horizontal="center" shrinkToFit="0" vertical="center" wrapText="1"/>
    </xf>
    <xf borderId="0" fillId="10" fontId="16" numFmtId="0" xfId="0" applyAlignment="1" applyFont="1">
      <alignment horizontal="center" readingOrder="0"/>
    </xf>
    <xf borderId="0" fillId="10" fontId="16" numFmtId="0" xfId="0" applyAlignment="1" applyFont="1">
      <alignment readingOrder="0"/>
    </xf>
    <xf borderId="0" fillId="14" fontId="24" numFmtId="0" xfId="0" applyAlignment="1" applyFill="1" applyFont="1">
      <alignment horizontal="left" readingOrder="0"/>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3">
    <tableStyle count="3" pivot="0" name="Data Exhibit-2-style">
      <tableStyleElement dxfId="1" type="headerRow"/>
      <tableStyleElement dxfId="2" type="firstRowStripe"/>
      <tableStyleElement dxfId="3" type="secondRowStripe"/>
    </tableStyle>
    <tableStyle count="3" pivot="0" name="Simulation (1 SKU) - to be auto-style">
      <tableStyleElement dxfId="1" type="headerRow"/>
      <tableStyleElement dxfId="2" type="firstRowStripe"/>
      <tableStyleElement dxfId="3" type="secondRowStripe"/>
    </tableStyle>
    <tableStyle count="2" pivot="0" name="Simulation (1 SKU) - to be auto-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2</xdr:row>
      <xdr:rowOff>171450</xdr:rowOff>
    </xdr:from>
    <xdr:ext cx="4371975" cy="2657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2012" displayName="Table_1" id="1">
  <tableColumns count="15">
    <tableColumn name="SKU " id="1"/>
    <tableColumn name="Std. Price ($)" id="2"/>
    <tableColumn name="Opening Inventory (units)" id="3"/>
    <tableColumn name="On-Hand Stock ($)" id="4"/>
    <tableColumn name="APU_x000a_(units)" id="5"/>
    <tableColumn name="Demand variability (COV)" id="6"/>
    <tableColumn name="APU Trend" id="7"/>
    <tableColumn name="Annual Demand" id="8"/>
    <tableColumn name="Daily Demand" id="9"/>
    <tableColumn name="Demand During Lead time" id="10"/>
    <tableColumn name="Sigma during Lead Time" id="11"/>
    <tableColumn name="95% SL" id="12"/>
    <tableColumn name="S-OTD" id="13"/>
    <tableColumn name="Lead Time (days)" id="14"/>
    <tableColumn name="Revised Lead Time" id="15"/>
  </tableColumns>
  <tableStyleInfo name="Data Exhibit-2-style" showColumnStripes="0" showFirstColumn="1" showLastColumn="1" showRowStripes="1"/>
</table>
</file>

<file path=xl/tables/table2.xml><?xml version="1.0" encoding="utf-8"?>
<table xmlns="http://schemas.openxmlformats.org/spreadsheetml/2006/main" headerRowCount="0" ref="A1:U1" displayName="Table_2" id="2">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imulation (1 SKU) - to be auto-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U2" displayName="Table_3" id="3">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imulation (1 SKU) - to be auto-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2.xml"/><Relationship Id="rId5"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7.25"/>
    <col customWidth="1" min="2" max="2" width="22.13"/>
    <col customWidth="1" min="3" max="3" width="115.63"/>
    <col customWidth="1" min="4" max="26" width="8.0"/>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30.0" customHeight="1">
      <c r="A3" s="1"/>
      <c r="B3" s="2" t="s">
        <v>0</v>
      </c>
      <c r="C3" s="3"/>
      <c r="D3" s="1"/>
      <c r="E3" s="1"/>
      <c r="F3" s="1"/>
      <c r="G3" s="1"/>
      <c r="H3" s="1"/>
      <c r="I3" s="1"/>
      <c r="J3" s="1"/>
      <c r="K3" s="1"/>
      <c r="L3" s="1"/>
      <c r="M3" s="1"/>
      <c r="N3" s="1"/>
      <c r="O3" s="1"/>
      <c r="P3" s="1"/>
      <c r="Q3" s="1"/>
      <c r="R3" s="1"/>
      <c r="S3" s="1"/>
      <c r="T3" s="1"/>
      <c r="U3" s="1"/>
      <c r="V3" s="1"/>
      <c r="W3" s="1"/>
      <c r="X3" s="1"/>
      <c r="Y3" s="1"/>
      <c r="Z3" s="1"/>
    </row>
    <row r="4" ht="78.75" customHeight="1">
      <c r="A4" s="1"/>
      <c r="B4" s="4" t="s">
        <v>1</v>
      </c>
      <c r="C4" s="3"/>
      <c r="D4" s="1"/>
      <c r="E4" s="1"/>
      <c r="F4" s="1"/>
      <c r="G4" s="1"/>
      <c r="H4" s="1"/>
      <c r="I4" s="1"/>
      <c r="J4" s="1"/>
      <c r="K4" s="1"/>
      <c r="L4" s="1"/>
      <c r="M4" s="1"/>
      <c r="N4" s="1"/>
      <c r="O4" s="1"/>
      <c r="P4" s="1"/>
      <c r="Q4" s="1"/>
      <c r="R4" s="1"/>
      <c r="S4" s="1"/>
      <c r="T4" s="1"/>
      <c r="U4" s="1"/>
      <c r="V4" s="1"/>
      <c r="W4" s="1"/>
      <c r="X4" s="1"/>
      <c r="Y4" s="1"/>
      <c r="Z4" s="1"/>
    </row>
    <row r="5" ht="27.75" customHeight="1">
      <c r="A5" s="1"/>
      <c r="B5" s="5" t="s">
        <v>2</v>
      </c>
      <c r="C5" s="3"/>
      <c r="D5" s="1"/>
      <c r="E5" s="1"/>
      <c r="F5" s="1"/>
      <c r="G5" s="1"/>
      <c r="H5" s="1"/>
      <c r="I5" s="1"/>
      <c r="J5" s="1"/>
      <c r="K5" s="1"/>
      <c r="L5" s="1"/>
      <c r="M5" s="1"/>
      <c r="N5" s="1"/>
      <c r="O5" s="1"/>
      <c r="P5" s="1"/>
      <c r="Q5" s="1"/>
      <c r="R5" s="1"/>
      <c r="S5" s="1"/>
      <c r="T5" s="1"/>
      <c r="U5" s="1"/>
      <c r="V5" s="1"/>
      <c r="W5" s="1"/>
      <c r="X5" s="1"/>
      <c r="Y5" s="1"/>
      <c r="Z5" s="1"/>
    </row>
    <row r="6" ht="307.5" customHeight="1">
      <c r="A6" s="1"/>
      <c r="B6" s="6" t="s">
        <v>3</v>
      </c>
      <c r="C6" s="7" t="s">
        <v>4</v>
      </c>
      <c r="D6" s="1" t="s">
        <v>5</v>
      </c>
      <c r="E6" s="1"/>
      <c r="F6" s="1"/>
      <c r="G6" s="1"/>
      <c r="H6" s="1"/>
      <c r="I6" s="1"/>
      <c r="J6" s="1"/>
      <c r="K6" s="1"/>
      <c r="L6" s="1"/>
      <c r="M6" s="1"/>
      <c r="N6" s="1"/>
      <c r="O6" s="1"/>
      <c r="P6" s="1"/>
      <c r="Q6" s="1"/>
      <c r="R6" s="1"/>
      <c r="S6" s="1"/>
      <c r="T6" s="1"/>
      <c r="U6" s="1"/>
      <c r="V6" s="1"/>
      <c r="W6" s="1"/>
      <c r="X6" s="1"/>
      <c r="Y6" s="1"/>
      <c r="Z6" s="1"/>
    </row>
    <row r="7" ht="258.75" customHeight="1">
      <c r="A7" s="1"/>
      <c r="B7" s="8" t="s">
        <v>6</v>
      </c>
      <c r="C7" s="9" t="s">
        <v>7</v>
      </c>
      <c r="D7" s="1"/>
      <c r="E7" s="1"/>
      <c r="F7" s="1"/>
      <c r="G7" s="1"/>
      <c r="H7" s="1"/>
      <c r="I7" s="1"/>
      <c r="J7" s="1"/>
      <c r="K7" s="1"/>
      <c r="L7" s="1"/>
      <c r="M7" s="1"/>
      <c r="N7" s="1"/>
      <c r="O7" s="1"/>
      <c r="P7" s="1"/>
      <c r="Q7" s="1"/>
      <c r="R7" s="1"/>
      <c r="S7" s="1"/>
      <c r="T7" s="1"/>
      <c r="U7" s="1"/>
      <c r="V7" s="1"/>
      <c r="W7" s="1"/>
      <c r="X7" s="1"/>
      <c r="Y7" s="1"/>
      <c r="Z7" s="1"/>
    </row>
    <row r="8" ht="150.0" customHeight="1">
      <c r="A8" s="1"/>
      <c r="B8" s="8" t="s">
        <v>8</v>
      </c>
      <c r="C8" s="10" t="s">
        <v>9</v>
      </c>
      <c r="D8" s="1"/>
      <c r="E8" s="1"/>
      <c r="F8" s="1"/>
      <c r="G8" s="1"/>
      <c r="H8" s="1"/>
      <c r="I8" s="1"/>
      <c r="J8" s="1"/>
      <c r="K8" s="1"/>
      <c r="L8" s="1"/>
      <c r="M8" s="1"/>
      <c r="N8" s="1"/>
      <c r="O8" s="1"/>
      <c r="P8" s="1"/>
      <c r="Q8" s="1"/>
      <c r="R8" s="1"/>
      <c r="S8" s="1"/>
      <c r="T8" s="1"/>
      <c r="U8" s="1"/>
      <c r="V8" s="1"/>
      <c r="W8" s="1"/>
      <c r="X8" s="1"/>
      <c r="Y8" s="1"/>
      <c r="Z8" s="1"/>
    </row>
    <row r="9" ht="188.25" customHeight="1">
      <c r="A9" s="1"/>
      <c r="B9" s="8" t="s">
        <v>10</v>
      </c>
      <c r="C9" s="7" t="s">
        <v>11</v>
      </c>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3:C3"/>
    <mergeCell ref="B4:C4"/>
    <mergeCell ref="B5:C5"/>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2.63" defaultRowHeight="15.0"/>
  <cols>
    <col customWidth="1" min="1" max="1" width="12.75"/>
    <col customWidth="1" min="2" max="2" width="11.25"/>
    <col customWidth="1" min="3" max="3" width="10.88"/>
    <col customWidth="1" min="4" max="4" width="12.38"/>
    <col customWidth="1" min="5" max="5" width="9.63"/>
    <col customWidth="1" min="6" max="6" width="10.38"/>
    <col customWidth="1" min="7" max="7" width="11.13"/>
    <col customWidth="1" min="8" max="8" width="10.63"/>
    <col customWidth="1" min="9" max="9" width="10.25"/>
    <col customWidth="1" min="10" max="10" width="10.63"/>
    <col customWidth="1" min="11" max="11" width="9.13"/>
    <col customWidth="1" min="12" max="12" width="22.38"/>
    <col customWidth="1" min="13" max="13" width="7.63"/>
    <col customWidth="1" min="14" max="14" width="10.5"/>
    <col customWidth="1" min="15" max="27" width="7.63"/>
  </cols>
  <sheetData>
    <row r="1" ht="15.0" customHeight="1">
      <c r="A1" s="11" t="s">
        <v>12</v>
      </c>
      <c r="B1" s="12"/>
      <c r="C1" s="13"/>
      <c r="D1" s="14"/>
      <c r="E1" s="15"/>
      <c r="F1" s="14"/>
      <c r="G1" s="14"/>
      <c r="H1" s="14"/>
      <c r="I1" s="14"/>
      <c r="J1" s="16"/>
      <c r="K1" s="16"/>
      <c r="L1" s="16"/>
      <c r="M1" s="14"/>
      <c r="N1" s="14"/>
      <c r="O1" s="14"/>
      <c r="P1" s="14"/>
      <c r="Q1" s="14"/>
      <c r="R1" s="14"/>
      <c r="S1" s="14"/>
      <c r="T1" s="14"/>
      <c r="U1" s="14"/>
      <c r="V1" s="14"/>
      <c r="W1" s="14"/>
      <c r="X1" s="14"/>
      <c r="Y1" s="14"/>
      <c r="Z1" s="14"/>
      <c r="AA1" s="14"/>
    </row>
    <row r="2" ht="11.25" customHeight="1">
      <c r="A2" s="17"/>
      <c r="B2" s="18"/>
      <c r="C2" s="19" t="s">
        <v>13</v>
      </c>
      <c r="F2" s="20"/>
      <c r="G2" s="21" t="s">
        <v>14</v>
      </c>
      <c r="K2" s="21" t="s">
        <v>15</v>
      </c>
      <c r="M2" s="14"/>
      <c r="N2" s="14"/>
      <c r="O2" s="14"/>
      <c r="P2" s="14"/>
      <c r="Q2" s="14"/>
      <c r="R2" s="14"/>
      <c r="S2" s="14"/>
      <c r="T2" s="14"/>
      <c r="U2" s="14"/>
      <c r="V2" s="14"/>
      <c r="W2" s="14"/>
      <c r="X2" s="14"/>
      <c r="Y2" s="14"/>
      <c r="Z2" s="14"/>
      <c r="AA2" s="14"/>
    </row>
    <row r="3" ht="11.25" customHeight="1">
      <c r="A3" s="22" t="s">
        <v>16</v>
      </c>
      <c r="B3" s="23" t="s">
        <v>17</v>
      </c>
      <c r="C3" s="24" t="s">
        <v>18</v>
      </c>
      <c r="D3" s="25" t="s">
        <v>19</v>
      </c>
      <c r="E3" s="26" t="s">
        <v>20</v>
      </c>
      <c r="F3" s="27" t="s">
        <v>21</v>
      </c>
      <c r="G3" s="23" t="s">
        <v>22</v>
      </c>
      <c r="H3" s="23" t="s">
        <v>23</v>
      </c>
      <c r="I3" s="23" t="s">
        <v>24</v>
      </c>
      <c r="J3" s="22" t="s">
        <v>25</v>
      </c>
      <c r="K3" s="23" t="s">
        <v>26</v>
      </c>
      <c r="L3" s="28" t="s">
        <v>27</v>
      </c>
      <c r="M3" s="14"/>
      <c r="N3" s="14"/>
      <c r="O3" s="14"/>
      <c r="P3" s="14"/>
      <c r="Q3" s="14"/>
      <c r="R3" s="14"/>
      <c r="S3" s="14"/>
      <c r="T3" s="14"/>
      <c r="U3" s="14"/>
      <c r="V3" s="14"/>
      <c r="W3" s="14"/>
      <c r="X3" s="14"/>
      <c r="Y3" s="14"/>
      <c r="Z3" s="14"/>
      <c r="AA3" s="14"/>
    </row>
    <row r="4" ht="11.25" customHeight="1">
      <c r="A4" s="29" t="s">
        <v>28</v>
      </c>
      <c r="B4" s="30" t="s">
        <v>29</v>
      </c>
      <c r="C4" s="31">
        <f>6040</f>
        <v>6040</v>
      </c>
      <c r="D4" s="32">
        <v>3.54E8</v>
      </c>
      <c r="E4" s="33">
        <f t="shared" ref="E4:E15" si="1">D4/(C4*pow(10,6))</f>
        <v>0.05860927152</v>
      </c>
      <c r="F4" s="30">
        <v>3.0</v>
      </c>
      <c r="G4" s="30">
        <v>0.91</v>
      </c>
      <c r="H4" s="34" t="s">
        <v>30</v>
      </c>
      <c r="I4" s="34" t="s">
        <v>31</v>
      </c>
      <c r="J4" s="35">
        <v>9.0</v>
      </c>
      <c r="K4" s="36" t="s">
        <v>30</v>
      </c>
      <c r="L4" s="37" t="s">
        <v>31</v>
      </c>
      <c r="M4" s="38">
        <v>2.0</v>
      </c>
      <c r="N4" s="14"/>
      <c r="O4" s="14"/>
      <c r="P4" s="14"/>
      <c r="Q4" s="14"/>
      <c r="R4" s="14"/>
      <c r="S4" s="14"/>
      <c r="T4" s="14"/>
      <c r="U4" s="14"/>
      <c r="V4" s="14"/>
      <c r="W4" s="14"/>
      <c r="X4" s="14"/>
      <c r="Y4" s="14"/>
      <c r="Z4" s="14"/>
      <c r="AA4" s="14"/>
    </row>
    <row r="5" ht="11.25" customHeight="1">
      <c r="A5" s="39" t="s">
        <v>32</v>
      </c>
      <c r="B5" s="14" t="s">
        <v>33</v>
      </c>
      <c r="C5" s="40">
        <v>8293.0</v>
      </c>
      <c r="D5" s="41">
        <v>9.0462891E8</v>
      </c>
      <c r="E5" s="42">
        <f t="shared" si="1"/>
        <v>0.109083433</v>
      </c>
      <c r="F5" s="43">
        <v>3.0</v>
      </c>
      <c r="G5" s="14">
        <v>0.85</v>
      </c>
      <c r="H5" s="44" t="s">
        <v>31</v>
      </c>
      <c r="I5" s="45" t="s">
        <v>31</v>
      </c>
      <c r="J5" s="46">
        <v>8.0</v>
      </c>
      <c r="K5" s="44" t="s">
        <v>31</v>
      </c>
      <c r="L5" s="47" t="s">
        <v>31</v>
      </c>
      <c r="M5" s="38">
        <v>0.0</v>
      </c>
      <c r="N5" s="14"/>
      <c r="O5" s="14"/>
      <c r="P5" s="14"/>
      <c r="Q5" s="14"/>
      <c r="R5" s="14"/>
      <c r="S5" s="14"/>
      <c r="T5" s="14"/>
      <c r="U5" s="14"/>
      <c r="V5" s="14"/>
      <c r="W5" s="14"/>
      <c r="X5" s="14"/>
      <c r="Y5" s="14"/>
      <c r="Z5" s="14"/>
      <c r="AA5" s="14"/>
    </row>
    <row r="6" ht="11.25" customHeight="1">
      <c r="A6" s="48" t="s">
        <v>34</v>
      </c>
      <c r="B6" s="14" t="s">
        <v>35</v>
      </c>
      <c r="C6" s="40">
        <v>9287.0</v>
      </c>
      <c r="D6" s="41">
        <v>3.639E8</v>
      </c>
      <c r="E6" s="49">
        <f t="shared" si="1"/>
        <v>0.03918380532</v>
      </c>
      <c r="F6" s="14">
        <v>3.0</v>
      </c>
      <c r="G6" s="50">
        <v>0.63</v>
      </c>
      <c r="H6" s="44" t="s">
        <v>31</v>
      </c>
      <c r="I6" s="45" t="s">
        <v>31</v>
      </c>
      <c r="J6" s="44">
        <v>8.0</v>
      </c>
      <c r="K6" s="44" t="s">
        <v>31</v>
      </c>
      <c r="L6" s="47" t="s">
        <v>31</v>
      </c>
      <c r="M6" s="38">
        <v>2.0</v>
      </c>
      <c r="N6" s="14"/>
      <c r="O6" s="14"/>
      <c r="P6" s="14"/>
      <c r="Q6" s="14"/>
      <c r="R6" s="14"/>
      <c r="S6" s="14"/>
      <c r="T6" s="14"/>
      <c r="U6" s="14"/>
      <c r="V6" s="14"/>
      <c r="W6" s="14"/>
      <c r="X6" s="14"/>
      <c r="Y6" s="14"/>
      <c r="Z6" s="14"/>
      <c r="AA6" s="14"/>
    </row>
    <row r="7" ht="11.25" customHeight="1">
      <c r="A7" s="39" t="s">
        <v>36</v>
      </c>
      <c r="B7" s="14" t="s">
        <v>37</v>
      </c>
      <c r="C7" s="40">
        <v>3147.0</v>
      </c>
      <c r="D7" s="41">
        <v>4.3596E8</v>
      </c>
      <c r="E7" s="42">
        <f t="shared" si="1"/>
        <v>0.1385319352</v>
      </c>
      <c r="F7" s="43">
        <v>2.0</v>
      </c>
      <c r="G7" s="14">
        <v>0.9</v>
      </c>
      <c r="H7" s="44" t="s">
        <v>31</v>
      </c>
      <c r="I7" s="45" t="s">
        <v>31</v>
      </c>
      <c r="J7" s="46">
        <v>9.0</v>
      </c>
      <c r="K7" s="44" t="s">
        <v>31</v>
      </c>
      <c r="L7" s="47" t="s">
        <v>31</v>
      </c>
      <c r="M7" s="38">
        <v>0.0</v>
      </c>
      <c r="N7" s="14"/>
      <c r="O7" s="14"/>
      <c r="P7" s="14"/>
      <c r="Q7" s="14"/>
      <c r="R7" s="14"/>
      <c r="S7" s="14"/>
      <c r="T7" s="14"/>
      <c r="U7" s="14"/>
      <c r="V7" s="14"/>
      <c r="W7" s="14"/>
      <c r="X7" s="14"/>
      <c r="Y7" s="14"/>
      <c r="Z7" s="14"/>
      <c r="AA7" s="14"/>
    </row>
    <row r="8" ht="11.25" customHeight="1">
      <c r="A8" s="48" t="s">
        <v>38</v>
      </c>
      <c r="B8" s="14" t="s">
        <v>39</v>
      </c>
      <c r="C8" s="40">
        <v>37719.0</v>
      </c>
      <c r="D8" s="41">
        <v>3.996E9</v>
      </c>
      <c r="E8" s="42">
        <f t="shared" si="1"/>
        <v>0.1059413028</v>
      </c>
      <c r="F8" s="51">
        <v>1.0</v>
      </c>
      <c r="G8" s="14">
        <v>0.82</v>
      </c>
      <c r="H8" s="45" t="s">
        <v>30</v>
      </c>
      <c r="I8" s="44" t="s">
        <v>30</v>
      </c>
      <c r="J8" s="44">
        <v>10.0</v>
      </c>
      <c r="K8" s="52" t="s">
        <v>30</v>
      </c>
      <c r="L8" s="53" t="s">
        <v>30</v>
      </c>
      <c r="M8" s="38">
        <v>4.0</v>
      </c>
      <c r="N8" s="14"/>
      <c r="O8" s="14"/>
      <c r="P8" s="14"/>
      <c r="Q8" s="14"/>
      <c r="R8" s="14"/>
      <c r="S8" s="14"/>
      <c r="T8" s="14"/>
      <c r="U8" s="14"/>
      <c r="V8" s="14"/>
      <c r="W8" s="14"/>
      <c r="X8" s="14"/>
      <c r="Y8" s="14"/>
      <c r="Z8" s="14"/>
      <c r="AA8" s="14"/>
    </row>
    <row r="9" ht="11.25" customHeight="1">
      <c r="A9" s="39" t="s">
        <v>40</v>
      </c>
      <c r="B9" s="14" t="s">
        <v>39</v>
      </c>
      <c r="C9" s="54">
        <v>113.0</v>
      </c>
      <c r="D9" s="41">
        <v>2.331E7</v>
      </c>
      <c r="E9" s="42">
        <f t="shared" si="1"/>
        <v>0.2062831858</v>
      </c>
      <c r="F9" s="55">
        <v>4.0</v>
      </c>
      <c r="G9" s="14">
        <v>0.88</v>
      </c>
      <c r="H9" s="45" t="s">
        <v>30</v>
      </c>
      <c r="I9" s="44" t="s">
        <v>30</v>
      </c>
      <c r="J9" s="55">
        <v>7.0</v>
      </c>
      <c r="K9" s="44" t="s">
        <v>31</v>
      </c>
      <c r="L9" s="47" t="s">
        <v>31</v>
      </c>
      <c r="M9" s="38">
        <v>5.0</v>
      </c>
      <c r="N9" s="14"/>
      <c r="O9" s="14"/>
      <c r="P9" s="14"/>
      <c r="Q9" s="14"/>
      <c r="R9" s="14"/>
      <c r="S9" s="14"/>
      <c r="T9" s="14"/>
      <c r="U9" s="14"/>
      <c r="V9" s="14"/>
      <c r="W9" s="14"/>
      <c r="X9" s="14"/>
      <c r="Y9" s="14"/>
      <c r="Z9" s="14"/>
      <c r="AA9" s="14"/>
    </row>
    <row r="10" ht="11.25" customHeight="1">
      <c r="A10" s="48" t="s">
        <v>41</v>
      </c>
      <c r="B10" s="14" t="s">
        <v>29</v>
      </c>
      <c r="C10" s="40">
        <v>5379.0</v>
      </c>
      <c r="D10" s="41">
        <v>2.39E7</v>
      </c>
      <c r="E10" s="49">
        <f t="shared" si="1"/>
        <v>0.004443205057</v>
      </c>
      <c r="F10" s="14">
        <v>2.0</v>
      </c>
      <c r="G10" s="45">
        <v>0.78</v>
      </c>
      <c r="H10" s="45" t="s">
        <v>30</v>
      </c>
      <c r="I10" s="45" t="s">
        <v>31</v>
      </c>
      <c r="J10" s="44">
        <v>10.0</v>
      </c>
      <c r="K10" s="44" t="s">
        <v>31</v>
      </c>
      <c r="L10" s="47" t="s">
        <v>31</v>
      </c>
      <c r="M10" s="38">
        <v>3.0</v>
      </c>
      <c r="N10" s="14"/>
      <c r="O10" s="14"/>
      <c r="P10" s="14"/>
      <c r="Q10" s="14"/>
      <c r="R10" s="14"/>
      <c r="S10" s="14"/>
      <c r="T10" s="14"/>
      <c r="U10" s="14"/>
      <c r="V10" s="14"/>
      <c r="W10" s="14"/>
      <c r="X10" s="14"/>
      <c r="Y10" s="14"/>
      <c r="Z10" s="14"/>
      <c r="AA10" s="14"/>
    </row>
    <row r="11" ht="11.25" customHeight="1">
      <c r="A11" s="39" t="s">
        <v>42</v>
      </c>
      <c r="B11" s="14" t="s">
        <v>43</v>
      </c>
      <c r="C11" s="56">
        <v>10.0</v>
      </c>
      <c r="D11" s="41">
        <v>9500000.0</v>
      </c>
      <c r="E11" s="42">
        <f t="shared" si="1"/>
        <v>0.95</v>
      </c>
      <c r="F11" s="55">
        <v>4.0</v>
      </c>
      <c r="G11" s="14">
        <v>0.94</v>
      </c>
      <c r="H11" s="45" t="s">
        <v>30</v>
      </c>
      <c r="I11" s="44" t="s">
        <v>30</v>
      </c>
      <c r="J11" s="55">
        <v>7.0</v>
      </c>
      <c r="K11" s="44" t="s">
        <v>31</v>
      </c>
      <c r="L11" s="47" t="s">
        <v>31</v>
      </c>
      <c r="M11" s="38">
        <v>4.0</v>
      </c>
      <c r="N11" s="14"/>
      <c r="O11" s="14"/>
      <c r="P11" s="14"/>
      <c r="Q11" s="14"/>
      <c r="R11" s="14"/>
      <c r="S11" s="14"/>
      <c r="T11" s="14"/>
      <c r="U11" s="14"/>
      <c r="V11" s="14"/>
      <c r="W11" s="14"/>
      <c r="X11" s="14"/>
      <c r="Y11" s="14"/>
      <c r="Z11" s="14"/>
      <c r="AA11" s="14"/>
    </row>
    <row r="12" ht="11.25" customHeight="1">
      <c r="A12" s="48" t="s">
        <v>44</v>
      </c>
      <c r="B12" s="14" t="s">
        <v>45</v>
      </c>
      <c r="C12" s="40">
        <v>2431.0</v>
      </c>
      <c r="D12" s="41">
        <v>3.09135E8</v>
      </c>
      <c r="E12" s="42">
        <f t="shared" si="1"/>
        <v>0.1271637186</v>
      </c>
      <c r="F12" s="14">
        <v>3.0</v>
      </c>
      <c r="G12" s="14">
        <v>0.86</v>
      </c>
      <c r="H12" s="44" t="s">
        <v>31</v>
      </c>
      <c r="I12" s="45" t="s">
        <v>31</v>
      </c>
      <c r="J12" s="44">
        <v>8.0</v>
      </c>
      <c r="K12" s="44" t="s">
        <v>31</v>
      </c>
      <c r="L12" s="53" t="s">
        <v>30</v>
      </c>
      <c r="M12" s="38">
        <v>1.0</v>
      </c>
      <c r="N12" s="14"/>
      <c r="O12" s="14"/>
      <c r="P12" s="14"/>
      <c r="Q12" s="14"/>
      <c r="R12" s="14"/>
      <c r="S12" s="14"/>
      <c r="T12" s="14"/>
      <c r="U12" s="14"/>
      <c r="V12" s="14"/>
      <c r="W12" s="14"/>
      <c r="X12" s="14"/>
      <c r="Y12" s="14"/>
      <c r="Z12" s="14"/>
      <c r="AA12" s="14"/>
    </row>
    <row r="13" ht="11.25" customHeight="1">
      <c r="A13" s="39" t="s">
        <v>46</v>
      </c>
      <c r="B13" s="14" t="s">
        <v>47</v>
      </c>
      <c r="C13" s="54">
        <v>95.0</v>
      </c>
      <c r="D13" s="57">
        <v>6375600.0</v>
      </c>
      <c r="E13" s="42">
        <f t="shared" si="1"/>
        <v>0.06711157895</v>
      </c>
      <c r="F13" s="43">
        <v>3.0</v>
      </c>
      <c r="G13" s="14">
        <v>0.92</v>
      </c>
      <c r="H13" s="44" t="s">
        <v>31</v>
      </c>
      <c r="I13" s="45" t="s">
        <v>31</v>
      </c>
      <c r="J13" s="58">
        <v>5.0</v>
      </c>
      <c r="K13" s="44" t="s">
        <v>31</v>
      </c>
      <c r="L13" s="47" t="s">
        <v>31</v>
      </c>
      <c r="M13" s="38">
        <v>2.0</v>
      </c>
      <c r="N13" s="14"/>
      <c r="O13" s="14"/>
      <c r="P13" s="14"/>
      <c r="Q13" s="14"/>
      <c r="R13" s="14"/>
      <c r="S13" s="14"/>
      <c r="T13" s="14"/>
      <c r="U13" s="14"/>
      <c r="V13" s="14"/>
      <c r="W13" s="14"/>
      <c r="X13" s="14"/>
      <c r="Y13" s="14"/>
      <c r="Z13" s="14"/>
      <c r="AA13" s="14"/>
    </row>
    <row r="14" ht="11.25" customHeight="1">
      <c r="A14" s="59" t="s">
        <v>48</v>
      </c>
      <c r="B14" s="14" t="s">
        <v>29</v>
      </c>
      <c r="C14" s="54">
        <v>395.0</v>
      </c>
      <c r="D14" s="41">
        <v>9000000.0</v>
      </c>
      <c r="E14" s="49">
        <f t="shared" si="1"/>
        <v>0.02278481013</v>
      </c>
      <c r="F14" s="45">
        <v>5.0</v>
      </c>
      <c r="G14" s="14">
        <v>0.88</v>
      </c>
      <c r="H14" s="45" t="s">
        <v>30</v>
      </c>
      <c r="I14" s="44" t="s">
        <v>30</v>
      </c>
      <c r="J14" s="45">
        <v>7.0</v>
      </c>
      <c r="K14" s="44" t="s">
        <v>31</v>
      </c>
      <c r="L14" s="47" t="s">
        <v>31</v>
      </c>
      <c r="M14" s="38">
        <v>6.0</v>
      </c>
      <c r="N14" s="14"/>
      <c r="O14" s="14"/>
      <c r="P14" s="14"/>
      <c r="Q14" s="14"/>
      <c r="R14" s="14"/>
      <c r="S14" s="14"/>
      <c r="T14" s="14"/>
      <c r="U14" s="14"/>
      <c r="V14" s="14"/>
      <c r="W14" s="14"/>
      <c r="X14" s="14"/>
      <c r="Y14" s="14"/>
      <c r="Z14" s="14"/>
      <c r="AA14" s="14"/>
    </row>
    <row r="15" ht="11.25" customHeight="1">
      <c r="A15" s="60" t="s">
        <v>49</v>
      </c>
      <c r="B15" s="61" t="s">
        <v>37</v>
      </c>
      <c r="C15" s="62">
        <v>1431.0</v>
      </c>
      <c r="D15" s="63">
        <v>3.40368E8</v>
      </c>
      <c r="E15" s="64">
        <f t="shared" si="1"/>
        <v>0.2378532495</v>
      </c>
      <c r="F15" s="65">
        <v>2.0</v>
      </c>
      <c r="G15" s="66">
        <v>0.79</v>
      </c>
      <c r="H15" s="67" t="s">
        <v>31</v>
      </c>
      <c r="I15" s="66" t="s">
        <v>31</v>
      </c>
      <c r="J15" s="68">
        <v>8.0</v>
      </c>
      <c r="K15" s="67" t="s">
        <v>31</v>
      </c>
      <c r="L15" s="69" t="s">
        <v>31</v>
      </c>
      <c r="M15" s="38">
        <v>1.0</v>
      </c>
      <c r="N15" s="14"/>
      <c r="O15" s="14"/>
      <c r="P15" s="14"/>
      <c r="Q15" s="14"/>
      <c r="R15" s="14"/>
      <c r="S15" s="14"/>
      <c r="T15" s="14"/>
      <c r="U15" s="14"/>
      <c r="V15" s="14"/>
      <c r="W15" s="14"/>
      <c r="X15" s="14"/>
      <c r="Y15" s="14"/>
      <c r="Z15" s="14"/>
      <c r="AA15" s="14"/>
    </row>
    <row r="16" ht="11.25" customHeight="1">
      <c r="A16" s="14"/>
      <c r="B16" s="14"/>
      <c r="C16" s="15"/>
      <c r="D16" s="14"/>
      <c r="E16" s="15"/>
      <c r="F16" s="14"/>
      <c r="G16" s="14"/>
      <c r="H16" s="14"/>
      <c r="I16" s="14"/>
      <c r="J16" s="14"/>
      <c r="K16" s="14"/>
      <c r="L16" s="14"/>
      <c r="M16" s="14"/>
      <c r="N16" s="14"/>
      <c r="O16" s="14"/>
      <c r="P16" s="14"/>
      <c r="Q16" s="14"/>
      <c r="R16" s="14"/>
      <c r="S16" s="14"/>
      <c r="T16" s="14"/>
      <c r="U16" s="14"/>
      <c r="V16" s="14"/>
      <c r="W16" s="14"/>
      <c r="X16" s="14"/>
      <c r="Y16" s="14"/>
      <c r="Z16" s="14"/>
      <c r="AA16" s="14"/>
    </row>
    <row r="17" ht="11.25" customHeight="1">
      <c r="A17" s="14"/>
      <c r="B17" s="14"/>
      <c r="C17" s="15"/>
      <c r="D17" s="14"/>
      <c r="E17" s="15"/>
      <c r="F17" s="14"/>
      <c r="G17" s="14"/>
      <c r="H17" s="14"/>
      <c r="I17" s="14"/>
      <c r="J17" s="14"/>
      <c r="K17" s="14"/>
      <c r="L17" s="14"/>
      <c r="M17" s="14"/>
      <c r="N17" s="14"/>
      <c r="O17" s="14"/>
      <c r="P17" s="14"/>
      <c r="Q17" s="14"/>
      <c r="R17" s="14"/>
      <c r="S17" s="14"/>
      <c r="T17" s="14"/>
      <c r="U17" s="14"/>
      <c r="V17" s="14"/>
      <c r="W17" s="14"/>
      <c r="X17" s="14"/>
      <c r="Y17" s="14"/>
      <c r="Z17" s="14"/>
      <c r="AA17" s="14"/>
    </row>
    <row r="18" ht="11.25" customHeight="1">
      <c r="A18" s="14"/>
      <c r="B18" s="14"/>
      <c r="C18" s="15"/>
      <c r="D18" s="14"/>
      <c r="E18" s="15"/>
      <c r="F18" s="14"/>
      <c r="G18" s="14"/>
      <c r="H18" s="14"/>
      <c r="I18" s="14"/>
      <c r="J18" s="14"/>
      <c r="K18" s="14"/>
      <c r="L18" s="14"/>
      <c r="M18" s="14"/>
      <c r="N18" s="14"/>
      <c r="O18" s="14"/>
      <c r="P18" s="14"/>
      <c r="Q18" s="14"/>
      <c r="R18" s="14"/>
      <c r="S18" s="14"/>
      <c r="T18" s="14"/>
      <c r="U18" s="14"/>
      <c r="V18" s="14"/>
      <c r="W18" s="14"/>
      <c r="X18" s="14"/>
      <c r="Y18" s="14"/>
      <c r="Z18" s="14"/>
      <c r="AA18" s="14"/>
    </row>
    <row r="19" ht="11.25" customHeight="1">
      <c r="A19" s="70"/>
      <c r="B19" s="70"/>
      <c r="C19" s="71"/>
      <c r="D19" s="71"/>
      <c r="E19" s="71"/>
      <c r="F19" s="72" t="s">
        <v>50</v>
      </c>
      <c r="K19" s="71"/>
      <c r="L19" s="71"/>
      <c r="M19" s="14"/>
      <c r="N19" s="14"/>
      <c r="O19" s="14"/>
      <c r="P19" s="14"/>
      <c r="Q19" s="14"/>
      <c r="R19" s="14"/>
      <c r="S19" s="14"/>
      <c r="T19" s="14"/>
      <c r="U19" s="14"/>
      <c r="V19" s="14"/>
      <c r="W19" s="14"/>
      <c r="X19" s="14"/>
      <c r="Y19" s="14"/>
      <c r="Z19" s="14"/>
      <c r="AA19" s="14"/>
    </row>
    <row r="20" ht="11.25" customHeight="1">
      <c r="A20" s="70"/>
      <c r="B20" s="70"/>
      <c r="C20" s="73"/>
      <c r="D20" s="74"/>
      <c r="E20" s="73"/>
      <c r="K20" s="70"/>
      <c r="L20" s="70"/>
      <c r="M20" s="14"/>
      <c r="N20" s="14"/>
      <c r="O20" s="14"/>
      <c r="P20" s="14"/>
      <c r="Q20" s="14"/>
      <c r="R20" s="14"/>
      <c r="S20" s="14"/>
      <c r="T20" s="14"/>
      <c r="U20" s="14"/>
      <c r="V20" s="14"/>
      <c r="W20" s="14"/>
      <c r="X20" s="14"/>
      <c r="Y20" s="14"/>
      <c r="Z20" s="14"/>
      <c r="AA20" s="14"/>
    </row>
    <row r="21" ht="11.25" customHeight="1">
      <c r="A21" s="14"/>
      <c r="B21" s="14"/>
      <c r="C21" s="40"/>
      <c r="D21" s="41"/>
      <c r="E21" s="42"/>
      <c r="K21" s="14"/>
      <c r="L21" s="14"/>
      <c r="M21" s="14"/>
      <c r="N21" s="14"/>
      <c r="O21" s="14"/>
      <c r="P21" s="14"/>
      <c r="Q21" s="14"/>
      <c r="R21" s="14"/>
      <c r="S21" s="14"/>
      <c r="T21" s="14"/>
      <c r="U21" s="14"/>
      <c r="V21" s="14"/>
      <c r="W21" s="14"/>
      <c r="X21" s="14"/>
      <c r="Y21" s="14"/>
      <c r="Z21" s="14"/>
      <c r="AA21" s="14"/>
    </row>
    <row r="22" ht="11.25" customHeight="1">
      <c r="A22" s="43"/>
      <c r="B22" s="14"/>
      <c r="C22" s="40"/>
      <c r="D22" s="41"/>
      <c r="E22" s="42"/>
      <c r="F22" s="43"/>
      <c r="G22" s="14"/>
      <c r="H22" s="14"/>
      <c r="I22" s="14"/>
      <c r="J22" s="43"/>
      <c r="K22" s="14"/>
      <c r="L22" s="14"/>
      <c r="M22" s="14"/>
      <c r="N22" s="14"/>
      <c r="O22" s="14"/>
      <c r="P22" s="14"/>
      <c r="Q22" s="14"/>
      <c r="R22" s="14"/>
      <c r="S22" s="14"/>
      <c r="T22" s="14"/>
      <c r="U22" s="14"/>
      <c r="V22" s="14"/>
      <c r="W22" s="14"/>
      <c r="X22" s="14"/>
      <c r="Y22" s="14"/>
      <c r="Z22" s="14"/>
      <c r="AA22" s="14"/>
    </row>
    <row r="23" ht="11.25" customHeight="1">
      <c r="A23" s="14"/>
      <c r="B23" s="14"/>
      <c r="C23" s="75" t="s">
        <v>13</v>
      </c>
      <c r="E23" s="42"/>
      <c r="F23" s="76" t="s">
        <v>15</v>
      </c>
      <c r="H23" s="14"/>
      <c r="I23" s="76" t="s">
        <v>51</v>
      </c>
      <c r="K23" s="14"/>
      <c r="L23" s="76" t="s">
        <v>52</v>
      </c>
      <c r="M23" s="14"/>
      <c r="N23" s="14"/>
      <c r="O23" s="14"/>
      <c r="P23" s="14"/>
      <c r="Q23" s="14"/>
      <c r="R23" s="14"/>
      <c r="S23" s="14"/>
      <c r="T23" s="14"/>
      <c r="U23" s="14"/>
      <c r="V23" s="14"/>
      <c r="W23" s="14"/>
      <c r="X23" s="14"/>
      <c r="Y23" s="14"/>
      <c r="Z23" s="14"/>
      <c r="AA23" s="14"/>
    </row>
    <row r="24" ht="11.25" customHeight="1">
      <c r="A24" s="43"/>
      <c r="B24" s="14"/>
      <c r="E24" s="42"/>
      <c r="H24" s="14"/>
      <c r="K24" s="14"/>
      <c r="M24" s="14"/>
      <c r="N24" s="14"/>
      <c r="O24" s="14"/>
      <c r="P24" s="14"/>
      <c r="Q24" s="14"/>
      <c r="R24" s="14"/>
      <c r="S24" s="14"/>
      <c r="T24" s="14"/>
      <c r="U24" s="14"/>
      <c r="V24" s="14"/>
      <c r="W24" s="14"/>
      <c r="X24" s="14"/>
      <c r="Y24" s="14"/>
      <c r="Z24" s="14"/>
      <c r="AA24" s="14"/>
    </row>
    <row r="25" ht="11.25" customHeight="1">
      <c r="A25" s="14"/>
      <c r="B25" s="14"/>
      <c r="C25" s="40"/>
      <c r="D25" s="41"/>
      <c r="E25" s="42"/>
      <c r="F25" s="51"/>
      <c r="G25" s="14"/>
      <c r="H25" s="14"/>
      <c r="I25" s="14"/>
      <c r="J25" s="14"/>
      <c r="K25" s="14"/>
      <c r="L25" s="14"/>
      <c r="M25" s="14"/>
      <c r="N25" s="14"/>
      <c r="O25" s="14"/>
      <c r="P25" s="14"/>
      <c r="Q25" s="14"/>
      <c r="R25" s="14"/>
      <c r="S25" s="14"/>
      <c r="T25" s="14"/>
      <c r="U25" s="14"/>
      <c r="V25" s="14"/>
      <c r="W25" s="14"/>
      <c r="X25" s="14"/>
      <c r="Y25" s="14"/>
      <c r="Z25" s="14"/>
      <c r="AA25" s="14"/>
    </row>
    <row r="26" ht="11.25" customHeight="1">
      <c r="A26" s="43"/>
      <c r="B26" s="14"/>
      <c r="C26" s="77" t="s">
        <v>18</v>
      </c>
      <c r="E26" s="42"/>
      <c r="F26" s="78" t="s">
        <v>26</v>
      </c>
      <c r="H26" s="14"/>
      <c r="I26" s="79" t="s">
        <v>22</v>
      </c>
      <c r="K26" s="14"/>
      <c r="L26" s="79" t="s">
        <v>24</v>
      </c>
      <c r="M26" s="14"/>
      <c r="N26" s="14"/>
      <c r="O26" s="14"/>
      <c r="P26" s="14"/>
      <c r="Q26" s="14"/>
      <c r="R26" s="14"/>
      <c r="S26" s="14"/>
      <c r="T26" s="14"/>
      <c r="U26" s="14"/>
      <c r="V26" s="14"/>
      <c r="W26" s="14"/>
      <c r="X26" s="14"/>
      <c r="Y26" s="14"/>
      <c r="Z26" s="14"/>
      <c r="AA26" s="14"/>
    </row>
    <row r="27" ht="11.25" customHeight="1">
      <c r="A27" s="14"/>
      <c r="B27" s="14"/>
      <c r="E27" s="42"/>
      <c r="H27" s="14"/>
      <c r="K27" s="14"/>
      <c r="M27" s="14"/>
      <c r="N27" s="14"/>
      <c r="O27" s="14"/>
      <c r="P27" s="14"/>
      <c r="Q27" s="14"/>
      <c r="R27" s="14"/>
      <c r="S27" s="14"/>
      <c r="T27" s="14"/>
      <c r="U27" s="14"/>
      <c r="V27" s="14"/>
      <c r="W27" s="14"/>
      <c r="X27" s="14"/>
      <c r="Y27" s="14"/>
      <c r="Z27" s="14"/>
      <c r="AA27" s="14"/>
    </row>
    <row r="28" ht="11.25" customHeight="1">
      <c r="A28" s="43"/>
      <c r="B28" s="14"/>
      <c r="C28" s="77" t="s">
        <v>53</v>
      </c>
      <c r="E28" s="42"/>
      <c r="F28" s="78" t="s">
        <v>54</v>
      </c>
      <c r="H28" s="14"/>
      <c r="I28" s="79" t="s">
        <v>23</v>
      </c>
      <c r="K28" s="14"/>
      <c r="L28" s="79" t="s">
        <v>55</v>
      </c>
      <c r="M28" s="14"/>
      <c r="N28" s="14"/>
      <c r="O28" s="14"/>
      <c r="P28" s="14"/>
      <c r="Q28" s="14"/>
      <c r="R28" s="14"/>
      <c r="S28" s="14"/>
      <c r="T28" s="14"/>
      <c r="U28" s="14"/>
      <c r="V28" s="14"/>
      <c r="W28" s="14"/>
      <c r="X28" s="14"/>
      <c r="Y28" s="14"/>
      <c r="Z28" s="14"/>
      <c r="AA28" s="14"/>
    </row>
    <row r="29" ht="11.25" customHeight="1">
      <c r="A29" s="14"/>
      <c r="B29" s="14"/>
      <c r="E29" s="42"/>
      <c r="H29" s="14"/>
      <c r="K29" s="14"/>
      <c r="M29" s="14"/>
      <c r="N29" s="14"/>
      <c r="O29" s="14"/>
      <c r="P29" s="14"/>
      <c r="Q29" s="14"/>
      <c r="R29" s="14"/>
      <c r="S29" s="14"/>
      <c r="T29" s="14"/>
      <c r="U29" s="14"/>
      <c r="V29" s="14"/>
      <c r="W29" s="14"/>
      <c r="X29" s="14"/>
      <c r="Y29" s="14"/>
      <c r="Z29" s="14"/>
      <c r="AA29" s="14"/>
    </row>
    <row r="30" ht="11.25" customHeight="1">
      <c r="A30" s="43"/>
      <c r="B30" s="14"/>
      <c r="C30" s="77" t="s">
        <v>56</v>
      </c>
      <c r="E30" s="42"/>
      <c r="F30" s="43"/>
      <c r="G30" s="14"/>
      <c r="H30" s="14"/>
      <c r="I30" s="14"/>
      <c r="J30" s="80"/>
      <c r="K30" s="14"/>
      <c r="L30" s="14"/>
      <c r="M30" s="14"/>
      <c r="N30" s="14"/>
      <c r="O30" s="14"/>
      <c r="P30" s="14"/>
      <c r="Q30" s="14"/>
      <c r="R30" s="14"/>
      <c r="S30" s="14"/>
      <c r="T30" s="14"/>
      <c r="U30" s="14"/>
      <c r="V30" s="14"/>
      <c r="W30" s="14"/>
      <c r="X30" s="14"/>
      <c r="Y30" s="14"/>
      <c r="Z30" s="14"/>
      <c r="AA30" s="14"/>
    </row>
    <row r="31" ht="11.25" customHeight="1">
      <c r="A31" s="14"/>
      <c r="B31" s="14"/>
      <c r="E31" s="42"/>
      <c r="F31" s="14"/>
      <c r="G31" s="14"/>
      <c r="H31" s="14"/>
      <c r="I31" s="14"/>
      <c r="J31" s="14"/>
      <c r="K31" s="14"/>
      <c r="L31" s="14"/>
      <c r="M31" s="14"/>
      <c r="N31" s="14"/>
      <c r="O31" s="14"/>
      <c r="P31" s="14"/>
      <c r="Q31" s="14"/>
      <c r="R31" s="14"/>
      <c r="S31" s="14"/>
      <c r="T31" s="14"/>
      <c r="U31" s="14"/>
      <c r="V31" s="14"/>
      <c r="W31" s="14"/>
      <c r="X31" s="14"/>
      <c r="Y31" s="14"/>
      <c r="Z31" s="14"/>
      <c r="AA31" s="14"/>
    </row>
    <row r="32" ht="11.25" customHeight="1">
      <c r="A32" s="43"/>
      <c r="B32" s="14"/>
      <c r="C32" s="40"/>
      <c r="D32" s="41"/>
      <c r="E32" s="42"/>
      <c r="F32" s="43"/>
      <c r="G32" s="14"/>
      <c r="H32" s="14"/>
      <c r="I32" s="14"/>
      <c r="J32" s="43"/>
      <c r="K32" s="14"/>
      <c r="L32" s="14"/>
      <c r="M32" s="14"/>
      <c r="N32" s="14"/>
      <c r="O32" s="14"/>
      <c r="P32" s="14"/>
      <c r="Q32" s="14"/>
      <c r="R32" s="14"/>
      <c r="S32" s="14"/>
      <c r="T32" s="14"/>
      <c r="U32" s="14"/>
      <c r="V32" s="14"/>
      <c r="W32" s="14"/>
      <c r="X32" s="14"/>
      <c r="Y32" s="14"/>
      <c r="Z32" s="14"/>
      <c r="AA32" s="14"/>
    </row>
    <row r="33" ht="11.25" customHeight="1">
      <c r="A33" s="14"/>
      <c r="B33" s="14"/>
      <c r="C33" s="15"/>
      <c r="D33" s="14"/>
      <c r="E33" s="15"/>
      <c r="F33" s="14"/>
      <c r="G33" s="14"/>
      <c r="H33" s="14"/>
      <c r="I33" s="14"/>
      <c r="J33" s="14"/>
      <c r="K33" s="14"/>
      <c r="L33" s="14"/>
      <c r="M33" s="14"/>
      <c r="N33" s="14"/>
      <c r="O33" s="14"/>
      <c r="P33" s="14"/>
      <c r="Q33" s="14"/>
      <c r="R33" s="14"/>
      <c r="S33" s="14"/>
      <c r="T33" s="14"/>
      <c r="U33" s="14"/>
      <c r="V33" s="14"/>
      <c r="W33" s="14"/>
      <c r="X33" s="14"/>
      <c r="Y33" s="14"/>
      <c r="Z33" s="14"/>
      <c r="AA33" s="14"/>
    </row>
    <row r="34" ht="11.25" customHeight="1">
      <c r="A34" s="14"/>
      <c r="B34" s="14"/>
      <c r="C34" s="81" t="s">
        <v>57</v>
      </c>
      <c r="P34" s="14"/>
      <c r="Q34" s="14"/>
      <c r="R34" s="14"/>
      <c r="S34" s="14"/>
      <c r="T34" s="14"/>
      <c r="U34" s="14"/>
      <c r="V34" s="14"/>
      <c r="W34" s="14"/>
      <c r="X34" s="14"/>
      <c r="Y34" s="14"/>
      <c r="Z34" s="14"/>
      <c r="AA34" s="14"/>
    </row>
    <row r="35" ht="11.25" customHeight="1">
      <c r="A35" s="14"/>
      <c r="B35" s="14"/>
      <c r="P35" s="14"/>
      <c r="Q35" s="14"/>
      <c r="R35" s="14"/>
      <c r="S35" s="14"/>
      <c r="T35" s="14"/>
      <c r="U35" s="14"/>
      <c r="V35" s="14"/>
      <c r="W35" s="14"/>
      <c r="X35" s="14"/>
      <c r="Y35" s="14"/>
      <c r="Z35" s="14"/>
      <c r="AA35" s="14"/>
    </row>
    <row r="36" ht="11.25" customHeight="1">
      <c r="A36" s="14"/>
      <c r="B36" s="14"/>
      <c r="C36" s="15"/>
      <c r="D36" s="14"/>
      <c r="E36" s="15"/>
      <c r="F36" s="14"/>
      <c r="G36" s="14"/>
      <c r="H36" s="14"/>
      <c r="I36" s="14"/>
      <c r="J36" s="14"/>
      <c r="K36" s="14"/>
      <c r="L36" s="14"/>
      <c r="M36" s="14"/>
      <c r="N36" s="14"/>
      <c r="O36" s="14"/>
      <c r="P36" s="14"/>
      <c r="Q36" s="14"/>
      <c r="R36" s="14"/>
      <c r="S36" s="14"/>
      <c r="T36" s="14"/>
      <c r="U36" s="14"/>
      <c r="V36" s="14"/>
      <c r="W36" s="14"/>
      <c r="X36" s="14"/>
      <c r="Y36" s="14"/>
      <c r="Z36" s="14"/>
      <c r="AA36" s="14"/>
    </row>
    <row r="37" ht="11.25" customHeight="1">
      <c r="A37" s="14"/>
      <c r="B37" s="14"/>
      <c r="C37" s="75" t="s">
        <v>58</v>
      </c>
      <c r="E37" s="15"/>
      <c r="F37" s="76" t="s">
        <v>59</v>
      </c>
      <c r="H37" s="14"/>
      <c r="I37" s="76" t="s">
        <v>60</v>
      </c>
      <c r="K37" s="14"/>
      <c r="L37" s="76" t="s">
        <v>61</v>
      </c>
      <c r="M37" s="14"/>
      <c r="N37" s="76" t="s">
        <v>62</v>
      </c>
      <c r="P37" s="14"/>
      <c r="Q37" s="14"/>
      <c r="R37" s="14"/>
      <c r="S37" s="14"/>
      <c r="T37" s="14"/>
      <c r="U37" s="14"/>
      <c r="V37" s="14"/>
      <c r="W37" s="14"/>
      <c r="X37" s="14"/>
      <c r="Y37" s="14"/>
      <c r="Z37" s="14"/>
      <c r="AA37" s="14"/>
    </row>
    <row r="38" ht="11.25" customHeight="1">
      <c r="A38" s="14"/>
      <c r="B38" s="14"/>
      <c r="E38" s="15"/>
      <c r="H38" s="14"/>
      <c r="K38" s="14"/>
      <c r="M38" s="14"/>
      <c r="P38" s="14"/>
      <c r="Q38" s="14"/>
      <c r="R38" s="14"/>
      <c r="S38" s="14"/>
      <c r="T38" s="14"/>
      <c r="U38" s="14"/>
      <c r="V38" s="14"/>
      <c r="W38" s="14"/>
      <c r="X38" s="14"/>
      <c r="Y38" s="14"/>
      <c r="Z38" s="14"/>
      <c r="AA38" s="14"/>
    </row>
    <row r="39" ht="11.25" customHeight="1">
      <c r="A39" s="14"/>
      <c r="B39" s="14"/>
      <c r="C39" s="15"/>
      <c r="D39" s="14"/>
      <c r="E39" s="15"/>
      <c r="F39" s="14"/>
      <c r="G39" s="14"/>
      <c r="H39" s="14"/>
      <c r="I39" s="14"/>
      <c r="J39" s="14"/>
      <c r="K39" s="14"/>
      <c r="L39" s="14"/>
      <c r="M39" s="14"/>
      <c r="N39" s="14"/>
      <c r="O39" s="14"/>
      <c r="P39" s="14"/>
      <c r="Q39" s="14"/>
      <c r="R39" s="14"/>
      <c r="S39" s="14"/>
      <c r="T39" s="14"/>
      <c r="U39" s="14"/>
      <c r="V39" s="14"/>
      <c r="W39" s="14"/>
      <c r="X39" s="14"/>
      <c r="Y39" s="14"/>
      <c r="Z39" s="14"/>
      <c r="AA39" s="14"/>
    </row>
    <row r="40" ht="11.25" customHeight="1">
      <c r="A40" s="14"/>
      <c r="B40" s="14"/>
      <c r="C40" s="82" t="s">
        <v>63</v>
      </c>
      <c r="E40" s="15"/>
      <c r="F40" s="83" t="s">
        <v>53</v>
      </c>
      <c r="H40" s="14"/>
      <c r="I40" s="83" t="s">
        <v>64</v>
      </c>
      <c r="K40" s="14"/>
      <c r="L40" s="83" t="s">
        <v>65</v>
      </c>
      <c r="M40" s="14"/>
      <c r="N40" s="83" t="s">
        <v>53</v>
      </c>
      <c r="P40" s="14"/>
      <c r="Q40" s="14"/>
      <c r="R40" s="14"/>
      <c r="S40" s="14"/>
      <c r="T40" s="14"/>
      <c r="U40" s="14"/>
      <c r="V40" s="14"/>
      <c r="W40" s="14"/>
      <c r="X40" s="14"/>
      <c r="Y40" s="14"/>
      <c r="Z40" s="14"/>
      <c r="AA40" s="14"/>
    </row>
    <row r="41" ht="11.25" customHeight="1">
      <c r="A41" s="14"/>
      <c r="B41" s="14"/>
      <c r="C41" s="40" t="s">
        <v>66</v>
      </c>
      <c r="D41" s="38" t="s">
        <v>18</v>
      </c>
      <c r="E41" s="15"/>
      <c r="F41" s="38" t="s">
        <v>67</v>
      </c>
      <c r="G41" s="38" t="s">
        <v>68</v>
      </c>
      <c r="H41" s="14"/>
      <c r="I41" s="38" t="s">
        <v>66</v>
      </c>
      <c r="J41" s="38" t="s">
        <v>26</v>
      </c>
      <c r="K41" s="14"/>
      <c r="L41" s="38" t="s">
        <v>69</v>
      </c>
      <c r="M41" s="14"/>
      <c r="N41" s="38" t="s">
        <v>66</v>
      </c>
      <c r="O41" s="38" t="s">
        <v>70</v>
      </c>
      <c r="P41" s="14"/>
      <c r="Q41" s="14"/>
      <c r="R41" s="14"/>
      <c r="S41" s="14"/>
      <c r="T41" s="14"/>
      <c r="U41" s="14"/>
      <c r="V41" s="14"/>
      <c r="W41" s="14"/>
      <c r="X41" s="14"/>
      <c r="Y41" s="14"/>
      <c r="Z41" s="14"/>
      <c r="AA41" s="14"/>
    </row>
    <row r="42" ht="11.25" customHeight="1">
      <c r="A42" s="14"/>
      <c r="B42" s="14"/>
      <c r="C42" s="15"/>
      <c r="D42" s="14"/>
      <c r="E42" s="15"/>
      <c r="F42" s="14"/>
      <c r="G42" s="14"/>
      <c r="H42" s="14"/>
      <c r="I42" s="83" t="s">
        <v>71</v>
      </c>
      <c r="K42" s="14"/>
      <c r="L42" s="14"/>
      <c r="M42" s="14"/>
      <c r="N42" s="14"/>
      <c r="O42" s="14"/>
      <c r="P42" s="14"/>
      <c r="Q42" s="14"/>
      <c r="R42" s="14"/>
      <c r="S42" s="14"/>
      <c r="T42" s="14"/>
      <c r="U42" s="14"/>
      <c r="V42" s="14"/>
      <c r="W42" s="14"/>
      <c r="X42" s="14"/>
      <c r="Y42" s="14"/>
      <c r="Z42" s="14"/>
      <c r="AA42" s="14"/>
    </row>
    <row r="43" ht="11.25" customHeight="1">
      <c r="A43" s="14"/>
      <c r="B43" s="14"/>
      <c r="C43" s="82" t="s">
        <v>72</v>
      </c>
      <c r="E43" s="15"/>
      <c r="F43" s="83" t="s">
        <v>73</v>
      </c>
      <c r="H43" s="14"/>
      <c r="I43" s="38" t="s">
        <v>66</v>
      </c>
      <c r="J43" s="38" t="s">
        <v>55</v>
      </c>
      <c r="K43" s="14"/>
      <c r="L43" s="14"/>
      <c r="M43" s="14"/>
      <c r="N43" s="14"/>
      <c r="O43" s="14"/>
      <c r="P43" s="14"/>
      <c r="Q43" s="14"/>
      <c r="R43" s="14"/>
      <c r="S43" s="14"/>
      <c r="T43" s="14"/>
      <c r="U43" s="14"/>
      <c r="V43" s="14"/>
      <c r="W43" s="14"/>
      <c r="X43" s="14"/>
      <c r="Y43" s="14"/>
      <c r="Z43" s="14"/>
      <c r="AA43" s="14"/>
    </row>
    <row r="44" ht="11.25" customHeight="1">
      <c r="A44" s="14"/>
      <c r="B44" s="14"/>
      <c r="C44" s="40" t="s">
        <v>67</v>
      </c>
      <c r="D44" s="38" t="s">
        <v>23</v>
      </c>
      <c r="E44" s="15"/>
      <c r="F44" s="38" t="s">
        <v>67</v>
      </c>
      <c r="G44" s="38" t="s">
        <v>74</v>
      </c>
      <c r="H44" s="14"/>
      <c r="I44" s="38" t="s">
        <v>66</v>
      </c>
      <c r="J44" s="38" t="s">
        <v>75</v>
      </c>
      <c r="K44" s="14"/>
      <c r="L44" s="14"/>
      <c r="M44" s="14"/>
      <c r="N44" s="14"/>
      <c r="O44" s="14"/>
      <c r="P44" s="14"/>
      <c r="Q44" s="14"/>
      <c r="R44" s="14"/>
      <c r="S44" s="14"/>
      <c r="T44" s="14"/>
      <c r="U44" s="14"/>
      <c r="V44" s="14"/>
      <c r="W44" s="14"/>
      <c r="X44" s="14"/>
      <c r="Y44" s="14"/>
      <c r="Z44" s="14"/>
      <c r="AA44" s="14"/>
    </row>
    <row r="45" ht="11.25" customHeight="1">
      <c r="A45" s="14"/>
      <c r="B45" s="14"/>
      <c r="C45" s="15"/>
      <c r="D45" s="14"/>
      <c r="E45" s="15"/>
      <c r="F45" s="14"/>
      <c r="G45" s="14"/>
      <c r="H45" s="14"/>
      <c r="I45" s="83" t="s">
        <v>76</v>
      </c>
      <c r="K45" s="14"/>
      <c r="L45" s="14"/>
      <c r="M45" s="14"/>
      <c r="N45" s="14"/>
      <c r="O45" s="14"/>
      <c r="P45" s="14"/>
      <c r="Q45" s="14"/>
      <c r="R45" s="14"/>
      <c r="S45" s="14"/>
      <c r="T45" s="14"/>
      <c r="U45" s="14"/>
      <c r="V45" s="14"/>
      <c r="W45" s="14"/>
      <c r="X45" s="14"/>
      <c r="Y45" s="14"/>
      <c r="Z45" s="14"/>
      <c r="AA45" s="14"/>
    </row>
    <row r="46" ht="11.25" customHeight="1">
      <c r="A46" s="14"/>
      <c r="B46" s="14"/>
      <c r="C46" s="15"/>
      <c r="D46" s="14"/>
      <c r="E46" s="15"/>
      <c r="F46" s="14"/>
      <c r="G46" s="14"/>
      <c r="H46" s="14"/>
      <c r="I46" s="38" t="s">
        <v>66</v>
      </c>
      <c r="J46" s="38" t="s">
        <v>77</v>
      </c>
      <c r="K46" s="14"/>
      <c r="L46" s="14"/>
      <c r="M46" s="14"/>
      <c r="N46" s="14"/>
      <c r="O46" s="14"/>
      <c r="P46" s="14"/>
      <c r="Q46" s="14"/>
      <c r="R46" s="14"/>
      <c r="S46" s="14"/>
      <c r="T46" s="14"/>
      <c r="U46" s="14"/>
      <c r="V46" s="14"/>
      <c r="W46" s="14"/>
      <c r="X46" s="14"/>
      <c r="Y46" s="14"/>
      <c r="Z46" s="14"/>
      <c r="AA46" s="14"/>
    </row>
    <row r="47" ht="11.25" customHeight="1">
      <c r="A47" s="14"/>
      <c r="B47" s="14"/>
      <c r="C47" s="15"/>
      <c r="D47" s="14"/>
      <c r="E47" s="15"/>
      <c r="F47" s="14"/>
      <c r="G47" s="14"/>
      <c r="H47" s="14"/>
      <c r="I47" s="83" t="s">
        <v>73</v>
      </c>
      <c r="K47" s="14"/>
      <c r="L47" s="14"/>
      <c r="M47" s="14"/>
      <c r="N47" s="14"/>
      <c r="O47" s="14"/>
      <c r="P47" s="14"/>
      <c r="Q47" s="14"/>
      <c r="R47" s="14"/>
      <c r="S47" s="14"/>
      <c r="T47" s="14"/>
      <c r="U47" s="14"/>
      <c r="V47" s="14"/>
      <c r="W47" s="14"/>
      <c r="X47" s="14"/>
      <c r="Y47" s="14"/>
      <c r="Z47" s="14"/>
      <c r="AA47" s="14"/>
    </row>
    <row r="48" ht="11.25" customHeight="1">
      <c r="A48" s="14"/>
      <c r="B48" s="14"/>
      <c r="C48" s="15"/>
      <c r="D48" s="14"/>
      <c r="E48" s="15"/>
      <c r="F48" s="14"/>
      <c r="G48" s="14"/>
      <c r="H48" s="14"/>
      <c r="I48" s="38" t="s">
        <v>66</v>
      </c>
      <c r="J48" s="38" t="s">
        <v>74</v>
      </c>
      <c r="K48" s="14"/>
      <c r="L48" s="14"/>
      <c r="M48" s="14"/>
      <c r="N48" s="14"/>
      <c r="O48" s="14"/>
      <c r="P48" s="14"/>
      <c r="Q48" s="14"/>
      <c r="R48" s="14"/>
      <c r="S48" s="14"/>
      <c r="T48" s="14"/>
      <c r="U48" s="14"/>
      <c r="V48" s="14"/>
      <c r="W48" s="14"/>
      <c r="X48" s="14"/>
      <c r="Y48" s="14"/>
      <c r="Z48" s="14"/>
      <c r="AA48" s="14"/>
    </row>
    <row r="49" ht="11.25" customHeight="1">
      <c r="A49" s="14"/>
      <c r="B49" s="14"/>
      <c r="C49" s="15"/>
      <c r="D49" s="14"/>
      <c r="E49" s="15"/>
      <c r="F49" s="14"/>
      <c r="G49" s="14"/>
      <c r="H49" s="14"/>
      <c r="I49" s="14"/>
      <c r="J49" s="14"/>
      <c r="K49" s="14"/>
      <c r="L49" s="14"/>
      <c r="M49" s="14"/>
      <c r="N49" s="14"/>
      <c r="O49" s="14"/>
      <c r="P49" s="14"/>
      <c r="Q49" s="14"/>
      <c r="R49" s="14"/>
      <c r="S49" s="14"/>
      <c r="T49" s="14"/>
      <c r="U49" s="14"/>
      <c r="V49" s="14"/>
      <c r="W49" s="14"/>
      <c r="X49" s="14"/>
      <c r="Y49" s="14"/>
      <c r="Z49" s="14"/>
      <c r="AA49" s="14"/>
    </row>
    <row r="50" ht="11.25" customHeight="1">
      <c r="A50" s="14"/>
      <c r="B50" s="14"/>
      <c r="C50" s="15"/>
      <c r="D50" s="14"/>
      <c r="E50" s="15"/>
      <c r="F50" s="14"/>
      <c r="G50" s="14"/>
      <c r="H50" s="14"/>
      <c r="I50" s="14"/>
      <c r="J50" s="14"/>
      <c r="K50" s="14"/>
      <c r="L50" s="14"/>
      <c r="M50" s="14"/>
      <c r="N50" s="14"/>
      <c r="O50" s="14"/>
      <c r="P50" s="14"/>
      <c r="Q50" s="14"/>
      <c r="R50" s="14"/>
      <c r="S50" s="14"/>
      <c r="T50" s="14"/>
      <c r="U50" s="14"/>
      <c r="V50" s="14"/>
      <c r="W50" s="14"/>
      <c r="X50" s="14"/>
      <c r="Y50" s="14"/>
      <c r="Z50" s="14"/>
      <c r="AA50" s="14"/>
    </row>
    <row r="51" ht="11.25" customHeight="1">
      <c r="A51" s="14"/>
      <c r="B51" s="14"/>
      <c r="C51" s="15"/>
      <c r="D51" s="14"/>
      <c r="E51" s="15"/>
      <c r="F51" s="14"/>
      <c r="G51" s="14"/>
      <c r="H51" s="14"/>
      <c r="I51" s="14"/>
      <c r="J51" s="14"/>
      <c r="K51" s="14"/>
      <c r="L51" s="14"/>
      <c r="M51" s="14"/>
      <c r="N51" s="14"/>
      <c r="O51" s="14"/>
      <c r="P51" s="14"/>
      <c r="Q51" s="14"/>
      <c r="R51" s="14"/>
      <c r="S51" s="14"/>
      <c r="T51" s="14"/>
      <c r="U51" s="14"/>
      <c r="V51" s="14"/>
      <c r="W51" s="14"/>
      <c r="X51" s="14"/>
      <c r="Y51" s="14"/>
      <c r="Z51" s="14"/>
      <c r="AA51" s="14"/>
    </row>
    <row r="52" ht="11.25" customHeight="1">
      <c r="A52" s="14"/>
      <c r="B52" s="14"/>
      <c r="C52" s="15"/>
      <c r="D52" s="14"/>
      <c r="E52" s="15"/>
      <c r="F52" s="14"/>
      <c r="G52" s="14"/>
      <c r="H52" s="14"/>
      <c r="I52" s="14"/>
      <c r="J52" s="14"/>
      <c r="K52" s="14"/>
      <c r="L52" s="14"/>
      <c r="M52" s="14"/>
      <c r="N52" s="14"/>
      <c r="O52" s="14"/>
      <c r="P52" s="14"/>
      <c r="Q52" s="14"/>
      <c r="R52" s="14"/>
      <c r="S52" s="14"/>
      <c r="T52" s="14"/>
      <c r="U52" s="14"/>
      <c r="V52" s="14"/>
      <c r="W52" s="14"/>
      <c r="X52" s="14"/>
      <c r="Y52" s="14"/>
      <c r="Z52" s="14"/>
      <c r="AA52" s="14"/>
    </row>
    <row r="53" ht="11.25" customHeight="1">
      <c r="A53" s="14"/>
      <c r="B53" s="14"/>
      <c r="C53" s="15"/>
      <c r="D53" s="14"/>
      <c r="E53" s="15"/>
      <c r="F53" s="14"/>
      <c r="G53" s="14"/>
      <c r="H53" s="14"/>
      <c r="I53" s="14"/>
      <c r="J53" s="14"/>
      <c r="K53" s="14"/>
      <c r="L53" s="14"/>
      <c r="M53" s="14"/>
      <c r="N53" s="14"/>
      <c r="O53" s="14"/>
      <c r="P53" s="14"/>
      <c r="Q53" s="14"/>
      <c r="R53" s="14"/>
      <c r="S53" s="14"/>
      <c r="T53" s="14"/>
      <c r="U53" s="14"/>
      <c r="V53" s="14"/>
      <c r="W53" s="14"/>
      <c r="X53" s="14"/>
      <c r="Y53" s="14"/>
      <c r="Z53" s="14"/>
      <c r="AA53" s="14"/>
    </row>
    <row r="54" ht="11.25" customHeight="1">
      <c r="A54" s="14"/>
      <c r="B54" s="14"/>
      <c r="C54" s="15"/>
      <c r="D54" s="14"/>
      <c r="E54" s="15"/>
      <c r="F54" s="14"/>
      <c r="G54" s="14"/>
      <c r="H54" s="14"/>
      <c r="I54" s="14"/>
      <c r="J54" s="14"/>
      <c r="K54" s="14"/>
      <c r="L54" s="14"/>
      <c r="M54" s="14"/>
      <c r="N54" s="14"/>
      <c r="O54" s="14"/>
      <c r="P54" s="14"/>
      <c r="Q54" s="14"/>
      <c r="R54" s="14"/>
      <c r="S54" s="14"/>
      <c r="T54" s="14"/>
      <c r="U54" s="14"/>
      <c r="V54" s="14"/>
      <c r="W54" s="14"/>
      <c r="X54" s="14"/>
      <c r="Y54" s="14"/>
      <c r="Z54" s="14"/>
      <c r="AA54" s="14"/>
    </row>
    <row r="55" ht="11.25" customHeight="1">
      <c r="A55" s="14"/>
      <c r="B55" s="14"/>
      <c r="C55" s="15"/>
      <c r="D55" s="14"/>
      <c r="E55" s="15"/>
      <c r="F55" s="14"/>
      <c r="G55" s="14"/>
      <c r="H55" s="14"/>
      <c r="I55" s="14"/>
      <c r="J55" s="14"/>
      <c r="K55" s="14"/>
      <c r="L55" s="14"/>
      <c r="M55" s="14"/>
      <c r="N55" s="14"/>
      <c r="O55" s="14"/>
      <c r="P55" s="14"/>
      <c r="Q55" s="14"/>
      <c r="R55" s="14"/>
      <c r="S55" s="14"/>
      <c r="T55" s="14"/>
      <c r="U55" s="14"/>
      <c r="V55" s="14"/>
      <c r="W55" s="14"/>
      <c r="X55" s="14"/>
      <c r="Y55" s="14"/>
      <c r="Z55" s="14"/>
      <c r="AA55" s="14"/>
    </row>
    <row r="56" ht="11.25" customHeight="1">
      <c r="A56" s="14"/>
      <c r="B56" s="14"/>
      <c r="C56" s="15"/>
      <c r="D56" s="14"/>
      <c r="E56" s="15"/>
      <c r="F56" s="14"/>
      <c r="G56" s="14"/>
      <c r="H56" s="14"/>
      <c r="I56" s="14"/>
      <c r="J56" s="14"/>
      <c r="K56" s="14"/>
      <c r="L56" s="14"/>
      <c r="M56" s="14"/>
      <c r="N56" s="14"/>
      <c r="O56" s="14"/>
      <c r="P56" s="14"/>
      <c r="Q56" s="14"/>
      <c r="R56" s="14"/>
      <c r="S56" s="14"/>
      <c r="T56" s="14"/>
      <c r="U56" s="14"/>
      <c r="V56" s="14"/>
      <c r="W56" s="14"/>
      <c r="X56" s="14"/>
      <c r="Y56" s="14"/>
      <c r="Z56" s="14"/>
      <c r="AA56" s="14"/>
    </row>
    <row r="57" ht="11.25" customHeight="1">
      <c r="A57" s="14"/>
      <c r="B57" s="14"/>
      <c r="C57" s="15"/>
      <c r="D57" s="14"/>
      <c r="E57" s="15"/>
      <c r="F57" s="14"/>
      <c r="G57" s="14"/>
      <c r="H57" s="14"/>
      <c r="I57" s="14"/>
      <c r="J57" s="14"/>
      <c r="K57" s="14"/>
      <c r="L57" s="14"/>
      <c r="M57" s="14"/>
      <c r="N57" s="14"/>
      <c r="O57" s="14"/>
      <c r="P57" s="14"/>
      <c r="Q57" s="14"/>
      <c r="R57" s="14"/>
      <c r="S57" s="14"/>
      <c r="T57" s="14"/>
      <c r="U57" s="14"/>
      <c r="V57" s="14"/>
      <c r="W57" s="14"/>
      <c r="X57" s="14"/>
      <c r="Y57" s="14"/>
      <c r="Z57" s="14"/>
      <c r="AA57" s="14"/>
    </row>
    <row r="58" ht="11.25" customHeight="1">
      <c r="A58" s="14"/>
      <c r="B58" s="14"/>
      <c r="C58" s="15"/>
      <c r="D58" s="14"/>
      <c r="E58" s="15"/>
      <c r="F58" s="14"/>
      <c r="G58" s="14"/>
      <c r="H58" s="14"/>
      <c r="I58" s="14"/>
      <c r="J58" s="14"/>
      <c r="K58" s="14"/>
      <c r="L58" s="14"/>
      <c r="M58" s="14"/>
      <c r="N58" s="14"/>
      <c r="O58" s="14"/>
      <c r="P58" s="14"/>
      <c r="Q58" s="14"/>
      <c r="R58" s="14"/>
      <c r="S58" s="14"/>
      <c r="T58" s="14"/>
      <c r="U58" s="14"/>
      <c r="V58" s="14"/>
      <c r="W58" s="14"/>
      <c r="X58" s="14"/>
      <c r="Y58" s="14"/>
      <c r="Z58" s="14"/>
      <c r="AA58" s="14"/>
    </row>
    <row r="59" ht="11.25" customHeight="1">
      <c r="A59" s="14"/>
      <c r="B59" s="14"/>
      <c r="C59" s="15"/>
      <c r="D59" s="14"/>
      <c r="E59" s="15"/>
      <c r="F59" s="14"/>
      <c r="G59" s="14"/>
      <c r="H59" s="14"/>
      <c r="I59" s="14"/>
      <c r="J59" s="14"/>
      <c r="K59" s="14"/>
      <c r="L59" s="14"/>
      <c r="M59" s="14"/>
      <c r="N59" s="14"/>
      <c r="O59" s="14"/>
      <c r="P59" s="14"/>
      <c r="Q59" s="14"/>
      <c r="R59" s="14"/>
      <c r="S59" s="14"/>
      <c r="T59" s="14"/>
      <c r="U59" s="14"/>
      <c r="V59" s="14"/>
      <c r="W59" s="14"/>
      <c r="X59" s="14"/>
      <c r="Y59" s="14"/>
      <c r="Z59" s="14"/>
      <c r="AA59" s="14"/>
    </row>
    <row r="60" ht="11.25" customHeight="1">
      <c r="A60" s="14"/>
      <c r="B60" s="14"/>
      <c r="C60" s="15"/>
      <c r="D60" s="14"/>
      <c r="E60" s="15"/>
      <c r="F60" s="14"/>
      <c r="G60" s="14"/>
      <c r="H60" s="14"/>
      <c r="I60" s="14"/>
      <c r="J60" s="14"/>
      <c r="K60" s="14"/>
      <c r="L60" s="14"/>
      <c r="M60" s="14"/>
      <c r="N60" s="14"/>
      <c r="O60" s="14"/>
      <c r="P60" s="14"/>
      <c r="Q60" s="14"/>
      <c r="R60" s="14"/>
      <c r="S60" s="14"/>
      <c r="T60" s="14"/>
      <c r="U60" s="14"/>
      <c r="V60" s="14"/>
      <c r="W60" s="14"/>
      <c r="X60" s="14"/>
      <c r="Y60" s="14"/>
      <c r="Z60" s="14"/>
      <c r="AA60" s="14"/>
    </row>
    <row r="61" ht="11.25" customHeight="1">
      <c r="A61" s="14"/>
      <c r="B61" s="14"/>
      <c r="C61" s="15"/>
      <c r="D61" s="14"/>
      <c r="E61" s="15"/>
      <c r="F61" s="14"/>
      <c r="G61" s="14"/>
      <c r="H61" s="14"/>
      <c r="I61" s="14"/>
      <c r="J61" s="14"/>
      <c r="K61" s="14"/>
      <c r="L61" s="14"/>
      <c r="M61" s="14"/>
      <c r="N61" s="14"/>
      <c r="O61" s="14"/>
      <c r="P61" s="14"/>
      <c r="Q61" s="14"/>
      <c r="R61" s="14"/>
      <c r="S61" s="14"/>
      <c r="T61" s="14"/>
      <c r="U61" s="14"/>
      <c r="V61" s="14"/>
      <c r="W61" s="14"/>
      <c r="X61" s="14"/>
      <c r="Y61" s="14"/>
      <c r="Z61" s="14"/>
      <c r="AA61" s="14"/>
    </row>
    <row r="62" ht="11.25" customHeight="1">
      <c r="A62" s="14"/>
      <c r="B62" s="14"/>
      <c r="C62" s="15"/>
      <c r="D62" s="14"/>
      <c r="E62" s="15"/>
      <c r="F62" s="14"/>
      <c r="G62" s="14"/>
      <c r="H62" s="14"/>
      <c r="I62" s="14"/>
      <c r="J62" s="14"/>
      <c r="K62" s="14"/>
      <c r="L62" s="14"/>
      <c r="M62" s="14"/>
      <c r="N62" s="14"/>
      <c r="O62" s="14"/>
      <c r="P62" s="14"/>
      <c r="Q62" s="14"/>
      <c r="R62" s="14"/>
      <c r="S62" s="14"/>
      <c r="T62" s="14"/>
      <c r="U62" s="14"/>
      <c r="V62" s="14"/>
      <c r="W62" s="14"/>
      <c r="X62" s="14"/>
      <c r="Y62" s="14"/>
      <c r="Z62" s="14"/>
      <c r="AA62" s="14"/>
    </row>
    <row r="63" ht="11.25" customHeight="1">
      <c r="A63" s="14"/>
      <c r="B63" s="14"/>
      <c r="C63" s="15"/>
      <c r="D63" s="14"/>
      <c r="E63" s="15"/>
      <c r="F63" s="14"/>
      <c r="G63" s="14"/>
      <c r="H63" s="14"/>
      <c r="I63" s="14"/>
      <c r="J63" s="14"/>
      <c r="K63" s="14"/>
      <c r="L63" s="14"/>
      <c r="M63" s="14"/>
      <c r="N63" s="14"/>
      <c r="O63" s="14"/>
      <c r="P63" s="14"/>
      <c r="Q63" s="14"/>
      <c r="R63" s="14"/>
      <c r="S63" s="14"/>
      <c r="T63" s="14"/>
      <c r="U63" s="14"/>
      <c r="V63" s="14"/>
      <c r="W63" s="14"/>
      <c r="X63" s="14"/>
      <c r="Y63" s="14"/>
      <c r="Z63" s="14"/>
      <c r="AA63" s="14"/>
    </row>
    <row r="64" ht="11.25" customHeight="1">
      <c r="A64" s="14"/>
      <c r="B64" s="14"/>
      <c r="C64" s="15"/>
      <c r="D64" s="14"/>
      <c r="E64" s="15"/>
      <c r="F64" s="14"/>
      <c r="G64" s="14"/>
      <c r="H64" s="14"/>
      <c r="I64" s="14"/>
      <c r="J64" s="14"/>
      <c r="K64" s="14"/>
      <c r="L64" s="14"/>
      <c r="M64" s="14"/>
      <c r="N64" s="14"/>
      <c r="O64" s="14"/>
      <c r="P64" s="14"/>
      <c r="Q64" s="14"/>
      <c r="R64" s="14"/>
      <c r="S64" s="14"/>
      <c r="T64" s="14"/>
      <c r="U64" s="14"/>
      <c r="V64" s="14"/>
      <c r="W64" s="14"/>
      <c r="X64" s="14"/>
      <c r="Y64" s="14"/>
      <c r="Z64" s="14"/>
      <c r="AA64" s="14"/>
    </row>
    <row r="65" ht="11.25" customHeight="1">
      <c r="A65" s="14"/>
      <c r="B65" s="14"/>
      <c r="C65" s="15"/>
      <c r="D65" s="14"/>
      <c r="E65" s="15"/>
      <c r="F65" s="14"/>
      <c r="G65" s="14"/>
      <c r="H65" s="14"/>
      <c r="I65" s="14"/>
      <c r="J65" s="14"/>
      <c r="K65" s="14"/>
      <c r="L65" s="14"/>
      <c r="M65" s="14"/>
      <c r="N65" s="14"/>
      <c r="O65" s="14"/>
      <c r="P65" s="14"/>
      <c r="Q65" s="14"/>
      <c r="R65" s="14"/>
      <c r="S65" s="14"/>
      <c r="T65" s="14"/>
      <c r="U65" s="14"/>
      <c r="V65" s="14"/>
      <c r="W65" s="14"/>
      <c r="X65" s="14"/>
      <c r="Y65" s="14"/>
      <c r="Z65" s="14"/>
      <c r="AA65" s="14"/>
    </row>
    <row r="66" ht="11.25" customHeight="1">
      <c r="A66" s="14"/>
      <c r="B66" s="14"/>
      <c r="C66" s="15"/>
      <c r="D66" s="14"/>
      <c r="E66" s="15"/>
      <c r="F66" s="14"/>
      <c r="G66" s="14"/>
      <c r="H66" s="14"/>
      <c r="I66" s="14"/>
      <c r="J66" s="14"/>
      <c r="K66" s="14"/>
      <c r="L66" s="14"/>
      <c r="M66" s="14"/>
      <c r="N66" s="14"/>
      <c r="O66" s="14"/>
      <c r="P66" s="14"/>
      <c r="Q66" s="14"/>
      <c r="R66" s="14"/>
      <c r="S66" s="14"/>
      <c r="T66" s="14"/>
      <c r="U66" s="14"/>
      <c r="V66" s="14"/>
      <c r="W66" s="14"/>
      <c r="X66" s="14"/>
      <c r="Y66" s="14"/>
      <c r="Z66" s="14"/>
      <c r="AA66" s="14"/>
    </row>
    <row r="67" ht="11.25" customHeight="1">
      <c r="A67" s="14"/>
      <c r="B67" s="14"/>
      <c r="C67" s="15"/>
      <c r="D67" s="14"/>
      <c r="E67" s="15"/>
      <c r="F67" s="14"/>
      <c r="G67" s="14"/>
      <c r="H67" s="14"/>
      <c r="I67" s="14"/>
      <c r="J67" s="14"/>
      <c r="K67" s="14"/>
      <c r="L67" s="14"/>
      <c r="M67" s="14"/>
      <c r="N67" s="14"/>
      <c r="O67" s="14"/>
      <c r="P67" s="14"/>
      <c r="Q67" s="14"/>
      <c r="R67" s="14"/>
      <c r="S67" s="14"/>
      <c r="T67" s="14"/>
      <c r="U67" s="14"/>
      <c r="V67" s="14"/>
      <c r="W67" s="14"/>
      <c r="X67" s="14"/>
      <c r="Y67" s="14"/>
      <c r="Z67" s="14"/>
      <c r="AA67" s="14"/>
    </row>
    <row r="68" ht="11.25" customHeight="1">
      <c r="A68" s="14"/>
      <c r="B68" s="14"/>
      <c r="C68" s="15"/>
      <c r="D68" s="14"/>
      <c r="E68" s="15"/>
      <c r="F68" s="14"/>
      <c r="G68" s="14"/>
      <c r="H68" s="14"/>
      <c r="I68" s="14"/>
      <c r="J68" s="14"/>
      <c r="K68" s="14"/>
      <c r="L68" s="14"/>
      <c r="M68" s="14"/>
      <c r="N68" s="14"/>
      <c r="O68" s="14"/>
      <c r="P68" s="14"/>
      <c r="Q68" s="14"/>
      <c r="R68" s="14"/>
      <c r="S68" s="14"/>
      <c r="T68" s="14"/>
      <c r="U68" s="14"/>
      <c r="V68" s="14"/>
      <c r="W68" s="14"/>
      <c r="X68" s="14"/>
      <c r="Y68" s="14"/>
      <c r="Z68" s="14"/>
      <c r="AA68" s="14"/>
    </row>
    <row r="69" ht="11.25" customHeight="1">
      <c r="A69" s="14"/>
      <c r="B69" s="14"/>
      <c r="C69" s="15"/>
      <c r="D69" s="14"/>
      <c r="E69" s="15"/>
      <c r="F69" s="14"/>
      <c r="G69" s="14"/>
      <c r="H69" s="14"/>
      <c r="I69" s="14"/>
      <c r="J69" s="14"/>
      <c r="K69" s="14"/>
      <c r="L69" s="14"/>
      <c r="M69" s="14"/>
      <c r="N69" s="14"/>
      <c r="O69" s="14"/>
      <c r="P69" s="14"/>
      <c r="Q69" s="14"/>
      <c r="R69" s="14"/>
      <c r="S69" s="14"/>
      <c r="T69" s="14"/>
      <c r="U69" s="14"/>
      <c r="V69" s="14"/>
      <c r="W69" s="14"/>
      <c r="X69" s="14"/>
      <c r="Y69" s="14"/>
      <c r="Z69" s="14"/>
      <c r="AA69" s="14"/>
    </row>
    <row r="70" ht="11.25" customHeight="1">
      <c r="A70" s="14"/>
      <c r="B70" s="14"/>
      <c r="C70" s="15"/>
      <c r="D70" s="14"/>
      <c r="E70" s="15"/>
      <c r="F70" s="14"/>
      <c r="G70" s="14"/>
      <c r="H70" s="14"/>
      <c r="I70" s="14"/>
      <c r="J70" s="14"/>
      <c r="K70" s="14"/>
      <c r="L70" s="14"/>
      <c r="M70" s="14"/>
      <c r="N70" s="14"/>
      <c r="O70" s="14"/>
      <c r="P70" s="14"/>
      <c r="Q70" s="14"/>
      <c r="R70" s="14"/>
      <c r="S70" s="14"/>
      <c r="T70" s="14"/>
      <c r="U70" s="14"/>
      <c r="V70" s="14"/>
      <c r="W70" s="14"/>
      <c r="X70" s="14"/>
      <c r="Y70" s="14"/>
      <c r="Z70" s="14"/>
      <c r="AA70" s="14"/>
    </row>
    <row r="71" ht="11.25" customHeight="1">
      <c r="A71" s="14"/>
      <c r="B71" s="14"/>
      <c r="C71" s="15"/>
      <c r="D71" s="14"/>
      <c r="E71" s="15"/>
      <c r="F71" s="14"/>
      <c r="G71" s="14"/>
      <c r="H71" s="14"/>
      <c r="I71" s="14"/>
      <c r="J71" s="14"/>
      <c r="K71" s="14"/>
      <c r="L71" s="14"/>
      <c r="M71" s="14"/>
      <c r="N71" s="14"/>
      <c r="O71" s="14"/>
      <c r="P71" s="14"/>
      <c r="Q71" s="14"/>
      <c r="R71" s="14"/>
      <c r="S71" s="14"/>
      <c r="T71" s="14"/>
      <c r="U71" s="14"/>
      <c r="V71" s="14"/>
      <c r="W71" s="14"/>
      <c r="X71" s="14"/>
      <c r="Y71" s="14"/>
      <c r="Z71" s="14"/>
      <c r="AA71" s="14"/>
    </row>
    <row r="72" ht="11.25" customHeight="1">
      <c r="A72" s="14"/>
      <c r="B72" s="14"/>
      <c r="C72" s="15"/>
      <c r="D72" s="14"/>
      <c r="E72" s="15"/>
      <c r="F72" s="14"/>
      <c r="G72" s="14"/>
      <c r="H72" s="14"/>
      <c r="I72" s="14"/>
      <c r="J72" s="14"/>
      <c r="K72" s="14"/>
      <c r="L72" s="14"/>
      <c r="M72" s="14"/>
      <c r="N72" s="14"/>
      <c r="O72" s="14"/>
      <c r="P72" s="14"/>
      <c r="Q72" s="14"/>
      <c r="R72" s="14"/>
      <c r="S72" s="14"/>
      <c r="T72" s="14"/>
      <c r="U72" s="14"/>
      <c r="V72" s="14"/>
      <c r="W72" s="14"/>
      <c r="X72" s="14"/>
      <c r="Y72" s="14"/>
      <c r="Z72" s="14"/>
      <c r="AA72" s="14"/>
    </row>
    <row r="73" ht="11.25" customHeight="1">
      <c r="A73" s="14"/>
      <c r="B73" s="14"/>
      <c r="C73" s="15"/>
      <c r="D73" s="14"/>
      <c r="E73" s="15"/>
      <c r="F73" s="14"/>
      <c r="G73" s="14"/>
      <c r="H73" s="14"/>
      <c r="I73" s="14"/>
      <c r="J73" s="14"/>
      <c r="K73" s="14"/>
      <c r="L73" s="14"/>
      <c r="M73" s="14"/>
      <c r="N73" s="14"/>
      <c r="O73" s="14"/>
      <c r="P73" s="14"/>
      <c r="Q73" s="14"/>
      <c r="R73" s="14"/>
      <c r="S73" s="14"/>
      <c r="T73" s="14"/>
      <c r="U73" s="14"/>
      <c r="V73" s="14"/>
      <c r="W73" s="14"/>
      <c r="X73" s="14"/>
      <c r="Y73" s="14"/>
      <c r="Z73" s="14"/>
      <c r="AA73" s="14"/>
    </row>
    <row r="74" ht="11.25" customHeight="1">
      <c r="A74" s="14"/>
      <c r="B74" s="14"/>
      <c r="C74" s="15"/>
      <c r="D74" s="14"/>
      <c r="E74" s="15"/>
      <c r="F74" s="14"/>
      <c r="G74" s="14"/>
      <c r="H74" s="14"/>
      <c r="I74" s="14"/>
      <c r="J74" s="14"/>
      <c r="K74" s="14"/>
      <c r="L74" s="14"/>
      <c r="M74" s="14"/>
      <c r="N74" s="14"/>
      <c r="O74" s="14"/>
      <c r="P74" s="14"/>
      <c r="Q74" s="14"/>
      <c r="R74" s="14"/>
      <c r="S74" s="14"/>
      <c r="T74" s="14"/>
      <c r="U74" s="14"/>
      <c r="V74" s="14"/>
      <c r="W74" s="14"/>
      <c r="X74" s="14"/>
      <c r="Y74" s="14"/>
      <c r="Z74" s="14"/>
      <c r="AA74" s="14"/>
    </row>
    <row r="75" ht="11.25" customHeight="1">
      <c r="A75" s="14"/>
      <c r="B75" s="14"/>
      <c r="C75" s="15"/>
      <c r="D75" s="14"/>
      <c r="E75" s="15"/>
      <c r="F75" s="14"/>
      <c r="G75" s="14"/>
      <c r="H75" s="14"/>
      <c r="I75" s="14"/>
      <c r="J75" s="14"/>
      <c r="K75" s="14"/>
      <c r="L75" s="14"/>
      <c r="M75" s="14"/>
      <c r="N75" s="14"/>
      <c r="O75" s="14"/>
      <c r="P75" s="14"/>
      <c r="Q75" s="14"/>
      <c r="R75" s="14"/>
      <c r="S75" s="14"/>
      <c r="T75" s="14"/>
      <c r="U75" s="14"/>
      <c r="V75" s="14"/>
      <c r="W75" s="14"/>
      <c r="X75" s="14"/>
      <c r="Y75" s="14"/>
      <c r="Z75" s="14"/>
      <c r="AA75" s="14"/>
    </row>
    <row r="76" ht="11.25" customHeight="1">
      <c r="A76" s="14"/>
      <c r="B76" s="14"/>
      <c r="C76" s="15"/>
      <c r="D76" s="14"/>
      <c r="E76" s="15"/>
      <c r="F76" s="14"/>
      <c r="G76" s="14"/>
      <c r="H76" s="14"/>
      <c r="I76" s="14"/>
      <c r="J76" s="14"/>
      <c r="K76" s="14"/>
      <c r="L76" s="14"/>
      <c r="M76" s="14"/>
      <c r="N76" s="14"/>
      <c r="O76" s="14"/>
      <c r="P76" s="14"/>
      <c r="Q76" s="14"/>
      <c r="R76" s="14"/>
      <c r="S76" s="14"/>
      <c r="T76" s="14"/>
      <c r="U76" s="14"/>
      <c r="V76" s="14"/>
      <c r="W76" s="14"/>
      <c r="X76" s="14"/>
      <c r="Y76" s="14"/>
      <c r="Z76" s="14"/>
      <c r="AA76" s="14"/>
    </row>
    <row r="77" ht="11.25" customHeight="1">
      <c r="A77" s="14"/>
      <c r="B77" s="14"/>
      <c r="C77" s="15"/>
      <c r="D77" s="14"/>
      <c r="E77" s="15"/>
      <c r="F77" s="14"/>
      <c r="G77" s="14"/>
      <c r="H77" s="14"/>
      <c r="I77" s="14"/>
      <c r="J77" s="14"/>
      <c r="K77" s="14"/>
      <c r="L77" s="14"/>
      <c r="M77" s="14"/>
      <c r="N77" s="14"/>
      <c r="O77" s="14"/>
      <c r="P77" s="14"/>
      <c r="Q77" s="14"/>
      <c r="R77" s="14"/>
      <c r="S77" s="14"/>
      <c r="T77" s="14"/>
      <c r="U77" s="14"/>
      <c r="V77" s="14"/>
      <c r="W77" s="14"/>
      <c r="X77" s="14"/>
      <c r="Y77" s="14"/>
      <c r="Z77" s="14"/>
      <c r="AA77" s="14"/>
    </row>
    <row r="78" ht="11.25" customHeight="1">
      <c r="A78" s="14"/>
      <c r="B78" s="14"/>
      <c r="C78" s="15"/>
      <c r="D78" s="14"/>
      <c r="E78" s="15"/>
      <c r="F78" s="14"/>
      <c r="G78" s="14"/>
      <c r="H78" s="14"/>
      <c r="I78" s="14"/>
      <c r="J78" s="14"/>
      <c r="K78" s="14"/>
      <c r="L78" s="14"/>
      <c r="M78" s="14"/>
      <c r="N78" s="14"/>
      <c r="O78" s="14"/>
      <c r="P78" s="14"/>
      <c r="Q78" s="14"/>
      <c r="R78" s="14"/>
      <c r="S78" s="14"/>
      <c r="T78" s="14"/>
      <c r="U78" s="14"/>
      <c r="V78" s="14"/>
      <c r="W78" s="14"/>
      <c r="X78" s="14"/>
      <c r="Y78" s="14"/>
      <c r="Z78" s="14"/>
      <c r="AA78" s="14"/>
    </row>
    <row r="79" ht="11.25" customHeight="1">
      <c r="A79" s="14"/>
      <c r="B79" s="14"/>
      <c r="C79" s="15"/>
      <c r="D79" s="14"/>
      <c r="E79" s="15"/>
      <c r="F79" s="14"/>
      <c r="G79" s="14"/>
      <c r="H79" s="14"/>
      <c r="I79" s="14"/>
      <c r="J79" s="14"/>
      <c r="K79" s="14"/>
      <c r="L79" s="14"/>
      <c r="M79" s="14"/>
      <c r="N79" s="14"/>
      <c r="O79" s="14"/>
      <c r="P79" s="14"/>
      <c r="Q79" s="14"/>
      <c r="R79" s="14"/>
      <c r="S79" s="14"/>
      <c r="T79" s="14"/>
      <c r="U79" s="14"/>
      <c r="V79" s="14"/>
      <c r="W79" s="14"/>
      <c r="X79" s="14"/>
      <c r="Y79" s="14"/>
      <c r="Z79" s="14"/>
      <c r="AA79" s="14"/>
    </row>
    <row r="80" ht="11.25" customHeight="1">
      <c r="A80" s="14"/>
      <c r="B80" s="14"/>
      <c r="C80" s="15"/>
      <c r="D80" s="14"/>
      <c r="E80" s="15"/>
      <c r="F80" s="14"/>
      <c r="G80" s="14"/>
      <c r="H80" s="14"/>
      <c r="I80" s="14"/>
      <c r="J80" s="14"/>
      <c r="K80" s="14"/>
      <c r="L80" s="14"/>
      <c r="M80" s="14"/>
      <c r="N80" s="14"/>
      <c r="O80" s="14"/>
      <c r="P80" s="14"/>
      <c r="Q80" s="14"/>
      <c r="R80" s="14"/>
      <c r="S80" s="14"/>
      <c r="T80" s="14"/>
      <c r="U80" s="14"/>
      <c r="V80" s="14"/>
      <c r="W80" s="14"/>
      <c r="X80" s="14"/>
      <c r="Y80" s="14"/>
      <c r="Z80" s="14"/>
      <c r="AA80" s="14"/>
    </row>
    <row r="81" ht="11.25" customHeight="1">
      <c r="A81" s="14"/>
      <c r="B81" s="14"/>
      <c r="C81" s="15"/>
      <c r="D81" s="14"/>
      <c r="E81" s="15"/>
      <c r="F81" s="14"/>
      <c r="G81" s="14"/>
      <c r="H81" s="14"/>
      <c r="I81" s="14"/>
      <c r="J81" s="14"/>
      <c r="K81" s="14"/>
      <c r="L81" s="14"/>
      <c r="M81" s="14"/>
      <c r="N81" s="14"/>
      <c r="O81" s="14"/>
      <c r="P81" s="14"/>
      <c r="Q81" s="14"/>
      <c r="R81" s="14"/>
      <c r="S81" s="14"/>
      <c r="T81" s="14"/>
      <c r="U81" s="14"/>
      <c r="V81" s="14"/>
      <c r="W81" s="14"/>
      <c r="X81" s="14"/>
      <c r="Y81" s="14"/>
      <c r="Z81" s="14"/>
      <c r="AA81" s="14"/>
    </row>
    <row r="82" ht="11.25" customHeight="1">
      <c r="A82" s="14"/>
      <c r="B82" s="14"/>
      <c r="C82" s="15"/>
      <c r="D82" s="14"/>
      <c r="E82" s="15"/>
      <c r="F82" s="14"/>
      <c r="G82" s="14"/>
      <c r="H82" s="14"/>
      <c r="I82" s="14"/>
      <c r="J82" s="14"/>
      <c r="K82" s="14"/>
      <c r="L82" s="14"/>
      <c r="M82" s="14"/>
      <c r="N82" s="14"/>
      <c r="O82" s="14"/>
      <c r="P82" s="14"/>
      <c r="Q82" s="14"/>
      <c r="R82" s="14"/>
      <c r="S82" s="14"/>
      <c r="T82" s="14"/>
      <c r="U82" s="14"/>
      <c r="V82" s="14"/>
      <c r="W82" s="14"/>
      <c r="X82" s="14"/>
      <c r="Y82" s="14"/>
      <c r="Z82" s="14"/>
      <c r="AA82" s="14"/>
    </row>
    <row r="83" ht="11.25" customHeight="1">
      <c r="A83" s="14"/>
      <c r="B83" s="14"/>
      <c r="C83" s="15"/>
      <c r="D83" s="14"/>
      <c r="E83" s="15"/>
      <c r="F83" s="14"/>
      <c r="G83" s="14"/>
      <c r="H83" s="14"/>
      <c r="I83" s="14"/>
      <c r="J83" s="14"/>
      <c r="K83" s="14"/>
      <c r="L83" s="14"/>
      <c r="M83" s="14"/>
      <c r="N83" s="14"/>
      <c r="O83" s="14"/>
      <c r="P83" s="14"/>
      <c r="Q83" s="14"/>
      <c r="R83" s="14"/>
      <c r="S83" s="14"/>
      <c r="T83" s="14"/>
      <c r="U83" s="14"/>
      <c r="V83" s="14"/>
      <c r="W83" s="14"/>
      <c r="X83" s="14"/>
      <c r="Y83" s="14"/>
      <c r="Z83" s="14"/>
      <c r="AA83" s="14"/>
    </row>
    <row r="84" ht="11.25" customHeight="1">
      <c r="A84" s="14"/>
      <c r="B84" s="14"/>
      <c r="C84" s="15"/>
      <c r="D84" s="14"/>
      <c r="E84" s="15"/>
      <c r="F84" s="14"/>
      <c r="G84" s="14"/>
      <c r="H84" s="14"/>
      <c r="I84" s="14"/>
      <c r="J84" s="14"/>
      <c r="K84" s="14"/>
      <c r="L84" s="14"/>
      <c r="M84" s="14"/>
      <c r="N84" s="14"/>
      <c r="O84" s="14"/>
      <c r="P84" s="14"/>
      <c r="Q84" s="14"/>
      <c r="R84" s="14"/>
      <c r="S84" s="14"/>
      <c r="T84" s="14"/>
      <c r="U84" s="14"/>
      <c r="V84" s="14"/>
      <c r="W84" s="14"/>
      <c r="X84" s="14"/>
      <c r="Y84" s="14"/>
      <c r="Z84" s="14"/>
      <c r="AA84" s="14"/>
    </row>
    <row r="85" ht="11.25" customHeight="1">
      <c r="A85" s="14"/>
      <c r="B85" s="14"/>
      <c r="C85" s="15"/>
      <c r="D85" s="14"/>
      <c r="E85" s="15"/>
      <c r="F85" s="14"/>
      <c r="G85" s="14"/>
      <c r="H85" s="14"/>
      <c r="I85" s="14"/>
      <c r="J85" s="14"/>
      <c r="K85" s="14"/>
      <c r="L85" s="14"/>
      <c r="M85" s="14"/>
      <c r="N85" s="14"/>
      <c r="O85" s="14"/>
      <c r="P85" s="14"/>
      <c r="Q85" s="14"/>
      <c r="R85" s="14"/>
      <c r="S85" s="14"/>
      <c r="T85" s="14"/>
      <c r="U85" s="14"/>
      <c r="V85" s="14"/>
      <c r="W85" s="14"/>
      <c r="X85" s="14"/>
      <c r="Y85" s="14"/>
      <c r="Z85" s="14"/>
      <c r="AA85" s="14"/>
    </row>
    <row r="86" ht="11.25" customHeight="1">
      <c r="A86" s="14"/>
      <c r="B86" s="14"/>
      <c r="C86" s="15"/>
      <c r="D86" s="14"/>
      <c r="E86" s="15"/>
      <c r="F86" s="14"/>
      <c r="G86" s="14"/>
      <c r="H86" s="14"/>
      <c r="I86" s="14"/>
      <c r="J86" s="14"/>
      <c r="K86" s="14"/>
      <c r="L86" s="14"/>
      <c r="M86" s="14"/>
      <c r="N86" s="14"/>
      <c r="O86" s="14"/>
      <c r="P86" s="14"/>
      <c r="Q86" s="14"/>
      <c r="R86" s="14"/>
      <c r="S86" s="14"/>
      <c r="T86" s="14"/>
      <c r="U86" s="14"/>
      <c r="V86" s="14"/>
      <c r="W86" s="14"/>
      <c r="X86" s="14"/>
      <c r="Y86" s="14"/>
      <c r="Z86" s="14"/>
      <c r="AA86" s="14"/>
    </row>
    <row r="87" ht="11.25" customHeight="1">
      <c r="A87" s="14"/>
      <c r="B87" s="14"/>
      <c r="C87" s="15"/>
      <c r="D87" s="14"/>
      <c r="E87" s="15"/>
      <c r="F87" s="14"/>
      <c r="G87" s="14"/>
      <c r="H87" s="14"/>
      <c r="I87" s="14"/>
      <c r="J87" s="14"/>
      <c r="K87" s="14"/>
      <c r="L87" s="14"/>
      <c r="M87" s="14"/>
      <c r="N87" s="14"/>
      <c r="O87" s="14"/>
      <c r="P87" s="14"/>
      <c r="Q87" s="14"/>
      <c r="R87" s="14"/>
      <c r="S87" s="14"/>
      <c r="T87" s="14"/>
      <c r="U87" s="14"/>
      <c r="V87" s="14"/>
      <c r="W87" s="14"/>
      <c r="X87" s="14"/>
      <c r="Y87" s="14"/>
      <c r="Z87" s="14"/>
      <c r="AA87" s="14"/>
    </row>
    <row r="88" ht="11.25" customHeight="1">
      <c r="A88" s="14"/>
      <c r="B88" s="14"/>
      <c r="C88" s="15"/>
      <c r="D88" s="14"/>
      <c r="E88" s="15"/>
      <c r="F88" s="14"/>
      <c r="G88" s="14"/>
      <c r="H88" s="14"/>
      <c r="I88" s="14"/>
      <c r="J88" s="14"/>
      <c r="K88" s="14"/>
      <c r="L88" s="14"/>
      <c r="M88" s="14"/>
      <c r="N88" s="14"/>
      <c r="O88" s="14"/>
      <c r="P88" s="14"/>
      <c r="Q88" s="14"/>
      <c r="R88" s="14"/>
      <c r="S88" s="14"/>
      <c r="T88" s="14"/>
      <c r="U88" s="14"/>
      <c r="V88" s="14"/>
      <c r="W88" s="14"/>
      <c r="X88" s="14"/>
      <c r="Y88" s="14"/>
      <c r="Z88" s="14"/>
      <c r="AA88" s="14"/>
    </row>
    <row r="89" ht="11.25" customHeight="1">
      <c r="A89" s="14"/>
      <c r="B89" s="14"/>
      <c r="C89" s="15"/>
      <c r="D89" s="14"/>
      <c r="E89" s="15"/>
      <c r="F89" s="14"/>
      <c r="G89" s="14"/>
      <c r="H89" s="14"/>
      <c r="I89" s="14"/>
      <c r="J89" s="14"/>
      <c r="K89" s="14"/>
      <c r="L89" s="14"/>
      <c r="M89" s="14"/>
      <c r="N89" s="14"/>
      <c r="O89" s="14"/>
      <c r="P89" s="14"/>
      <c r="Q89" s="14"/>
      <c r="R89" s="14"/>
      <c r="S89" s="14"/>
      <c r="T89" s="14"/>
      <c r="U89" s="14"/>
      <c r="V89" s="14"/>
      <c r="W89" s="14"/>
      <c r="X89" s="14"/>
      <c r="Y89" s="14"/>
      <c r="Z89" s="14"/>
      <c r="AA89" s="14"/>
    </row>
    <row r="90" ht="11.25" customHeight="1">
      <c r="A90" s="14"/>
      <c r="B90" s="14"/>
      <c r="C90" s="15"/>
      <c r="D90" s="14"/>
      <c r="E90" s="15"/>
      <c r="F90" s="14"/>
      <c r="G90" s="14"/>
      <c r="H90" s="14"/>
      <c r="I90" s="14"/>
      <c r="J90" s="14"/>
      <c r="K90" s="14"/>
      <c r="L90" s="14"/>
      <c r="M90" s="14"/>
      <c r="N90" s="14"/>
      <c r="O90" s="14"/>
      <c r="P90" s="14"/>
      <c r="Q90" s="14"/>
      <c r="R90" s="14"/>
      <c r="S90" s="14"/>
      <c r="T90" s="14"/>
      <c r="U90" s="14"/>
      <c r="V90" s="14"/>
      <c r="W90" s="14"/>
      <c r="X90" s="14"/>
      <c r="Y90" s="14"/>
      <c r="Z90" s="14"/>
      <c r="AA90" s="14"/>
    </row>
    <row r="91" ht="11.25" customHeight="1">
      <c r="A91" s="14"/>
      <c r="B91" s="14"/>
      <c r="C91" s="15"/>
      <c r="D91" s="14"/>
      <c r="E91" s="15"/>
      <c r="F91" s="14"/>
      <c r="G91" s="14"/>
      <c r="H91" s="14"/>
      <c r="I91" s="14"/>
      <c r="J91" s="14"/>
      <c r="K91" s="14"/>
      <c r="L91" s="14"/>
      <c r="M91" s="14"/>
      <c r="N91" s="14"/>
      <c r="O91" s="14"/>
      <c r="P91" s="14"/>
      <c r="Q91" s="14"/>
      <c r="R91" s="14"/>
      <c r="S91" s="14"/>
      <c r="T91" s="14"/>
      <c r="U91" s="14"/>
      <c r="V91" s="14"/>
      <c r="W91" s="14"/>
      <c r="X91" s="14"/>
      <c r="Y91" s="14"/>
      <c r="Z91" s="14"/>
      <c r="AA91" s="14"/>
    </row>
    <row r="92" ht="11.25" customHeight="1">
      <c r="A92" s="14"/>
      <c r="B92" s="14"/>
      <c r="C92" s="15"/>
      <c r="D92" s="14"/>
      <c r="E92" s="15"/>
      <c r="F92" s="14"/>
      <c r="G92" s="14"/>
      <c r="H92" s="14"/>
      <c r="I92" s="14"/>
      <c r="J92" s="14"/>
      <c r="K92" s="14"/>
      <c r="L92" s="14"/>
      <c r="M92" s="14"/>
      <c r="N92" s="14"/>
      <c r="O92" s="14"/>
      <c r="P92" s="14"/>
      <c r="Q92" s="14"/>
      <c r="R92" s="14"/>
      <c r="S92" s="14"/>
      <c r="T92" s="14"/>
      <c r="U92" s="14"/>
      <c r="V92" s="14"/>
      <c r="W92" s="14"/>
      <c r="X92" s="14"/>
      <c r="Y92" s="14"/>
      <c r="Z92" s="14"/>
      <c r="AA92" s="14"/>
    </row>
    <row r="93" ht="11.25" customHeight="1">
      <c r="A93" s="14"/>
      <c r="B93" s="14"/>
      <c r="C93" s="15"/>
      <c r="D93" s="14"/>
      <c r="E93" s="15"/>
      <c r="F93" s="14"/>
      <c r="G93" s="14"/>
      <c r="H93" s="14"/>
      <c r="I93" s="14"/>
      <c r="J93" s="14"/>
      <c r="K93" s="14"/>
      <c r="L93" s="14"/>
      <c r="M93" s="14"/>
      <c r="N93" s="14"/>
      <c r="O93" s="14"/>
      <c r="P93" s="14"/>
      <c r="Q93" s="14"/>
      <c r="R93" s="14"/>
      <c r="S93" s="14"/>
      <c r="T93" s="14"/>
      <c r="U93" s="14"/>
      <c r="V93" s="14"/>
      <c r="W93" s="14"/>
      <c r="X93" s="14"/>
      <c r="Y93" s="14"/>
      <c r="Z93" s="14"/>
      <c r="AA93" s="14"/>
    </row>
    <row r="94" ht="11.25" customHeight="1">
      <c r="A94" s="14"/>
      <c r="B94" s="14"/>
      <c r="C94" s="15"/>
      <c r="D94" s="14"/>
      <c r="E94" s="15"/>
      <c r="F94" s="14"/>
      <c r="G94" s="14"/>
      <c r="H94" s="14"/>
      <c r="I94" s="14"/>
      <c r="J94" s="14"/>
      <c r="K94" s="14"/>
      <c r="L94" s="14"/>
      <c r="M94" s="14"/>
      <c r="N94" s="14"/>
      <c r="O94" s="14"/>
      <c r="P94" s="14"/>
      <c r="Q94" s="14"/>
      <c r="R94" s="14"/>
      <c r="S94" s="14"/>
      <c r="T94" s="14"/>
      <c r="U94" s="14"/>
      <c r="V94" s="14"/>
      <c r="W94" s="14"/>
      <c r="X94" s="14"/>
      <c r="Y94" s="14"/>
      <c r="Z94" s="14"/>
      <c r="AA94" s="14"/>
    </row>
    <row r="95" ht="11.25" customHeight="1">
      <c r="A95" s="14"/>
      <c r="B95" s="14"/>
      <c r="C95" s="15"/>
      <c r="D95" s="14"/>
      <c r="E95" s="15"/>
      <c r="F95" s="14"/>
      <c r="G95" s="14"/>
      <c r="H95" s="14"/>
      <c r="I95" s="14"/>
      <c r="J95" s="14"/>
      <c r="K95" s="14"/>
      <c r="L95" s="14"/>
      <c r="M95" s="14"/>
      <c r="N95" s="14"/>
      <c r="O95" s="14"/>
      <c r="P95" s="14"/>
      <c r="Q95" s="14"/>
      <c r="R95" s="14"/>
      <c r="S95" s="14"/>
      <c r="T95" s="14"/>
      <c r="U95" s="14"/>
      <c r="V95" s="14"/>
      <c r="W95" s="14"/>
      <c r="X95" s="14"/>
      <c r="Y95" s="14"/>
      <c r="Z95" s="14"/>
      <c r="AA95" s="14"/>
    </row>
    <row r="96" ht="11.25" customHeight="1">
      <c r="A96" s="14"/>
      <c r="B96" s="14"/>
      <c r="C96" s="15"/>
      <c r="D96" s="14"/>
      <c r="E96" s="15"/>
      <c r="F96" s="14"/>
      <c r="G96" s="14"/>
      <c r="H96" s="14"/>
      <c r="I96" s="14"/>
      <c r="J96" s="14"/>
      <c r="K96" s="14"/>
      <c r="L96" s="14"/>
      <c r="M96" s="14"/>
      <c r="N96" s="14"/>
      <c r="O96" s="14"/>
      <c r="P96" s="14"/>
      <c r="Q96" s="14"/>
      <c r="R96" s="14"/>
      <c r="S96" s="14"/>
      <c r="T96" s="14"/>
      <c r="U96" s="14"/>
      <c r="V96" s="14"/>
      <c r="W96" s="14"/>
      <c r="X96" s="14"/>
      <c r="Y96" s="14"/>
      <c r="Z96" s="14"/>
      <c r="AA96" s="14"/>
    </row>
    <row r="97" ht="11.25" customHeight="1">
      <c r="A97" s="14"/>
      <c r="B97" s="14"/>
      <c r="C97" s="15"/>
      <c r="D97" s="14"/>
      <c r="E97" s="15"/>
      <c r="F97" s="14"/>
      <c r="G97" s="14"/>
      <c r="H97" s="14"/>
      <c r="I97" s="14"/>
      <c r="J97" s="14"/>
      <c r="K97" s="14"/>
      <c r="L97" s="14"/>
      <c r="M97" s="14"/>
      <c r="N97" s="14"/>
      <c r="O97" s="14"/>
      <c r="P97" s="14"/>
      <c r="Q97" s="14"/>
      <c r="R97" s="14"/>
      <c r="S97" s="14"/>
      <c r="T97" s="14"/>
      <c r="U97" s="14"/>
      <c r="V97" s="14"/>
      <c r="W97" s="14"/>
      <c r="X97" s="14"/>
      <c r="Y97" s="14"/>
      <c r="Z97" s="14"/>
      <c r="AA97" s="14"/>
    </row>
    <row r="98" ht="11.25" customHeight="1">
      <c r="A98" s="14"/>
      <c r="B98" s="14"/>
      <c r="C98" s="15"/>
      <c r="D98" s="14"/>
      <c r="E98" s="15"/>
      <c r="F98" s="14"/>
      <c r="G98" s="14"/>
      <c r="H98" s="14"/>
      <c r="I98" s="14"/>
      <c r="J98" s="14"/>
      <c r="K98" s="14"/>
      <c r="L98" s="14"/>
      <c r="M98" s="14"/>
      <c r="N98" s="14"/>
      <c r="O98" s="14"/>
      <c r="P98" s="14"/>
      <c r="Q98" s="14"/>
      <c r="R98" s="14"/>
      <c r="S98" s="14"/>
      <c r="T98" s="14"/>
      <c r="U98" s="14"/>
      <c r="V98" s="14"/>
      <c r="W98" s="14"/>
      <c r="X98" s="14"/>
      <c r="Y98" s="14"/>
      <c r="Z98" s="14"/>
      <c r="AA98" s="14"/>
    </row>
    <row r="99" ht="11.25" customHeight="1">
      <c r="A99" s="14"/>
      <c r="B99" s="14"/>
      <c r="C99" s="15"/>
      <c r="D99" s="14"/>
      <c r="E99" s="15"/>
      <c r="F99" s="14"/>
      <c r="G99" s="14"/>
      <c r="H99" s="14"/>
      <c r="I99" s="14"/>
      <c r="J99" s="14"/>
      <c r="K99" s="14"/>
      <c r="L99" s="14"/>
      <c r="M99" s="14"/>
      <c r="N99" s="14"/>
      <c r="O99" s="14"/>
      <c r="P99" s="14"/>
      <c r="Q99" s="14"/>
      <c r="R99" s="14"/>
      <c r="S99" s="14"/>
      <c r="T99" s="14"/>
      <c r="U99" s="14"/>
      <c r="V99" s="14"/>
      <c r="W99" s="14"/>
      <c r="X99" s="14"/>
      <c r="Y99" s="14"/>
      <c r="Z99" s="14"/>
      <c r="AA99" s="14"/>
    </row>
    <row r="100" ht="11.25" customHeight="1">
      <c r="A100" s="14"/>
      <c r="B100" s="14"/>
      <c r="C100" s="15"/>
      <c r="D100" s="14"/>
      <c r="E100" s="15"/>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11.25" customHeight="1">
      <c r="A101" s="14"/>
      <c r="B101" s="14"/>
      <c r="C101" s="15"/>
      <c r="D101" s="14"/>
      <c r="E101" s="15"/>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11.25" customHeight="1">
      <c r="A102" s="14"/>
      <c r="B102" s="14"/>
      <c r="C102" s="15"/>
      <c r="D102" s="14"/>
      <c r="E102" s="15"/>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11.25" customHeight="1">
      <c r="A103" s="14"/>
      <c r="B103" s="14"/>
      <c r="C103" s="15"/>
      <c r="D103" s="14"/>
      <c r="E103" s="15"/>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11.25" customHeight="1">
      <c r="A104" s="14"/>
      <c r="B104" s="14"/>
      <c r="C104" s="15"/>
      <c r="D104" s="14"/>
      <c r="E104" s="15"/>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11.25" customHeight="1">
      <c r="A105" s="14"/>
      <c r="B105" s="14"/>
      <c r="C105" s="15"/>
      <c r="D105" s="14"/>
      <c r="E105" s="15"/>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11.25" customHeight="1">
      <c r="A106" s="14"/>
      <c r="B106" s="14"/>
      <c r="C106" s="15"/>
      <c r="D106" s="14"/>
      <c r="E106" s="15"/>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11.25" customHeight="1">
      <c r="A107" s="14"/>
      <c r="B107" s="14"/>
      <c r="C107" s="15"/>
      <c r="D107" s="14"/>
      <c r="E107" s="15"/>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11.25" customHeight="1">
      <c r="A108" s="14"/>
      <c r="B108" s="14"/>
      <c r="C108" s="15"/>
      <c r="D108" s="14"/>
      <c r="E108" s="15"/>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11.25" customHeight="1">
      <c r="A109" s="14"/>
      <c r="B109" s="14"/>
      <c r="C109" s="15"/>
      <c r="D109" s="14"/>
      <c r="E109" s="15"/>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11.25" customHeight="1">
      <c r="A110" s="14"/>
      <c r="B110" s="14"/>
      <c r="C110" s="15"/>
      <c r="D110" s="14"/>
      <c r="E110" s="15"/>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11.25" customHeight="1">
      <c r="A111" s="14"/>
      <c r="B111" s="14"/>
      <c r="C111" s="15"/>
      <c r="D111" s="14"/>
      <c r="E111" s="15"/>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11.25" customHeight="1">
      <c r="A112" s="14"/>
      <c r="B112" s="14"/>
      <c r="C112" s="15"/>
      <c r="D112" s="14"/>
      <c r="E112" s="15"/>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11.25" customHeight="1">
      <c r="A113" s="14"/>
      <c r="B113" s="14"/>
      <c r="C113" s="15"/>
      <c r="D113" s="14"/>
      <c r="E113" s="15"/>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11.25" customHeight="1">
      <c r="A114" s="14"/>
      <c r="B114" s="14"/>
      <c r="C114" s="15"/>
      <c r="D114" s="14"/>
      <c r="E114" s="15"/>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11.25" customHeight="1">
      <c r="A115" s="14"/>
      <c r="B115" s="14"/>
      <c r="C115" s="15"/>
      <c r="D115" s="14"/>
      <c r="E115" s="15"/>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11.25" customHeight="1">
      <c r="A116" s="14"/>
      <c r="B116" s="14"/>
      <c r="C116" s="15"/>
      <c r="D116" s="14"/>
      <c r="E116" s="15"/>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11.25" customHeight="1">
      <c r="A117" s="14"/>
      <c r="B117" s="14"/>
      <c r="C117" s="15"/>
      <c r="D117" s="14"/>
      <c r="E117" s="15"/>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11.25" customHeight="1">
      <c r="A118" s="14"/>
      <c r="B118" s="14"/>
      <c r="C118" s="15"/>
      <c r="D118" s="14"/>
      <c r="E118" s="15"/>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11.25" customHeight="1">
      <c r="A119" s="14"/>
      <c r="B119" s="14"/>
      <c r="C119" s="15"/>
      <c r="D119" s="14"/>
      <c r="E119" s="15"/>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11.25" customHeight="1">
      <c r="A120" s="14"/>
      <c r="B120" s="14"/>
      <c r="C120" s="15"/>
      <c r="D120" s="14"/>
      <c r="E120" s="15"/>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11.25" customHeight="1">
      <c r="A121" s="14"/>
      <c r="B121" s="14"/>
      <c r="C121" s="15"/>
      <c r="D121" s="14"/>
      <c r="E121" s="15"/>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11.25" customHeight="1">
      <c r="A122" s="14"/>
      <c r="B122" s="14"/>
      <c r="C122" s="15"/>
      <c r="D122" s="14"/>
      <c r="E122" s="15"/>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11.25" customHeight="1">
      <c r="A123" s="14"/>
      <c r="B123" s="14"/>
      <c r="C123" s="15"/>
      <c r="D123" s="14"/>
      <c r="E123" s="15"/>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11.25" customHeight="1">
      <c r="A124" s="14"/>
      <c r="B124" s="14"/>
      <c r="C124" s="15"/>
      <c r="D124" s="14"/>
      <c r="E124" s="15"/>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11.25" customHeight="1">
      <c r="A125" s="14"/>
      <c r="B125" s="14"/>
      <c r="C125" s="15"/>
      <c r="D125" s="14"/>
      <c r="E125" s="15"/>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11.25" customHeight="1">
      <c r="A126" s="14"/>
      <c r="B126" s="14"/>
      <c r="C126" s="15"/>
      <c r="D126" s="14"/>
      <c r="E126" s="15"/>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11.25" customHeight="1">
      <c r="A127" s="14"/>
      <c r="B127" s="14"/>
      <c r="C127" s="15"/>
      <c r="D127" s="14"/>
      <c r="E127" s="15"/>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11.25" customHeight="1">
      <c r="A128" s="14"/>
      <c r="B128" s="14"/>
      <c r="C128" s="15"/>
      <c r="D128" s="14"/>
      <c r="E128" s="15"/>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11.25" customHeight="1">
      <c r="A129" s="14"/>
      <c r="B129" s="14"/>
      <c r="C129" s="15"/>
      <c r="D129" s="14"/>
      <c r="E129" s="15"/>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11.25" customHeight="1">
      <c r="A130" s="14"/>
      <c r="B130" s="14"/>
      <c r="C130" s="15"/>
      <c r="D130" s="14"/>
      <c r="E130" s="15"/>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11.25" customHeight="1">
      <c r="A131" s="14"/>
      <c r="B131" s="14"/>
      <c r="C131" s="15"/>
      <c r="D131" s="14"/>
      <c r="E131" s="15"/>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11.25" customHeight="1">
      <c r="A132" s="14"/>
      <c r="B132" s="14"/>
      <c r="C132" s="15"/>
      <c r="D132" s="14"/>
      <c r="E132" s="15"/>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11.25" customHeight="1">
      <c r="A133" s="14"/>
      <c r="B133" s="14"/>
      <c r="C133" s="15"/>
      <c r="D133" s="14"/>
      <c r="E133" s="15"/>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11.25" customHeight="1">
      <c r="A134" s="14"/>
      <c r="B134" s="14"/>
      <c r="C134" s="15"/>
      <c r="D134" s="14"/>
      <c r="E134" s="15"/>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11.25" customHeight="1">
      <c r="A135" s="14"/>
      <c r="B135" s="14"/>
      <c r="C135" s="15"/>
      <c r="D135" s="14"/>
      <c r="E135" s="15"/>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11.25" customHeight="1">
      <c r="A136" s="14"/>
      <c r="B136" s="14"/>
      <c r="C136" s="15"/>
      <c r="D136" s="14"/>
      <c r="E136" s="15"/>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11.25" customHeight="1">
      <c r="A137" s="14"/>
      <c r="B137" s="14"/>
      <c r="C137" s="15"/>
      <c r="D137" s="14"/>
      <c r="E137" s="15"/>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11.25" customHeight="1">
      <c r="A138" s="14"/>
      <c r="B138" s="14"/>
      <c r="C138" s="15"/>
      <c r="D138" s="14"/>
      <c r="E138" s="15"/>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11.25" customHeight="1">
      <c r="A139" s="14"/>
      <c r="B139" s="14"/>
      <c r="C139" s="15"/>
      <c r="D139" s="14"/>
      <c r="E139" s="15"/>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11.25" customHeight="1">
      <c r="A140" s="14"/>
      <c r="B140" s="14"/>
      <c r="C140" s="15"/>
      <c r="D140" s="14"/>
      <c r="E140" s="15"/>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11.25" customHeight="1">
      <c r="A141" s="14"/>
      <c r="B141" s="14"/>
      <c r="C141" s="15"/>
      <c r="D141" s="14"/>
      <c r="E141" s="15"/>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11.25" customHeight="1">
      <c r="A142" s="14"/>
      <c r="B142" s="14"/>
      <c r="C142" s="15"/>
      <c r="D142" s="14"/>
      <c r="E142" s="15"/>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11.25" customHeight="1">
      <c r="A143" s="14"/>
      <c r="B143" s="14"/>
      <c r="C143" s="15"/>
      <c r="D143" s="14"/>
      <c r="E143" s="15"/>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11.25" customHeight="1">
      <c r="A144" s="14"/>
      <c r="B144" s="14"/>
      <c r="C144" s="15"/>
      <c r="D144" s="14"/>
      <c r="E144" s="15"/>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11.25" customHeight="1">
      <c r="A145" s="14"/>
      <c r="B145" s="14"/>
      <c r="C145" s="15"/>
      <c r="D145" s="14"/>
      <c r="E145" s="15"/>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11.25" customHeight="1">
      <c r="A146" s="14"/>
      <c r="B146" s="14"/>
      <c r="C146" s="15"/>
      <c r="D146" s="14"/>
      <c r="E146" s="15"/>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11.25" customHeight="1">
      <c r="A147" s="14"/>
      <c r="B147" s="14"/>
      <c r="C147" s="15"/>
      <c r="D147" s="14"/>
      <c r="E147" s="15"/>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11.25" customHeight="1">
      <c r="A148" s="14"/>
      <c r="B148" s="14"/>
      <c r="C148" s="15"/>
      <c r="D148" s="14"/>
      <c r="E148" s="15"/>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11.25" customHeight="1">
      <c r="A149" s="14"/>
      <c r="B149" s="14"/>
      <c r="C149" s="15"/>
      <c r="D149" s="14"/>
      <c r="E149" s="15"/>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11.25" customHeight="1">
      <c r="A150" s="14"/>
      <c r="B150" s="14"/>
      <c r="C150" s="15"/>
      <c r="D150" s="14"/>
      <c r="E150" s="15"/>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11.25" customHeight="1">
      <c r="A151" s="14"/>
      <c r="B151" s="14"/>
      <c r="C151" s="15"/>
      <c r="D151" s="14"/>
      <c r="E151" s="15"/>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11.25" customHeight="1">
      <c r="A152" s="14"/>
      <c r="B152" s="14"/>
      <c r="C152" s="15"/>
      <c r="D152" s="14"/>
      <c r="E152" s="15"/>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11.25" customHeight="1">
      <c r="A153" s="14"/>
      <c r="B153" s="14"/>
      <c r="C153" s="15"/>
      <c r="D153" s="14"/>
      <c r="E153" s="15"/>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11.25" customHeight="1">
      <c r="A154" s="14"/>
      <c r="B154" s="14"/>
      <c r="C154" s="15"/>
      <c r="D154" s="14"/>
      <c r="E154" s="15"/>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11.25" customHeight="1">
      <c r="A155" s="14"/>
      <c r="B155" s="14"/>
      <c r="C155" s="15"/>
      <c r="D155" s="14"/>
      <c r="E155" s="15"/>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11.25" customHeight="1">
      <c r="A156" s="14"/>
      <c r="B156" s="14"/>
      <c r="C156" s="15"/>
      <c r="D156" s="14"/>
      <c r="E156" s="15"/>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11.25" customHeight="1">
      <c r="A157" s="14"/>
      <c r="B157" s="14"/>
      <c r="C157" s="15"/>
      <c r="D157" s="14"/>
      <c r="E157" s="15"/>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11.25" customHeight="1">
      <c r="A158" s="14"/>
      <c r="B158" s="14"/>
      <c r="C158" s="15"/>
      <c r="D158" s="14"/>
      <c r="E158" s="15"/>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11.25" customHeight="1">
      <c r="A159" s="14"/>
      <c r="B159" s="14"/>
      <c r="C159" s="15"/>
      <c r="D159" s="14"/>
      <c r="E159" s="15"/>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11.25" customHeight="1">
      <c r="A160" s="14"/>
      <c r="B160" s="14"/>
      <c r="C160" s="15"/>
      <c r="D160" s="14"/>
      <c r="E160" s="15"/>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11.25" customHeight="1">
      <c r="A161" s="14"/>
      <c r="B161" s="14"/>
      <c r="C161" s="15"/>
      <c r="D161" s="14"/>
      <c r="E161" s="15"/>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11.25" customHeight="1">
      <c r="A162" s="14"/>
      <c r="B162" s="14"/>
      <c r="C162" s="15"/>
      <c r="D162" s="14"/>
      <c r="E162" s="15"/>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11.25" customHeight="1">
      <c r="A163" s="14"/>
      <c r="B163" s="14"/>
      <c r="C163" s="15"/>
      <c r="D163" s="14"/>
      <c r="E163" s="15"/>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11.25" customHeight="1">
      <c r="A164" s="14"/>
      <c r="B164" s="14"/>
      <c r="C164" s="15"/>
      <c r="D164" s="14"/>
      <c r="E164" s="15"/>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11.25" customHeight="1">
      <c r="A165" s="14"/>
      <c r="B165" s="14"/>
      <c r="C165" s="15"/>
      <c r="D165" s="14"/>
      <c r="E165" s="15"/>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11.25" customHeight="1">
      <c r="A166" s="14"/>
      <c r="B166" s="14"/>
      <c r="C166" s="15"/>
      <c r="D166" s="14"/>
      <c r="E166" s="15"/>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11.25" customHeight="1">
      <c r="A167" s="14"/>
      <c r="B167" s="14"/>
      <c r="C167" s="15"/>
      <c r="D167" s="14"/>
      <c r="E167" s="15"/>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11.25" customHeight="1">
      <c r="A168" s="14"/>
      <c r="B168" s="14"/>
      <c r="C168" s="15"/>
      <c r="D168" s="14"/>
      <c r="E168" s="15"/>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11.25" customHeight="1">
      <c r="A169" s="14"/>
      <c r="B169" s="14"/>
      <c r="C169" s="15"/>
      <c r="D169" s="14"/>
      <c r="E169" s="15"/>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11.25" customHeight="1">
      <c r="A170" s="14"/>
      <c r="B170" s="14"/>
      <c r="C170" s="15"/>
      <c r="D170" s="14"/>
      <c r="E170" s="15"/>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11.25" customHeight="1">
      <c r="A171" s="14"/>
      <c r="B171" s="14"/>
      <c r="C171" s="15"/>
      <c r="D171" s="14"/>
      <c r="E171" s="15"/>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11.25" customHeight="1">
      <c r="A172" s="14"/>
      <c r="B172" s="14"/>
      <c r="C172" s="15"/>
      <c r="D172" s="14"/>
      <c r="E172" s="15"/>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11.25" customHeight="1">
      <c r="A173" s="14"/>
      <c r="B173" s="14"/>
      <c r="C173" s="15"/>
      <c r="D173" s="14"/>
      <c r="E173" s="15"/>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11.25" customHeight="1">
      <c r="A174" s="14"/>
      <c r="B174" s="14"/>
      <c r="C174" s="15"/>
      <c r="D174" s="14"/>
      <c r="E174" s="15"/>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11.25" customHeight="1">
      <c r="A175" s="14"/>
      <c r="B175" s="14"/>
      <c r="C175" s="15"/>
      <c r="D175" s="14"/>
      <c r="E175" s="15"/>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11.25" customHeight="1">
      <c r="A176" s="14"/>
      <c r="B176" s="14"/>
      <c r="C176" s="15"/>
      <c r="D176" s="14"/>
      <c r="E176" s="15"/>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11.25" customHeight="1">
      <c r="A177" s="14"/>
      <c r="B177" s="14"/>
      <c r="C177" s="15"/>
      <c r="D177" s="14"/>
      <c r="E177" s="15"/>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11.25" customHeight="1">
      <c r="A178" s="14"/>
      <c r="B178" s="14"/>
      <c r="C178" s="15"/>
      <c r="D178" s="14"/>
      <c r="E178" s="15"/>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11.25" customHeight="1">
      <c r="A179" s="14"/>
      <c r="B179" s="14"/>
      <c r="C179" s="15"/>
      <c r="D179" s="14"/>
      <c r="E179" s="15"/>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11.25" customHeight="1">
      <c r="A180" s="14"/>
      <c r="B180" s="14"/>
      <c r="C180" s="15"/>
      <c r="D180" s="14"/>
      <c r="E180" s="15"/>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11.25" customHeight="1">
      <c r="A181" s="14"/>
      <c r="B181" s="14"/>
      <c r="C181" s="15"/>
      <c r="D181" s="14"/>
      <c r="E181" s="15"/>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11.25" customHeight="1">
      <c r="A182" s="14"/>
      <c r="B182" s="14"/>
      <c r="C182" s="15"/>
      <c r="D182" s="14"/>
      <c r="E182" s="15"/>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11.25" customHeight="1">
      <c r="A183" s="14"/>
      <c r="B183" s="14"/>
      <c r="C183" s="15"/>
      <c r="D183" s="14"/>
      <c r="E183" s="15"/>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11.25" customHeight="1">
      <c r="A184" s="14"/>
      <c r="B184" s="14"/>
      <c r="C184" s="15"/>
      <c r="D184" s="14"/>
      <c r="E184" s="15"/>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11.25" customHeight="1">
      <c r="A185" s="14"/>
      <c r="B185" s="14"/>
      <c r="C185" s="15"/>
      <c r="D185" s="14"/>
      <c r="E185" s="15"/>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11.25" customHeight="1">
      <c r="A186" s="14"/>
      <c r="B186" s="14"/>
      <c r="C186" s="15"/>
      <c r="D186" s="14"/>
      <c r="E186" s="15"/>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11.25" customHeight="1">
      <c r="A187" s="14"/>
      <c r="B187" s="14"/>
      <c r="C187" s="15"/>
      <c r="D187" s="14"/>
      <c r="E187" s="15"/>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11.25" customHeight="1">
      <c r="A188" s="14"/>
      <c r="B188" s="14"/>
      <c r="C188" s="15"/>
      <c r="D188" s="14"/>
      <c r="E188" s="15"/>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11.25" customHeight="1">
      <c r="A189" s="14"/>
      <c r="B189" s="14"/>
      <c r="C189" s="15"/>
      <c r="D189" s="14"/>
      <c r="E189" s="15"/>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11.25" customHeight="1">
      <c r="A190" s="14"/>
      <c r="B190" s="14"/>
      <c r="C190" s="15"/>
      <c r="D190" s="14"/>
      <c r="E190" s="15"/>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11.25" customHeight="1">
      <c r="A191" s="14"/>
      <c r="B191" s="14"/>
      <c r="C191" s="15"/>
      <c r="D191" s="14"/>
      <c r="E191" s="15"/>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11.25" customHeight="1">
      <c r="A192" s="14"/>
      <c r="B192" s="14"/>
      <c r="C192" s="15"/>
      <c r="D192" s="14"/>
      <c r="E192" s="15"/>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11.25" customHeight="1">
      <c r="A193" s="14"/>
      <c r="B193" s="14"/>
      <c r="C193" s="15"/>
      <c r="D193" s="14"/>
      <c r="E193" s="15"/>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11.25" customHeight="1">
      <c r="A194" s="14"/>
      <c r="B194" s="14"/>
      <c r="C194" s="15"/>
      <c r="D194" s="14"/>
      <c r="E194" s="15"/>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11.25" customHeight="1">
      <c r="A195" s="14"/>
      <c r="B195" s="14"/>
      <c r="C195" s="15"/>
      <c r="D195" s="14"/>
      <c r="E195" s="15"/>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11.25" customHeight="1">
      <c r="A196" s="14"/>
      <c r="B196" s="14"/>
      <c r="C196" s="15"/>
      <c r="D196" s="14"/>
      <c r="E196" s="15"/>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11.25" customHeight="1">
      <c r="A197" s="14"/>
      <c r="B197" s="14"/>
      <c r="C197" s="15"/>
      <c r="D197" s="14"/>
      <c r="E197" s="15"/>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11.25" customHeight="1">
      <c r="A198" s="14"/>
      <c r="B198" s="14"/>
      <c r="C198" s="15"/>
      <c r="D198" s="14"/>
      <c r="E198" s="15"/>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11.25" customHeight="1">
      <c r="A199" s="14"/>
      <c r="B199" s="14"/>
      <c r="C199" s="15"/>
      <c r="D199" s="14"/>
      <c r="E199" s="15"/>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11.25" customHeight="1">
      <c r="A200" s="14"/>
      <c r="B200" s="14"/>
      <c r="C200" s="15"/>
      <c r="D200" s="14"/>
      <c r="E200" s="15"/>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11.25" customHeight="1">
      <c r="A201" s="14"/>
      <c r="B201" s="14"/>
      <c r="C201" s="15"/>
      <c r="D201" s="14"/>
      <c r="E201" s="15"/>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11.25" customHeight="1">
      <c r="A202" s="14"/>
      <c r="B202" s="14"/>
      <c r="C202" s="15"/>
      <c r="D202" s="14"/>
      <c r="E202" s="15"/>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11.25" customHeight="1">
      <c r="A203" s="14"/>
      <c r="B203" s="14"/>
      <c r="C203" s="15"/>
      <c r="D203" s="14"/>
      <c r="E203" s="15"/>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11.25" customHeight="1">
      <c r="A204" s="14"/>
      <c r="B204" s="14"/>
      <c r="C204" s="15"/>
      <c r="D204" s="14"/>
      <c r="E204" s="15"/>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11.25" customHeight="1">
      <c r="A205" s="14"/>
      <c r="B205" s="14"/>
      <c r="C205" s="15"/>
      <c r="D205" s="14"/>
      <c r="E205" s="15"/>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11.25" customHeight="1">
      <c r="A206" s="14"/>
      <c r="B206" s="14"/>
      <c r="C206" s="15"/>
      <c r="D206" s="14"/>
      <c r="E206" s="15"/>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11.25" customHeight="1">
      <c r="A207" s="14"/>
      <c r="B207" s="14"/>
      <c r="C207" s="15"/>
      <c r="D207" s="14"/>
      <c r="E207" s="15"/>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11.25" customHeight="1">
      <c r="A208" s="14"/>
      <c r="B208" s="14"/>
      <c r="C208" s="15"/>
      <c r="D208" s="14"/>
      <c r="E208" s="15"/>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11.25" customHeight="1">
      <c r="A209" s="14"/>
      <c r="B209" s="14"/>
      <c r="C209" s="15"/>
      <c r="D209" s="14"/>
      <c r="E209" s="15"/>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11.25" customHeight="1">
      <c r="A210" s="14"/>
      <c r="B210" s="14"/>
      <c r="C210" s="15"/>
      <c r="D210" s="14"/>
      <c r="E210" s="15"/>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11.25" customHeight="1">
      <c r="A211" s="14"/>
      <c r="B211" s="14"/>
      <c r="C211" s="15"/>
      <c r="D211" s="14"/>
      <c r="E211" s="15"/>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11.25" customHeight="1">
      <c r="A212" s="14"/>
      <c r="B212" s="14"/>
      <c r="C212" s="15"/>
      <c r="D212" s="14"/>
      <c r="E212" s="15"/>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11.25" customHeight="1">
      <c r="A213" s="14"/>
      <c r="B213" s="14"/>
      <c r="C213" s="15"/>
      <c r="D213" s="14"/>
      <c r="E213" s="15"/>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11.25" customHeight="1">
      <c r="A214" s="14"/>
      <c r="B214" s="14"/>
      <c r="C214" s="15"/>
      <c r="D214" s="14"/>
      <c r="E214" s="15"/>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11.25" customHeight="1">
      <c r="A215" s="14"/>
      <c r="B215" s="14"/>
      <c r="C215" s="15"/>
      <c r="D215" s="14"/>
      <c r="E215" s="15"/>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11.25" customHeight="1">
      <c r="A216" s="14"/>
      <c r="B216" s="14"/>
      <c r="C216" s="15"/>
      <c r="D216" s="14"/>
      <c r="E216" s="15"/>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11.25" customHeight="1">
      <c r="A217" s="14"/>
      <c r="B217" s="14"/>
      <c r="C217" s="15"/>
      <c r="D217" s="14"/>
      <c r="E217" s="15"/>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11.25" customHeight="1">
      <c r="A218" s="14"/>
      <c r="B218" s="14"/>
      <c r="C218" s="15"/>
      <c r="D218" s="14"/>
      <c r="E218" s="15"/>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11.25" customHeight="1">
      <c r="A219" s="14"/>
      <c r="B219" s="14"/>
      <c r="C219" s="15"/>
      <c r="D219" s="14"/>
      <c r="E219" s="15"/>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11.25" customHeight="1">
      <c r="A220" s="14"/>
      <c r="B220" s="14"/>
      <c r="C220" s="15"/>
      <c r="D220" s="14"/>
      <c r="E220" s="15"/>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11.25" customHeight="1">
      <c r="A221" s="14"/>
      <c r="B221" s="14"/>
      <c r="C221" s="15"/>
      <c r="D221" s="14"/>
      <c r="E221" s="15"/>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11.25" customHeight="1">
      <c r="A222" s="14"/>
      <c r="B222" s="14"/>
      <c r="C222" s="15"/>
      <c r="D222" s="14"/>
      <c r="E222" s="15"/>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11.25" customHeight="1">
      <c r="A223" s="14"/>
      <c r="B223" s="14"/>
      <c r="C223" s="15"/>
      <c r="D223" s="14"/>
      <c r="E223" s="15"/>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11.25" customHeight="1">
      <c r="A224" s="14"/>
      <c r="B224" s="14"/>
      <c r="C224" s="15"/>
      <c r="D224" s="14"/>
      <c r="E224" s="15"/>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11.25" customHeight="1">
      <c r="A225" s="14"/>
      <c r="B225" s="14"/>
      <c r="C225" s="15"/>
      <c r="D225" s="14"/>
      <c r="E225" s="15"/>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11.25" customHeight="1">
      <c r="A226" s="14"/>
      <c r="B226" s="14"/>
      <c r="C226" s="15"/>
      <c r="D226" s="14"/>
      <c r="E226" s="15"/>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11.25" customHeight="1">
      <c r="A227" s="14"/>
      <c r="B227" s="14"/>
      <c r="C227" s="15"/>
      <c r="D227" s="14"/>
      <c r="E227" s="15"/>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11.25" customHeight="1">
      <c r="A228" s="14"/>
      <c r="B228" s="14"/>
      <c r="C228" s="15"/>
      <c r="D228" s="14"/>
      <c r="E228" s="15"/>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11.25" customHeight="1">
      <c r="A229" s="14"/>
      <c r="B229" s="14"/>
      <c r="C229" s="15"/>
      <c r="D229" s="14"/>
      <c r="E229" s="15"/>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11.25" customHeight="1">
      <c r="A230" s="14"/>
      <c r="B230" s="14"/>
      <c r="C230" s="15"/>
      <c r="D230" s="14"/>
      <c r="E230" s="15"/>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11.25" customHeight="1">
      <c r="A231" s="14"/>
      <c r="B231" s="14"/>
      <c r="C231" s="15"/>
      <c r="D231" s="14"/>
      <c r="E231" s="15"/>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11.25" customHeight="1">
      <c r="A232" s="14"/>
      <c r="B232" s="14"/>
      <c r="C232" s="15"/>
      <c r="D232" s="14"/>
      <c r="E232" s="15"/>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11.25" customHeight="1">
      <c r="A233" s="14"/>
      <c r="B233" s="14"/>
      <c r="C233" s="15"/>
      <c r="D233" s="14"/>
      <c r="E233" s="15"/>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11.25" customHeight="1">
      <c r="A234" s="14"/>
      <c r="B234" s="14"/>
      <c r="C234" s="15"/>
      <c r="D234" s="14"/>
      <c r="E234" s="15"/>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11.25" customHeight="1">
      <c r="A235" s="14"/>
      <c r="B235" s="14"/>
      <c r="C235" s="15"/>
      <c r="D235" s="14"/>
      <c r="E235" s="15"/>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11.25" customHeight="1">
      <c r="A236" s="14"/>
      <c r="B236" s="14"/>
      <c r="C236" s="15"/>
      <c r="D236" s="14"/>
      <c r="E236" s="15"/>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11.25" customHeight="1">
      <c r="A237" s="14"/>
      <c r="B237" s="14"/>
      <c r="C237" s="15"/>
      <c r="D237" s="14"/>
      <c r="E237" s="15"/>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11.25" customHeight="1">
      <c r="A238" s="14"/>
      <c r="B238" s="14"/>
      <c r="C238" s="15"/>
      <c r="D238" s="14"/>
      <c r="E238" s="15"/>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11.25" customHeight="1">
      <c r="A239" s="14"/>
      <c r="B239" s="14"/>
      <c r="C239" s="15"/>
      <c r="D239" s="14"/>
      <c r="E239" s="15"/>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11.25" customHeight="1">
      <c r="A240" s="14"/>
      <c r="B240" s="14"/>
      <c r="C240" s="15"/>
      <c r="D240" s="14"/>
      <c r="E240" s="15"/>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11.25" customHeight="1">
      <c r="A241" s="14"/>
      <c r="B241" s="14"/>
      <c r="C241" s="15"/>
      <c r="D241" s="14"/>
      <c r="E241" s="15"/>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11.25" customHeight="1">
      <c r="A242" s="14"/>
      <c r="B242" s="14"/>
      <c r="C242" s="15"/>
      <c r="D242" s="14"/>
      <c r="E242" s="15"/>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11.25" customHeight="1">
      <c r="A243" s="14"/>
      <c r="B243" s="14"/>
      <c r="C243" s="15"/>
      <c r="D243" s="14"/>
      <c r="E243" s="15"/>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11.25" customHeight="1">
      <c r="A244" s="14"/>
      <c r="B244" s="14"/>
      <c r="C244" s="15"/>
      <c r="D244" s="14"/>
      <c r="E244" s="15"/>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11.25" customHeight="1">
      <c r="A245" s="14"/>
      <c r="B245" s="14"/>
      <c r="C245" s="15"/>
      <c r="D245" s="14"/>
      <c r="E245" s="15"/>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11.25" customHeight="1">
      <c r="A246" s="14"/>
      <c r="B246" s="14"/>
      <c r="C246" s="15"/>
      <c r="D246" s="14"/>
      <c r="E246" s="15"/>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11.25" customHeight="1">
      <c r="A247" s="14"/>
      <c r="B247" s="14"/>
      <c r="C247" s="15"/>
      <c r="D247" s="14"/>
      <c r="E247" s="15"/>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11.25" customHeight="1">
      <c r="A248" s="14"/>
      <c r="B248" s="14"/>
      <c r="C248" s="15"/>
      <c r="D248" s="14"/>
      <c r="E248" s="15"/>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11.25" customHeight="1">
      <c r="A249" s="14"/>
      <c r="B249" s="14"/>
      <c r="C249" s="15"/>
      <c r="D249" s="14"/>
      <c r="E249" s="15"/>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11.25" customHeight="1">
      <c r="A250" s="14"/>
      <c r="B250" s="14"/>
      <c r="C250" s="15"/>
      <c r="D250" s="14"/>
      <c r="E250" s="15"/>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11.25" customHeight="1">
      <c r="A251" s="14"/>
      <c r="B251" s="14"/>
      <c r="C251" s="15"/>
      <c r="D251" s="14"/>
      <c r="E251" s="15"/>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11.25" customHeight="1">
      <c r="A252" s="14"/>
      <c r="B252" s="14"/>
      <c r="C252" s="15"/>
      <c r="D252" s="14"/>
      <c r="E252" s="15"/>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11.25" customHeight="1">
      <c r="A253" s="14"/>
      <c r="B253" s="14"/>
      <c r="C253" s="15"/>
      <c r="D253" s="14"/>
      <c r="E253" s="15"/>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11.25" customHeight="1">
      <c r="A254" s="14"/>
      <c r="B254" s="14"/>
      <c r="C254" s="15"/>
      <c r="D254" s="14"/>
      <c r="E254" s="15"/>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11.25" customHeight="1">
      <c r="A255" s="14"/>
      <c r="B255" s="14"/>
      <c r="C255" s="15"/>
      <c r="D255" s="14"/>
      <c r="E255" s="15"/>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11.25" customHeight="1">
      <c r="A256" s="14"/>
      <c r="B256" s="14"/>
      <c r="C256" s="15"/>
      <c r="D256" s="14"/>
      <c r="E256" s="15"/>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11.25" customHeight="1">
      <c r="A257" s="14"/>
      <c r="B257" s="14"/>
      <c r="C257" s="15"/>
      <c r="D257" s="14"/>
      <c r="E257" s="15"/>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11.25" customHeight="1">
      <c r="A258" s="14"/>
      <c r="B258" s="14"/>
      <c r="C258" s="15"/>
      <c r="D258" s="14"/>
      <c r="E258" s="15"/>
      <c r="F258" s="14"/>
      <c r="G258" s="14"/>
      <c r="H258" s="14"/>
      <c r="I258" s="14"/>
      <c r="J258" s="14"/>
      <c r="K258" s="14"/>
      <c r="L258" s="14"/>
      <c r="M258" s="14"/>
      <c r="N258" s="14"/>
      <c r="O258" s="14"/>
      <c r="P258" s="14"/>
      <c r="Q258" s="14"/>
      <c r="R258" s="14"/>
      <c r="S258" s="14"/>
      <c r="T258" s="14"/>
      <c r="U258" s="14"/>
      <c r="V258" s="14"/>
      <c r="W258" s="14"/>
      <c r="X258" s="14"/>
      <c r="Y258" s="14"/>
      <c r="Z258" s="14"/>
      <c r="AA258" s="14"/>
    </row>
    <row r="259" ht="11.25" customHeight="1">
      <c r="A259" s="14"/>
      <c r="B259" s="14"/>
      <c r="C259" s="15"/>
      <c r="D259" s="14"/>
      <c r="E259" s="15"/>
      <c r="F259" s="14"/>
      <c r="G259" s="14"/>
      <c r="H259" s="14"/>
      <c r="I259" s="14"/>
      <c r="J259" s="14"/>
      <c r="K259" s="14"/>
      <c r="L259" s="14"/>
      <c r="M259" s="14"/>
      <c r="N259" s="14"/>
      <c r="O259" s="14"/>
      <c r="P259" s="14"/>
      <c r="Q259" s="14"/>
      <c r="R259" s="14"/>
      <c r="S259" s="14"/>
      <c r="T259" s="14"/>
      <c r="U259" s="14"/>
      <c r="V259" s="14"/>
      <c r="W259" s="14"/>
      <c r="X259" s="14"/>
      <c r="Y259" s="14"/>
      <c r="Z259" s="14"/>
      <c r="AA259" s="14"/>
    </row>
    <row r="260" ht="11.25" customHeight="1">
      <c r="A260" s="14"/>
      <c r="B260" s="14"/>
      <c r="C260" s="15"/>
      <c r="D260" s="14"/>
      <c r="E260" s="15"/>
      <c r="F260" s="14"/>
      <c r="G260" s="14"/>
      <c r="H260" s="14"/>
      <c r="I260" s="14"/>
      <c r="J260" s="14"/>
      <c r="K260" s="14"/>
      <c r="L260" s="14"/>
      <c r="M260" s="14"/>
      <c r="N260" s="14"/>
      <c r="O260" s="14"/>
      <c r="P260" s="14"/>
      <c r="Q260" s="14"/>
      <c r="R260" s="14"/>
      <c r="S260" s="14"/>
      <c r="T260" s="14"/>
      <c r="U260" s="14"/>
      <c r="V260" s="14"/>
      <c r="W260" s="14"/>
      <c r="X260" s="14"/>
      <c r="Y260" s="14"/>
      <c r="Z260" s="14"/>
      <c r="AA260" s="14"/>
    </row>
    <row r="261" ht="11.25" customHeight="1">
      <c r="A261" s="14"/>
      <c r="B261" s="14"/>
      <c r="C261" s="15"/>
      <c r="D261" s="14"/>
      <c r="E261" s="15"/>
      <c r="F261" s="14"/>
      <c r="G261" s="14"/>
      <c r="H261" s="14"/>
      <c r="I261" s="14"/>
      <c r="J261" s="14"/>
      <c r="K261" s="14"/>
      <c r="L261" s="14"/>
      <c r="M261" s="14"/>
      <c r="N261" s="14"/>
      <c r="O261" s="14"/>
      <c r="P261" s="14"/>
      <c r="Q261" s="14"/>
      <c r="R261" s="14"/>
      <c r="S261" s="14"/>
      <c r="T261" s="14"/>
      <c r="U261" s="14"/>
      <c r="V261" s="14"/>
      <c r="W261" s="14"/>
      <c r="X261" s="14"/>
      <c r="Y261" s="14"/>
      <c r="Z261" s="14"/>
      <c r="AA261" s="14"/>
    </row>
    <row r="262" ht="11.25" customHeight="1">
      <c r="A262" s="14"/>
      <c r="B262" s="14"/>
      <c r="C262" s="15"/>
      <c r="D262" s="14"/>
      <c r="E262" s="15"/>
      <c r="F262" s="14"/>
      <c r="G262" s="14"/>
      <c r="H262" s="14"/>
      <c r="I262" s="14"/>
      <c r="J262" s="14"/>
      <c r="K262" s="14"/>
      <c r="L262" s="14"/>
      <c r="M262" s="14"/>
      <c r="N262" s="14"/>
      <c r="O262" s="14"/>
      <c r="P262" s="14"/>
      <c r="Q262" s="14"/>
      <c r="R262" s="14"/>
      <c r="S262" s="14"/>
      <c r="T262" s="14"/>
      <c r="U262" s="14"/>
      <c r="V262" s="14"/>
      <c r="W262" s="14"/>
      <c r="X262" s="14"/>
      <c r="Y262" s="14"/>
      <c r="Z262" s="14"/>
      <c r="AA262" s="14"/>
    </row>
    <row r="263" ht="11.25" customHeight="1">
      <c r="A263" s="14"/>
      <c r="B263" s="14"/>
      <c r="C263" s="15"/>
      <c r="D263" s="14"/>
      <c r="E263" s="15"/>
      <c r="F263" s="14"/>
      <c r="G263" s="14"/>
      <c r="H263" s="14"/>
      <c r="I263" s="14"/>
      <c r="J263" s="14"/>
      <c r="K263" s="14"/>
      <c r="L263" s="14"/>
      <c r="M263" s="14"/>
      <c r="N263" s="14"/>
      <c r="O263" s="14"/>
      <c r="P263" s="14"/>
      <c r="Q263" s="14"/>
      <c r="R263" s="14"/>
      <c r="S263" s="14"/>
      <c r="T263" s="14"/>
      <c r="U263" s="14"/>
      <c r="V263" s="14"/>
      <c r="W263" s="14"/>
      <c r="X263" s="14"/>
      <c r="Y263" s="14"/>
      <c r="Z263" s="14"/>
      <c r="AA263" s="14"/>
    </row>
    <row r="264" ht="11.25" customHeight="1">
      <c r="A264" s="14"/>
      <c r="B264" s="14"/>
      <c r="C264" s="15"/>
      <c r="D264" s="14"/>
      <c r="E264" s="15"/>
      <c r="F264" s="14"/>
      <c r="G264" s="14"/>
      <c r="H264" s="14"/>
      <c r="I264" s="14"/>
      <c r="J264" s="14"/>
      <c r="K264" s="14"/>
      <c r="L264" s="14"/>
      <c r="M264" s="14"/>
      <c r="N264" s="14"/>
      <c r="O264" s="14"/>
      <c r="P264" s="14"/>
      <c r="Q264" s="14"/>
      <c r="R264" s="14"/>
      <c r="S264" s="14"/>
      <c r="T264" s="14"/>
      <c r="U264" s="14"/>
      <c r="V264" s="14"/>
      <c r="W264" s="14"/>
      <c r="X264" s="14"/>
      <c r="Y264" s="14"/>
      <c r="Z264" s="14"/>
      <c r="AA264" s="14"/>
    </row>
    <row r="265" ht="11.25" customHeight="1">
      <c r="A265" s="14"/>
      <c r="B265" s="14"/>
      <c r="C265" s="15"/>
      <c r="D265" s="14"/>
      <c r="E265" s="15"/>
      <c r="F265" s="14"/>
      <c r="G265" s="14"/>
      <c r="H265" s="14"/>
      <c r="I265" s="14"/>
      <c r="J265" s="14"/>
      <c r="K265" s="14"/>
      <c r="L265" s="14"/>
      <c r="M265" s="14"/>
      <c r="N265" s="14"/>
      <c r="O265" s="14"/>
      <c r="P265" s="14"/>
      <c r="Q265" s="14"/>
      <c r="R265" s="14"/>
      <c r="S265" s="14"/>
      <c r="T265" s="14"/>
      <c r="U265" s="14"/>
      <c r="V265" s="14"/>
      <c r="W265" s="14"/>
      <c r="X265" s="14"/>
      <c r="Y265" s="14"/>
      <c r="Z265" s="14"/>
      <c r="AA265" s="14"/>
    </row>
    <row r="266" ht="11.25" customHeight="1">
      <c r="A266" s="14"/>
      <c r="B266" s="14"/>
      <c r="C266" s="15"/>
      <c r="D266" s="14"/>
      <c r="E266" s="15"/>
      <c r="F266" s="14"/>
      <c r="G266" s="14"/>
      <c r="H266" s="14"/>
      <c r="I266" s="14"/>
      <c r="J266" s="14"/>
      <c r="K266" s="14"/>
      <c r="L266" s="14"/>
      <c r="M266" s="14"/>
      <c r="N266" s="14"/>
      <c r="O266" s="14"/>
      <c r="P266" s="14"/>
      <c r="Q266" s="14"/>
      <c r="R266" s="14"/>
      <c r="S266" s="14"/>
      <c r="T266" s="14"/>
      <c r="U266" s="14"/>
      <c r="V266" s="14"/>
      <c r="W266" s="14"/>
      <c r="X266" s="14"/>
      <c r="Y266" s="14"/>
      <c r="Z266" s="14"/>
      <c r="AA266" s="14"/>
    </row>
    <row r="267" ht="11.25" customHeight="1">
      <c r="A267" s="14"/>
      <c r="B267" s="14"/>
      <c r="C267" s="15"/>
      <c r="D267" s="14"/>
      <c r="E267" s="15"/>
      <c r="F267" s="14"/>
      <c r="G267" s="14"/>
      <c r="H267" s="14"/>
      <c r="I267" s="14"/>
      <c r="J267" s="14"/>
      <c r="K267" s="14"/>
      <c r="L267" s="14"/>
      <c r="M267" s="14"/>
      <c r="N267" s="14"/>
      <c r="O267" s="14"/>
      <c r="P267" s="14"/>
      <c r="Q267" s="14"/>
      <c r="R267" s="14"/>
      <c r="S267" s="14"/>
      <c r="T267" s="14"/>
      <c r="U267" s="14"/>
      <c r="V267" s="14"/>
      <c r="W267" s="14"/>
      <c r="X267" s="14"/>
      <c r="Y267" s="14"/>
      <c r="Z267" s="14"/>
      <c r="AA267" s="14"/>
    </row>
    <row r="268" ht="11.25" customHeight="1">
      <c r="A268" s="14"/>
      <c r="B268" s="14"/>
      <c r="C268" s="15"/>
      <c r="D268" s="14"/>
      <c r="E268" s="15"/>
      <c r="F268" s="14"/>
      <c r="G268" s="14"/>
      <c r="H268" s="14"/>
      <c r="I268" s="14"/>
      <c r="J268" s="14"/>
      <c r="K268" s="14"/>
      <c r="L268" s="14"/>
      <c r="M268" s="14"/>
      <c r="N268" s="14"/>
      <c r="O268" s="14"/>
      <c r="P268" s="14"/>
      <c r="Q268" s="14"/>
      <c r="R268" s="14"/>
      <c r="S268" s="14"/>
      <c r="T268" s="14"/>
      <c r="U268" s="14"/>
      <c r="V268" s="14"/>
      <c r="W268" s="14"/>
      <c r="X268" s="14"/>
      <c r="Y268" s="14"/>
      <c r="Z268" s="14"/>
      <c r="AA268" s="14"/>
    </row>
    <row r="269" ht="11.25" customHeight="1">
      <c r="A269" s="14"/>
      <c r="B269" s="14"/>
      <c r="C269" s="15"/>
      <c r="D269" s="14"/>
      <c r="E269" s="15"/>
      <c r="F269" s="14"/>
      <c r="G269" s="14"/>
      <c r="H269" s="14"/>
      <c r="I269" s="14"/>
      <c r="J269" s="14"/>
      <c r="K269" s="14"/>
      <c r="L269" s="14"/>
      <c r="M269" s="14"/>
      <c r="N269" s="14"/>
      <c r="O269" s="14"/>
      <c r="P269" s="14"/>
      <c r="Q269" s="14"/>
      <c r="R269" s="14"/>
      <c r="S269" s="14"/>
      <c r="T269" s="14"/>
      <c r="U269" s="14"/>
      <c r="V269" s="14"/>
      <c r="W269" s="14"/>
      <c r="X269" s="14"/>
      <c r="Y269" s="14"/>
      <c r="Z269" s="14"/>
      <c r="AA269" s="14"/>
    </row>
    <row r="270" ht="11.25" customHeight="1">
      <c r="A270" s="14"/>
      <c r="B270" s="14"/>
      <c r="C270" s="15"/>
      <c r="D270" s="14"/>
      <c r="E270" s="15"/>
      <c r="F270" s="14"/>
      <c r="G270" s="14"/>
      <c r="H270" s="14"/>
      <c r="I270" s="14"/>
      <c r="J270" s="14"/>
      <c r="K270" s="14"/>
      <c r="L270" s="14"/>
      <c r="M270" s="14"/>
      <c r="N270" s="14"/>
      <c r="O270" s="14"/>
      <c r="P270" s="14"/>
      <c r="Q270" s="14"/>
      <c r="R270" s="14"/>
      <c r="S270" s="14"/>
      <c r="T270" s="14"/>
      <c r="U270" s="14"/>
      <c r="V270" s="14"/>
      <c r="W270" s="14"/>
      <c r="X270" s="14"/>
      <c r="Y270" s="14"/>
      <c r="Z270" s="14"/>
      <c r="AA270" s="14"/>
    </row>
    <row r="271" ht="11.25" customHeight="1">
      <c r="A271" s="14"/>
      <c r="B271" s="14"/>
      <c r="C271" s="15"/>
      <c r="D271" s="14"/>
      <c r="E271" s="15"/>
      <c r="F271" s="14"/>
      <c r="G271" s="14"/>
      <c r="H271" s="14"/>
      <c r="I271" s="14"/>
      <c r="J271" s="14"/>
      <c r="K271" s="14"/>
      <c r="L271" s="14"/>
      <c r="M271" s="14"/>
      <c r="N271" s="14"/>
      <c r="O271" s="14"/>
      <c r="P271" s="14"/>
      <c r="Q271" s="14"/>
      <c r="R271" s="14"/>
      <c r="S271" s="14"/>
      <c r="T271" s="14"/>
      <c r="U271" s="14"/>
      <c r="V271" s="14"/>
      <c r="W271" s="14"/>
      <c r="X271" s="14"/>
      <c r="Y271" s="14"/>
      <c r="Z271" s="14"/>
      <c r="AA271" s="14"/>
    </row>
    <row r="272" ht="11.25" customHeight="1">
      <c r="A272" s="14"/>
      <c r="B272" s="14"/>
      <c r="C272" s="15"/>
      <c r="D272" s="14"/>
      <c r="E272" s="15"/>
      <c r="F272" s="14"/>
      <c r="G272" s="14"/>
      <c r="H272" s="14"/>
      <c r="I272" s="14"/>
      <c r="J272" s="14"/>
      <c r="K272" s="14"/>
      <c r="L272" s="14"/>
      <c r="M272" s="14"/>
      <c r="N272" s="14"/>
      <c r="O272" s="14"/>
      <c r="P272" s="14"/>
      <c r="Q272" s="14"/>
      <c r="R272" s="14"/>
      <c r="S272" s="14"/>
      <c r="T272" s="14"/>
      <c r="U272" s="14"/>
      <c r="V272" s="14"/>
      <c r="W272" s="14"/>
      <c r="X272" s="14"/>
      <c r="Y272" s="14"/>
      <c r="Z272" s="14"/>
      <c r="AA272" s="14"/>
    </row>
    <row r="273" ht="11.25" customHeight="1">
      <c r="A273" s="14"/>
      <c r="B273" s="14"/>
      <c r="C273" s="15"/>
      <c r="D273" s="14"/>
      <c r="E273" s="15"/>
      <c r="F273" s="14"/>
      <c r="G273" s="14"/>
      <c r="H273" s="14"/>
      <c r="I273" s="14"/>
      <c r="J273" s="14"/>
      <c r="K273" s="14"/>
      <c r="L273" s="14"/>
      <c r="M273" s="14"/>
      <c r="N273" s="14"/>
      <c r="O273" s="14"/>
      <c r="P273" s="14"/>
      <c r="Q273" s="14"/>
      <c r="R273" s="14"/>
      <c r="S273" s="14"/>
      <c r="T273" s="14"/>
      <c r="U273" s="14"/>
      <c r="V273" s="14"/>
      <c r="W273" s="14"/>
      <c r="X273" s="14"/>
      <c r="Y273" s="14"/>
      <c r="Z273" s="14"/>
      <c r="AA273" s="14"/>
    </row>
    <row r="274" ht="11.25" customHeight="1">
      <c r="A274" s="14"/>
      <c r="B274" s="14"/>
      <c r="C274" s="15"/>
      <c r="D274" s="14"/>
      <c r="E274" s="15"/>
      <c r="F274" s="14"/>
      <c r="G274" s="14"/>
      <c r="H274" s="14"/>
      <c r="I274" s="14"/>
      <c r="J274" s="14"/>
      <c r="K274" s="14"/>
      <c r="L274" s="14"/>
      <c r="M274" s="14"/>
      <c r="N274" s="14"/>
      <c r="O274" s="14"/>
      <c r="P274" s="14"/>
      <c r="Q274" s="14"/>
      <c r="R274" s="14"/>
      <c r="S274" s="14"/>
      <c r="T274" s="14"/>
      <c r="U274" s="14"/>
      <c r="V274" s="14"/>
      <c r="W274" s="14"/>
      <c r="X274" s="14"/>
      <c r="Y274" s="14"/>
      <c r="Z274" s="14"/>
      <c r="AA274" s="14"/>
    </row>
    <row r="275" ht="11.25" customHeight="1">
      <c r="A275" s="14"/>
      <c r="B275" s="14"/>
      <c r="C275" s="15"/>
      <c r="D275" s="14"/>
      <c r="E275" s="15"/>
      <c r="F275" s="14"/>
      <c r="G275" s="14"/>
      <c r="H275" s="14"/>
      <c r="I275" s="14"/>
      <c r="J275" s="14"/>
      <c r="K275" s="14"/>
      <c r="L275" s="14"/>
      <c r="M275" s="14"/>
      <c r="N275" s="14"/>
      <c r="O275" s="14"/>
      <c r="P275" s="14"/>
      <c r="Q275" s="14"/>
      <c r="R275" s="14"/>
      <c r="S275" s="14"/>
      <c r="T275" s="14"/>
      <c r="U275" s="14"/>
      <c r="V275" s="14"/>
      <c r="W275" s="14"/>
      <c r="X275" s="14"/>
      <c r="Y275" s="14"/>
      <c r="Z275" s="14"/>
      <c r="AA275" s="14"/>
    </row>
    <row r="276" ht="11.25" customHeight="1">
      <c r="A276" s="14"/>
      <c r="B276" s="14"/>
      <c r="C276" s="15"/>
      <c r="D276" s="14"/>
      <c r="E276" s="15"/>
      <c r="F276" s="14"/>
      <c r="G276" s="14"/>
      <c r="H276" s="14"/>
      <c r="I276" s="14"/>
      <c r="J276" s="14"/>
      <c r="K276" s="14"/>
      <c r="L276" s="14"/>
      <c r="M276" s="14"/>
      <c r="N276" s="14"/>
      <c r="O276" s="14"/>
      <c r="P276" s="14"/>
      <c r="Q276" s="14"/>
      <c r="R276" s="14"/>
      <c r="S276" s="14"/>
      <c r="T276" s="14"/>
      <c r="U276" s="14"/>
      <c r="V276" s="14"/>
      <c r="W276" s="14"/>
      <c r="X276" s="14"/>
      <c r="Y276" s="14"/>
      <c r="Z276" s="14"/>
      <c r="AA276" s="14"/>
    </row>
    <row r="277" ht="11.25" customHeight="1">
      <c r="A277" s="14"/>
      <c r="B277" s="14"/>
      <c r="C277" s="15"/>
      <c r="D277" s="14"/>
      <c r="E277" s="15"/>
      <c r="F277" s="14"/>
      <c r="G277" s="14"/>
      <c r="H277" s="14"/>
      <c r="I277" s="14"/>
      <c r="J277" s="14"/>
      <c r="K277" s="14"/>
      <c r="L277" s="14"/>
      <c r="M277" s="14"/>
      <c r="N277" s="14"/>
      <c r="O277" s="14"/>
      <c r="P277" s="14"/>
      <c r="Q277" s="14"/>
      <c r="R277" s="14"/>
      <c r="S277" s="14"/>
      <c r="T277" s="14"/>
      <c r="U277" s="14"/>
      <c r="V277" s="14"/>
      <c r="W277" s="14"/>
      <c r="X277" s="14"/>
      <c r="Y277" s="14"/>
      <c r="Z277" s="14"/>
      <c r="AA277" s="14"/>
    </row>
    <row r="278" ht="11.25" customHeight="1">
      <c r="A278" s="14"/>
      <c r="B278" s="14"/>
      <c r="C278" s="15"/>
      <c r="D278" s="14"/>
      <c r="E278" s="15"/>
      <c r="F278" s="14"/>
      <c r="G278" s="14"/>
      <c r="H278" s="14"/>
      <c r="I278" s="14"/>
      <c r="J278" s="14"/>
      <c r="K278" s="14"/>
      <c r="L278" s="14"/>
      <c r="M278" s="14"/>
      <c r="N278" s="14"/>
      <c r="O278" s="14"/>
      <c r="P278" s="14"/>
      <c r="Q278" s="14"/>
      <c r="R278" s="14"/>
      <c r="S278" s="14"/>
      <c r="T278" s="14"/>
      <c r="U278" s="14"/>
      <c r="V278" s="14"/>
      <c r="W278" s="14"/>
      <c r="X278" s="14"/>
      <c r="Y278" s="14"/>
      <c r="Z278" s="14"/>
      <c r="AA278" s="14"/>
    </row>
    <row r="279" ht="11.25" customHeight="1">
      <c r="A279" s="14"/>
      <c r="B279" s="14"/>
      <c r="C279" s="15"/>
      <c r="D279" s="14"/>
      <c r="E279" s="15"/>
      <c r="F279" s="14"/>
      <c r="G279" s="14"/>
      <c r="H279" s="14"/>
      <c r="I279" s="14"/>
      <c r="J279" s="14"/>
      <c r="K279" s="14"/>
      <c r="L279" s="14"/>
      <c r="M279" s="14"/>
      <c r="N279" s="14"/>
      <c r="O279" s="14"/>
      <c r="P279" s="14"/>
      <c r="Q279" s="14"/>
      <c r="R279" s="14"/>
      <c r="S279" s="14"/>
      <c r="T279" s="14"/>
      <c r="U279" s="14"/>
      <c r="V279" s="14"/>
      <c r="W279" s="14"/>
      <c r="X279" s="14"/>
      <c r="Y279" s="14"/>
      <c r="Z279" s="14"/>
      <c r="AA279" s="14"/>
    </row>
    <row r="280" ht="11.25" customHeight="1">
      <c r="A280" s="14"/>
      <c r="B280" s="14"/>
      <c r="C280" s="15"/>
      <c r="D280" s="14"/>
      <c r="E280" s="15"/>
      <c r="F280" s="14"/>
      <c r="G280" s="14"/>
      <c r="H280" s="14"/>
      <c r="I280" s="14"/>
      <c r="J280" s="14"/>
      <c r="K280" s="14"/>
      <c r="L280" s="14"/>
      <c r="M280" s="14"/>
      <c r="N280" s="14"/>
      <c r="O280" s="14"/>
      <c r="P280" s="14"/>
      <c r="Q280" s="14"/>
      <c r="R280" s="14"/>
      <c r="S280" s="14"/>
      <c r="T280" s="14"/>
      <c r="U280" s="14"/>
      <c r="V280" s="14"/>
      <c r="W280" s="14"/>
      <c r="X280" s="14"/>
      <c r="Y280" s="14"/>
      <c r="Z280" s="14"/>
      <c r="AA280" s="14"/>
    </row>
    <row r="281" ht="11.25" customHeight="1">
      <c r="A281" s="14"/>
      <c r="B281" s="14"/>
      <c r="C281" s="15"/>
      <c r="D281" s="14"/>
      <c r="E281" s="15"/>
      <c r="F281" s="14"/>
      <c r="G281" s="14"/>
      <c r="H281" s="14"/>
      <c r="I281" s="14"/>
      <c r="J281" s="14"/>
      <c r="K281" s="14"/>
      <c r="L281" s="14"/>
      <c r="M281" s="14"/>
      <c r="N281" s="14"/>
      <c r="O281" s="14"/>
      <c r="P281" s="14"/>
      <c r="Q281" s="14"/>
      <c r="R281" s="14"/>
      <c r="S281" s="14"/>
      <c r="T281" s="14"/>
      <c r="U281" s="14"/>
      <c r="V281" s="14"/>
      <c r="W281" s="14"/>
      <c r="X281" s="14"/>
      <c r="Y281" s="14"/>
      <c r="Z281" s="14"/>
      <c r="AA281" s="14"/>
    </row>
    <row r="282" ht="11.25" customHeight="1">
      <c r="A282" s="14"/>
      <c r="B282" s="14"/>
      <c r="C282" s="15"/>
      <c r="D282" s="14"/>
      <c r="E282" s="15"/>
      <c r="F282" s="14"/>
      <c r="G282" s="14"/>
      <c r="H282" s="14"/>
      <c r="I282" s="14"/>
      <c r="J282" s="14"/>
      <c r="K282" s="14"/>
      <c r="L282" s="14"/>
      <c r="M282" s="14"/>
      <c r="N282" s="14"/>
      <c r="O282" s="14"/>
      <c r="P282" s="14"/>
      <c r="Q282" s="14"/>
      <c r="R282" s="14"/>
      <c r="S282" s="14"/>
      <c r="T282" s="14"/>
      <c r="U282" s="14"/>
      <c r="V282" s="14"/>
      <c r="W282" s="14"/>
      <c r="X282" s="14"/>
      <c r="Y282" s="14"/>
      <c r="Z282" s="14"/>
      <c r="AA282" s="14"/>
    </row>
    <row r="283" ht="11.25" customHeight="1">
      <c r="A283" s="14"/>
      <c r="B283" s="14"/>
      <c r="C283" s="15"/>
      <c r="D283" s="14"/>
      <c r="E283" s="15"/>
      <c r="F283" s="14"/>
      <c r="G283" s="14"/>
      <c r="H283" s="14"/>
      <c r="I283" s="14"/>
      <c r="J283" s="14"/>
      <c r="K283" s="14"/>
      <c r="L283" s="14"/>
      <c r="M283" s="14"/>
      <c r="N283" s="14"/>
      <c r="O283" s="14"/>
      <c r="P283" s="14"/>
      <c r="Q283" s="14"/>
      <c r="R283" s="14"/>
      <c r="S283" s="14"/>
      <c r="T283" s="14"/>
      <c r="U283" s="14"/>
      <c r="V283" s="14"/>
      <c r="W283" s="14"/>
      <c r="X283" s="14"/>
      <c r="Y283" s="14"/>
      <c r="Z283" s="14"/>
      <c r="AA283" s="14"/>
    </row>
    <row r="284" ht="11.25" customHeight="1">
      <c r="A284" s="14"/>
      <c r="B284" s="14"/>
      <c r="C284" s="15"/>
      <c r="D284" s="14"/>
      <c r="E284" s="15"/>
      <c r="F284" s="14"/>
      <c r="G284" s="14"/>
      <c r="H284" s="14"/>
      <c r="I284" s="14"/>
      <c r="J284" s="14"/>
      <c r="K284" s="14"/>
      <c r="L284" s="14"/>
      <c r="M284" s="14"/>
      <c r="N284" s="14"/>
      <c r="O284" s="14"/>
      <c r="P284" s="14"/>
      <c r="Q284" s="14"/>
      <c r="R284" s="14"/>
      <c r="S284" s="14"/>
      <c r="T284" s="14"/>
      <c r="U284" s="14"/>
      <c r="V284" s="14"/>
      <c r="W284" s="14"/>
      <c r="X284" s="14"/>
      <c r="Y284" s="14"/>
      <c r="Z284" s="14"/>
      <c r="AA284" s="14"/>
    </row>
    <row r="285" ht="11.25" customHeight="1">
      <c r="A285" s="14"/>
      <c r="B285" s="14"/>
      <c r="C285" s="15"/>
      <c r="D285" s="14"/>
      <c r="E285" s="15"/>
      <c r="F285" s="14"/>
      <c r="G285" s="14"/>
      <c r="H285" s="14"/>
      <c r="I285" s="14"/>
      <c r="J285" s="14"/>
      <c r="K285" s="14"/>
      <c r="L285" s="14"/>
      <c r="M285" s="14"/>
      <c r="N285" s="14"/>
      <c r="O285" s="14"/>
      <c r="P285" s="14"/>
      <c r="Q285" s="14"/>
      <c r="R285" s="14"/>
      <c r="S285" s="14"/>
      <c r="T285" s="14"/>
      <c r="U285" s="14"/>
      <c r="V285" s="14"/>
      <c r="W285" s="14"/>
      <c r="X285" s="14"/>
      <c r="Y285" s="14"/>
      <c r="Z285" s="14"/>
      <c r="AA285" s="14"/>
    </row>
    <row r="286" ht="11.25" customHeight="1">
      <c r="A286" s="14"/>
      <c r="B286" s="14"/>
      <c r="C286" s="15"/>
      <c r="D286" s="14"/>
      <c r="E286" s="15"/>
      <c r="F286" s="14"/>
      <c r="G286" s="14"/>
      <c r="H286" s="14"/>
      <c r="I286" s="14"/>
      <c r="J286" s="14"/>
      <c r="K286" s="14"/>
      <c r="L286" s="14"/>
      <c r="M286" s="14"/>
      <c r="N286" s="14"/>
      <c r="O286" s="14"/>
      <c r="P286" s="14"/>
      <c r="Q286" s="14"/>
      <c r="R286" s="14"/>
      <c r="S286" s="14"/>
      <c r="T286" s="14"/>
      <c r="U286" s="14"/>
      <c r="V286" s="14"/>
      <c r="W286" s="14"/>
      <c r="X286" s="14"/>
      <c r="Y286" s="14"/>
      <c r="Z286" s="14"/>
      <c r="AA286" s="14"/>
    </row>
    <row r="287" ht="11.25" customHeight="1">
      <c r="A287" s="14"/>
      <c r="B287" s="14"/>
      <c r="C287" s="15"/>
      <c r="D287" s="14"/>
      <c r="E287" s="15"/>
      <c r="F287" s="14"/>
      <c r="G287" s="14"/>
      <c r="H287" s="14"/>
      <c r="I287" s="14"/>
      <c r="J287" s="14"/>
      <c r="K287" s="14"/>
      <c r="L287" s="14"/>
      <c r="M287" s="14"/>
      <c r="N287" s="14"/>
      <c r="O287" s="14"/>
      <c r="P287" s="14"/>
      <c r="Q287" s="14"/>
      <c r="R287" s="14"/>
      <c r="S287" s="14"/>
      <c r="T287" s="14"/>
      <c r="U287" s="14"/>
      <c r="V287" s="14"/>
      <c r="W287" s="14"/>
      <c r="X287" s="14"/>
      <c r="Y287" s="14"/>
      <c r="Z287" s="14"/>
      <c r="AA287" s="14"/>
    </row>
    <row r="288" ht="11.25" customHeight="1">
      <c r="A288" s="14"/>
      <c r="B288" s="14"/>
      <c r="C288" s="15"/>
      <c r="D288" s="14"/>
      <c r="E288" s="15"/>
      <c r="F288" s="14"/>
      <c r="G288" s="14"/>
      <c r="H288" s="14"/>
      <c r="I288" s="14"/>
      <c r="J288" s="14"/>
      <c r="K288" s="14"/>
      <c r="L288" s="14"/>
      <c r="M288" s="14"/>
      <c r="N288" s="14"/>
      <c r="O288" s="14"/>
      <c r="P288" s="14"/>
      <c r="Q288" s="14"/>
      <c r="R288" s="14"/>
      <c r="S288" s="14"/>
      <c r="T288" s="14"/>
      <c r="U288" s="14"/>
      <c r="V288" s="14"/>
      <c r="W288" s="14"/>
      <c r="X288" s="14"/>
      <c r="Y288" s="14"/>
      <c r="Z288" s="14"/>
      <c r="AA288" s="14"/>
    </row>
    <row r="289" ht="11.25" customHeight="1">
      <c r="A289" s="14"/>
      <c r="B289" s="14"/>
      <c r="C289" s="15"/>
      <c r="D289" s="14"/>
      <c r="E289" s="15"/>
      <c r="F289" s="14"/>
      <c r="G289" s="14"/>
      <c r="H289" s="14"/>
      <c r="I289" s="14"/>
      <c r="J289" s="14"/>
      <c r="K289" s="14"/>
      <c r="L289" s="14"/>
      <c r="M289" s="14"/>
      <c r="N289" s="14"/>
      <c r="O289" s="14"/>
      <c r="P289" s="14"/>
      <c r="Q289" s="14"/>
      <c r="R289" s="14"/>
      <c r="S289" s="14"/>
      <c r="T289" s="14"/>
      <c r="U289" s="14"/>
      <c r="V289" s="14"/>
      <c r="W289" s="14"/>
      <c r="X289" s="14"/>
      <c r="Y289" s="14"/>
      <c r="Z289" s="14"/>
      <c r="AA289" s="14"/>
    </row>
    <row r="290" ht="11.25" customHeight="1">
      <c r="A290" s="14"/>
      <c r="B290" s="14"/>
      <c r="C290" s="15"/>
      <c r="D290" s="14"/>
      <c r="E290" s="15"/>
      <c r="F290" s="14"/>
      <c r="G290" s="14"/>
      <c r="H290" s="14"/>
      <c r="I290" s="14"/>
      <c r="J290" s="14"/>
      <c r="K290" s="14"/>
      <c r="L290" s="14"/>
      <c r="M290" s="14"/>
      <c r="N290" s="14"/>
      <c r="O290" s="14"/>
      <c r="P290" s="14"/>
      <c r="Q290" s="14"/>
      <c r="R290" s="14"/>
      <c r="S290" s="14"/>
      <c r="T290" s="14"/>
      <c r="U290" s="14"/>
      <c r="V290" s="14"/>
      <c r="W290" s="14"/>
      <c r="X290" s="14"/>
      <c r="Y290" s="14"/>
      <c r="Z290" s="14"/>
      <c r="AA290" s="14"/>
    </row>
    <row r="291" ht="11.25" customHeight="1">
      <c r="A291" s="14"/>
      <c r="B291" s="14"/>
      <c r="C291" s="15"/>
      <c r="D291" s="14"/>
      <c r="E291" s="15"/>
      <c r="F291" s="14"/>
      <c r="G291" s="14"/>
      <c r="H291" s="14"/>
      <c r="I291" s="14"/>
      <c r="J291" s="14"/>
      <c r="K291" s="14"/>
      <c r="L291" s="14"/>
      <c r="M291" s="14"/>
      <c r="N291" s="14"/>
      <c r="O291" s="14"/>
      <c r="P291" s="14"/>
      <c r="Q291" s="14"/>
      <c r="R291" s="14"/>
      <c r="S291" s="14"/>
      <c r="T291" s="14"/>
      <c r="U291" s="14"/>
      <c r="V291" s="14"/>
      <c r="W291" s="14"/>
      <c r="X291" s="14"/>
      <c r="Y291" s="14"/>
      <c r="Z291" s="14"/>
      <c r="AA291" s="14"/>
    </row>
    <row r="292" ht="11.25" customHeight="1">
      <c r="A292" s="14"/>
      <c r="B292" s="14"/>
      <c r="C292" s="15"/>
      <c r="D292" s="14"/>
      <c r="E292" s="15"/>
      <c r="F292" s="14"/>
      <c r="G292" s="14"/>
      <c r="H292" s="14"/>
      <c r="I292" s="14"/>
      <c r="J292" s="14"/>
      <c r="K292" s="14"/>
      <c r="L292" s="14"/>
      <c r="M292" s="14"/>
      <c r="N292" s="14"/>
      <c r="O292" s="14"/>
      <c r="P292" s="14"/>
      <c r="Q292" s="14"/>
      <c r="R292" s="14"/>
      <c r="S292" s="14"/>
      <c r="T292" s="14"/>
      <c r="U292" s="14"/>
      <c r="V292" s="14"/>
      <c r="W292" s="14"/>
      <c r="X292" s="14"/>
      <c r="Y292" s="14"/>
      <c r="Z292" s="14"/>
      <c r="AA292" s="14"/>
    </row>
    <row r="293" ht="11.25" customHeight="1">
      <c r="A293" s="14"/>
      <c r="B293" s="14"/>
      <c r="C293" s="15"/>
      <c r="D293" s="14"/>
      <c r="E293" s="15"/>
      <c r="F293" s="14"/>
      <c r="G293" s="14"/>
      <c r="H293" s="14"/>
      <c r="I293" s="14"/>
      <c r="J293" s="14"/>
      <c r="K293" s="14"/>
      <c r="L293" s="14"/>
      <c r="M293" s="14"/>
      <c r="N293" s="14"/>
      <c r="O293" s="14"/>
      <c r="P293" s="14"/>
      <c r="Q293" s="14"/>
      <c r="R293" s="14"/>
      <c r="S293" s="14"/>
      <c r="T293" s="14"/>
      <c r="U293" s="14"/>
      <c r="V293" s="14"/>
      <c r="W293" s="14"/>
      <c r="X293" s="14"/>
      <c r="Y293" s="14"/>
      <c r="Z293" s="14"/>
      <c r="AA293" s="14"/>
    </row>
    <row r="294" ht="11.25" customHeight="1">
      <c r="A294" s="14"/>
      <c r="B294" s="14"/>
      <c r="C294" s="15"/>
      <c r="D294" s="14"/>
      <c r="E294" s="15"/>
      <c r="F294" s="14"/>
      <c r="G294" s="14"/>
      <c r="H294" s="14"/>
      <c r="I294" s="14"/>
      <c r="J294" s="14"/>
      <c r="K294" s="14"/>
      <c r="L294" s="14"/>
      <c r="M294" s="14"/>
      <c r="N294" s="14"/>
      <c r="O294" s="14"/>
      <c r="P294" s="14"/>
      <c r="Q294" s="14"/>
      <c r="R294" s="14"/>
      <c r="S294" s="14"/>
      <c r="T294" s="14"/>
      <c r="U294" s="14"/>
      <c r="V294" s="14"/>
      <c r="W294" s="14"/>
      <c r="X294" s="14"/>
      <c r="Y294" s="14"/>
      <c r="Z294" s="14"/>
      <c r="AA294" s="14"/>
    </row>
    <row r="295" ht="11.25" customHeight="1">
      <c r="A295" s="14"/>
      <c r="B295" s="14"/>
      <c r="C295" s="15"/>
      <c r="D295" s="14"/>
      <c r="E295" s="15"/>
      <c r="F295" s="14"/>
      <c r="G295" s="14"/>
      <c r="H295" s="14"/>
      <c r="I295" s="14"/>
      <c r="J295" s="14"/>
      <c r="K295" s="14"/>
      <c r="L295" s="14"/>
      <c r="M295" s="14"/>
      <c r="N295" s="14"/>
      <c r="O295" s="14"/>
      <c r="P295" s="14"/>
      <c r="Q295" s="14"/>
      <c r="R295" s="14"/>
      <c r="S295" s="14"/>
      <c r="T295" s="14"/>
      <c r="U295" s="14"/>
      <c r="V295" s="14"/>
      <c r="W295" s="14"/>
      <c r="X295" s="14"/>
      <c r="Y295" s="14"/>
      <c r="Z295" s="14"/>
      <c r="AA295" s="14"/>
    </row>
    <row r="296" ht="11.25" customHeight="1">
      <c r="A296" s="14"/>
      <c r="B296" s="14"/>
      <c r="C296" s="15"/>
      <c r="D296" s="14"/>
      <c r="E296" s="15"/>
      <c r="F296" s="14"/>
      <c r="G296" s="14"/>
      <c r="H296" s="14"/>
      <c r="I296" s="14"/>
      <c r="J296" s="14"/>
      <c r="K296" s="14"/>
      <c r="L296" s="14"/>
      <c r="M296" s="14"/>
      <c r="N296" s="14"/>
      <c r="O296" s="14"/>
      <c r="P296" s="14"/>
      <c r="Q296" s="14"/>
      <c r="R296" s="14"/>
      <c r="S296" s="14"/>
      <c r="T296" s="14"/>
      <c r="U296" s="14"/>
      <c r="V296" s="14"/>
      <c r="W296" s="14"/>
      <c r="X296" s="14"/>
      <c r="Y296" s="14"/>
      <c r="Z296" s="14"/>
      <c r="AA296" s="14"/>
    </row>
    <row r="297" ht="11.25" customHeight="1">
      <c r="A297" s="14"/>
      <c r="B297" s="14"/>
      <c r="C297" s="15"/>
      <c r="D297" s="14"/>
      <c r="E297" s="15"/>
      <c r="F297" s="14"/>
      <c r="G297" s="14"/>
      <c r="H297" s="14"/>
      <c r="I297" s="14"/>
      <c r="J297" s="14"/>
      <c r="K297" s="14"/>
      <c r="L297" s="14"/>
      <c r="M297" s="14"/>
      <c r="N297" s="14"/>
      <c r="O297" s="14"/>
      <c r="P297" s="14"/>
      <c r="Q297" s="14"/>
      <c r="R297" s="14"/>
      <c r="S297" s="14"/>
      <c r="T297" s="14"/>
      <c r="U297" s="14"/>
      <c r="V297" s="14"/>
      <c r="W297" s="14"/>
      <c r="X297" s="14"/>
      <c r="Y297" s="14"/>
      <c r="Z297" s="14"/>
      <c r="AA297" s="14"/>
    </row>
    <row r="298" ht="11.25" customHeight="1">
      <c r="A298" s="14"/>
      <c r="B298" s="14"/>
      <c r="C298" s="15"/>
      <c r="D298" s="14"/>
      <c r="E298" s="15"/>
      <c r="F298" s="14"/>
      <c r="G298" s="14"/>
      <c r="H298" s="14"/>
      <c r="I298" s="14"/>
      <c r="J298" s="14"/>
      <c r="K298" s="14"/>
      <c r="L298" s="14"/>
      <c r="M298" s="14"/>
      <c r="N298" s="14"/>
      <c r="O298" s="14"/>
      <c r="P298" s="14"/>
      <c r="Q298" s="14"/>
      <c r="R298" s="14"/>
      <c r="S298" s="14"/>
      <c r="T298" s="14"/>
      <c r="U298" s="14"/>
      <c r="V298" s="14"/>
      <c r="W298" s="14"/>
      <c r="X298" s="14"/>
      <c r="Y298" s="14"/>
      <c r="Z298" s="14"/>
      <c r="AA298" s="14"/>
    </row>
    <row r="299" ht="11.25" customHeight="1">
      <c r="A299" s="14"/>
      <c r="B299" s="14"/>
      <c r="C299" s="15"/>
      <c r="D299" s="14"/>
      <c r="E299" s="15"/>
      <c r="F299" s="14"/>
      <c r="G299" s="14"/>
      <c r="H299" s="14"/>
      <c r="I299" s="14"/>
      <c r="J299" s="14"/>
      <c r="K299" s="14"/>
      <c r="L299" s="14"/>
      <c r="M299" s="14"/>
      <c r="N299" s="14"/>
      <c r="O299" s="14"/>
      <c r="P299" s="14"/>
      <c r="Q299" s="14"/>
      <c r="R299" s="14"/>
      <c r="S299" s="14"/>
      <c r="T299" s="14"/>
      <c r="U299" s="14"/>
      <c r="V299" s="14"/>
      <c r="W299" s="14"/>
      <c r="X299" s="14"/>
      <c r="Y299" s="14"/>
      <c r="Z299" s="14"/>
      <c r="AA299" s="14"/>
    </row>
    <row r="300" ht="11.25" customHeight="1">
      <c r="A300" s="14"/>
      <c r="B300" s="14"/>
      <c r="C300" s="15"/>
      <c r="D300" s="14"/>
      <c r="E300" s="15"/>
      <c r="F300" s="14"/>
      <c r="G300" s="14"/>
      <c r="H300" s="14"/>
      <c r="I300" s="14"/>
      <c r="J300" s="14"/>
      <c r="K300" s="14"/>
      <c r="L300" s="14"/>
      <c r="M300" s="14"/>
      <c r="N300" s="14"/>
      <c r="O300" s="14"/>
      <c r="P300" s="14"/>
      <c r="Q300" s="14"/>
      <c r="R300" s="14"/>
      <c r="S300" s="14"/>
      <c r="T300" s="14"/>
      <c r="U300" s="14"/>
      <c r="V300" s="14"/>
      <c r="W300" s="14"/>
      <c r="X300" s="14"/>
      <c r="Y300" s="14"/>
      <c r="Z300" s="14"/>
      <c r="AA300" s="14"/>
    </row>
    <row r="301" ht="11.25" customHeight="1">
      <c r="A301" s="14"/>
      <c r="B301" s="14"/>
      <c r="C301" s="15"/>
      <c r="D301" s="14"/>
      <c r="E301" s="15"/>
      <c r="F301" s="14"/>
      <c r="G301" s="14"/>
      <c r="H301" s="14"/>
      <c r="I301" s="14"/>
      <c r="J301" s="14"/>
      <c r="K301" s="14"/>
      <c r="L301" s="14"/>
      <c r="M301" s="14"/>
      <c r="N301" s="14"/>
      <c r="O301" s="14"/>
      <c r="P301" s="14"/>
      <c r="Q301" s="14"/>
      <c r="R301" s="14"/>
      <c r="S301" s="14"/>
      <c r="T301" s="14"/>
      <c r="U301" s="14"/>
      <c r="V301" s="14"/>
      <c r="W301" s="14"/>
      <c r="X301" s="14"/>
      <c r="Y301" s="14"/>
      <c r="Z301" s="14"/>
      <c r="AA301" s="14"/>
    </row>
    <row r="302" ht="11.25" customHeight="1">
      <c r="A302" s="14"/>
      <c r="B302" s="14"/>
      <c r="C302" s="15"/>
      <c r="D302" s="14"/>
      <c r="E302" s="15"/>
      <c r="F302" s="14"/>
      <c r="G302" s="14"/>
      <c r="H302" s="14"/>
      <c r="I302" s="14"/>
      <c r="J302" s="14"/>
      <c r="K302" s="14"/>
      <c r="L302" s="14"/>
      <c r="M302" s="14"/>
      <c r="N302" s="14"/>
      <c r="O302" s="14"/>
      <c r="P302" s="14"/>
      <c r="Q302" s="14"/>
      <c r="R302" s="14"/>
      <c r="S302" s="14"/>
      <c r="T302" s="14"/>
      <c r="U302" s="14"/>
      <c r="V302" s="14"/>
      <c r="W302" s="14"/>
      <c r="X302" s="14"/>
      <c r="Y302" s="14"/>
      <c r="Z302" s="14"/>
      <c r="AA302" s="14"/>
    </row>
    <row r="303" ht="11.25" customHeight="1">
      <c r="A303" s="14"/>
      <c r="B303" s="14"/>
      <c r="C303" s="15"/>
      <c r="D303" s="14"/>
      <c r="E303" s="15"/>
      <c r="F303" s="14"/>
      <c r="G303" s="14"/>
      <c r="H303" s="14"/>
      <c r="I303" s="14"/>
      <c r="J303" s="14"/>
      <c r="K303" s="14"/>
      <c r="L303" s="14"/>
      <c r="M303" s="14"/>
      <c r="N303" s="14"/>
      <c r="O303" s="14"/>
      <c r="P303" s="14"/>
      <c r="Q303" s="14"/>
      <c r="R303" s="14"/>
      <c r="S303" s="14"/>
      <c r="T303" s="14"/>
      <c r="U303" s="14"/>
      <c r="V303" s="14"/>
      <c r="W303" s="14"/>
      <c r="X303" s="14"/>
      <c r="Y303" s="14"/>
      <c r="Z303" s="14"/>
      <c r="AA303" s="14"/>
    </row>
    <row r="304" ht="11.25" customHeight="1">
      <c r="A304" s="14"/>
      <c r="B304" s="14"/>
      <c r="C304" s="15"/>
      <c r="D304" s="14"/>
      <c r="E304" s="15"/>
      <c r="F304" s="14"/>
      <c r="G304" s="14"/>
      <c r="H304" s="14"/>
      <c r="I304" s="14"/>
      <c r="J304" s="14"/>
      <c r="K304" s="14"/>
      <c r="L304" s="14"/>
      <c r="M304" s="14"/>
      <c r="N304" s="14"/>
      <c r="O304" s="14"/>
      <c r="P304" s="14"/>
      <c r="Q304" s="14"/>
      <c r="R304" s="14"/>
      <c r="S304" s="14"/>
      <c r="T304" s="14"/>
      <c r="U304" s="14"/>
      <c r="V304" s="14"/>
      <c r="W304" s="14"/>
      <c r="X304" s="14"/>
      <c r="Y304" s="14"/>
      <c r="Z304" s="14"/>
      <c r="AA304" s="14"/>
    </row>
    <row r="305" ht="11.25" customHeight="1">
      <c r="A305" s="14"/>
      <c r="B305" s="14"/>
      <c r="C305" s="15"/>
      <c r="D305" s="14"/>
      <c r="E305" s="15"/>
      <c r="F305" s="14"/>
      <c r="G305" s="14"/>
      <c r="H305" s="14"/>
      <c r="I305" s="14"/>
      <c r="J305" s="14"/>
      <c r="K305" s="14"/>
      <c r="L305" s="14"/>
      <c r="M305" s="14"/>
      <c r="N305" s="14"/>
      <c r="O305" s="14"/>
      <c r="P305" s="14"/>
      <c r="Q305" s="14"/>
      <c r="R305" s="14"/>
      <c r="S305" s="14"/>
      <c r="T305" s="14"/>
      <c r="U305" s="14"/>
      <c r="V305" s="14"/>
      <c r="W305" s="14"/>
      <c r="X305" s="14"/>
      <c r="Y305" s="14"/>
      <c r="Z305" s="14"/>
      <c r="AA305" s="14"/>
    </row>
    <row r="306" ht="11.25" customHeight="1">
      <c r="A306" s="14"/>
      <c r="B306" s="14"/>
      <c r="C306" s="15"/>
      <c r="D306" s="14"/>
      <c r="E306" s="15"/>
      <c r="F306" s="14"/>
      <c r="G306" s="14"/>
      <c r="H306" s="14"/>
      <c r="I306" s="14"/>
      <c r="J306" s="14"/>
      <c r="K306" s="14"/>
      <c r="L306" s="14"/>
      <c r="M306" s="14"/>
      <c r="N306" s="14"/>
      <c r="O306" s="14"/>
      <c r="P306" s="14"/>
      <c r="Q306" s="14"/>
      <c r="R306" s="14"/>
      <c r="S306" s="14"/>
      <c r="T306" s="14"/>
      <c r="U306" s="14"/>
      <c r="V306" s="14"/>
      <c r="W306" s="14"/>
      <c r="X306" s="14"/>
      <c r="Y306" s="14"/>
      <c r="Z306" s="14"/>
      <c r="AA306" s="14"/>
    </row>
    <row r="307" ht="11.25" customHeight="1">
      <c r="A307" s="14"/>
      <c r="B307" s="14"/>
      <c r="C307" s="15"/>
      <c r="D307" s="14"/>
      <c r="E307" s="15"/>
      <c r="F307" s="14"/>
      <c r="G307" s="14"/>
      <c r="H307" s="14"/>
      <c r="I307" s="14"/>
      <c r="J307" s="14"/>
      <c r="K307" s="14"/>
      <c r="L307" s="14"/>
      <c r="M307" s="14"/>
      <c r="N307" s="14"/>
      <c r="O307" s="14"/>
      <c r="P307" s="14"/>
      <c r="Q307" s="14"/>
      <c r="R307" s="14"/>
      <c r="S307" s="14"/>
      <c r="T307" s="14"/>
      <c r="U307" s="14"/>
      <c r="V307" s="14"/>
      <c r="W307" s="14"/>
      <c r="X307" s="14"/>
      <c r="Y307" s="14"/>
      <c r="Z307" s="14"/>
      <c r="AA307" s="14"/>
    </row>
    <row r="308" ht="11.25" customHeight="1">
      <c r="A308" s="14"/>
      <c r="B308" s="14"/>
      <c r="C308" s="15"/>
      <c r="D308" s="14"/>
      <c r="E308" s="15"/>
      <c r="F308" s="14"/>
      <c r="G308" s="14"/>
      <c r="H308" s="14"/>
      <c r="I308" s="14"/>
      <c r="J308" s="14"/>
      <c r="K308" s="14"/>
      <c r="L308" s="14"/>
      <c r="M308" s="14"/>
      <c r="N308" s="14"/>
      <c r="O308" s="14"/>
      <c r="P308" s="14"/>
      <c r="Q308" s="14"/>
      <c r="R308" s="14"/>
      <c r="S308" s="14"/>
      <c r="T308" s="14"/>
      <c r="U308" s="14"/>
      <c r="V308" s="14"/>
      <c r="W308" s="14"/>
      <c r="X308" s="14"/>
      <c r="Y308" s="14"/>
      <c r="Z308" s="14"/>
      <c r="AA308" s="14"/>
    </row>
    <row r="309" ht="11.25" customHeight="1">
      <c r="A309" s="14"/>
      <c r="B309" s="14"/>
      <c r="C309" s="15"/>
      <c r="D309" s="14"/>
      <c r="E309" s="15"/>
      <c r="F309" s="14"/>
      <c r="G309" s="14"/>
      <c r="H309" s="14"/>
      <c r="I309" s="14"/>
      <c r="J309" s="14"/>
      <c r="K309" s="14"/>
      <c r="L309" s="14"/>
      <c r="M309" s="14"/>
      <c r="N309" s="14"/>
      <c r="O309" s="14"/>
      <c r="P309" s="14"/>
      <c r="Q309" s="14"/>
      <c r="R309" s="14"/>
      <c r="S309" s="14"/>
      <c r="T309" s="14"/>
      <c r="U309" s="14"/>
      <c r="V309" s="14"/>
      <c r="W309" s="14"/>
      <c r="X309" s="14"/>
      <c r="Y309" s="14"/>
      <c r="Z309" s="14"/>
      <c r="AA309" s="14"/>
    </row>
    <row r="310" ht="11.25" customHeight="1">
      <c r="A310" s="14"/>
      <c r="B310" s="14"/>
      <c r="C310" s="15"/>
      <c r="D310" s="14"/>
      <c r="E310" s="15"/>
      <c r="F310" s="14"/>
      <c r="G310" s="14"/>
      <c r="H310" s="14"/>
      <c r="I310" s="14"/>
      <c r="J310" s="14"/>
      <c r="K310" s="14"/>
      <c r="L310" s="14"/>
      <c r="M310" s="14"/>
      <c r="N310" s="14"/>
      <c r="O310" s="14"/>
      <c r="P310" s="14"/>
      <c r="Q310" s="14"/>
      <c r="R310" s="14"/>
      <c r="S310" s="14"/>
      <c r="T310" s="14"/>
      <c r="U310" s="14"/>
      <c r="V310" s="14"/>
      <c r="W310" s="14"/>
      <c r="X310" s="14"/>
      <c r="Y310" s="14"/>
      <c r="Z310" s="14"/>
      <c r="AA310" s="14"/>
    </row>
    <row r="311" ht="11.25" customHeight="1">
      <c r="A311" s="14"/>
      <c r="B311" s="14"/>
      <c r="C311" s="15"/>
      <c r="D311" s="14"/>
      <c r="E311" s="15"/>
      <c r="F311" s="14"/>
      <c r="G311" s="14"/>
      <c r="H311" s="14"/>
      <c r="I311" s="14"/>
      <c r="J311" s="14"/>
      <c r="K311" s="14"/>
      <c r="L311" s="14"/>
      <c r="M311" s="14"/>
      <c r="N311" s="14"/>
      <c r="O311" s="14"/>
      <c r="P311" s="14"/>
      <c r="Q311" s="14"/>
      <c r="R311" s="14"/>
      <c r="S311" s="14"/>
      <c r="T311" s="14"/>
      <c r="U311" s="14"/>
      <c r="V311" s="14"/>
      <c r="W311" s="14"/>
      <c r="X311" s="14"/>
      <c r="Y311" s="14"/>
      <c r="Z311" s="14"/>
      <c r="AA311" s="14"/>
    </row>
    <row r="312" ht="11.25" customHeight="1">
      <c r="A312" s="14"/>
      <c r="B312" s="14"/>
      <c r="C312" s="15"/>
      <c r="D312" s="14"/>
      <c r="E312" s="15"/>
      <c r="F312" s="14"/>
      <c r="G312" s="14"/>
      <c r="H312" s="14"/>
      <c r="I312" s="14"/>
      <c r="J312" s="14"/>
      <c r="K312" s="14"/>
      <c r="L312" s="14"/>
      <c r="M312" s="14"/>
      <c r="N312" s="14"/>
      <c r="O312" s="14"/>
      <c r="P312" s="14"/>
      <c r="Q312" s="14"/>
      <c r="R312" s="14"/>
      <c r="S312" s="14"/>
      <c r="T312" s="14"/>
      <c r="U312" s="14"/>
      <c r="V312" s="14"/>
      <c r="W312" s="14"/>
      <c r="X312" s="14"/>
      <c r="Y312" s="14"/>
      <c r="Z312" s="14"/>
      <c r="AA312" s="14"/>
    </row>
    <row r="313" ht="11.25" customHeight="1">
      <c r="A313" s="14"/>
      <c r="B313" s="14"/>
      <c r="C313" s="15"/>
      <c r="D313" s="14"/>
      <c r="E313" s="15"/>
      <c r="F313" s="14"/>
      <c r="G313" s="14"/>
      <c r="H313" s="14"/>
      <c r="I313" s="14"/>
      <c r="J313" s="14"/>
      <c r="K313" s="14"/>
      <c r="L313" s="14"/>
      <c r="M313" s="14"/>
      <c r="N313" s="14"/>
      <c r="O313" s="14"/>
      <c r="P313" s="14"/>
      <c r="Q313" s="14"/>
      <c r="R313" s="14"/>
      <c r="S313" s="14"/>
      <c r="T313" s="14"/>
      <c r="U313" s="14"/>
      <c r="V313" s="14"/>
      <c r="W313" s="14"/>
      <c r="X313" s="14"/>
      <c r="Y313" s="14"/>
      <c r="Z313" s="14"/>
      <c r="AA313" s="14"/>
    </row>
    <row r="314" ht="11.25" customHeight="1">
      <c r="A314" s="14"/>
      <c r="B314" s="14"/>
      <c r="C314" s="15"/>
      <c r="D314" s="14"/>
      <c r="E314" s="15"/>
      <c r="F314" s="14"/>
      <c r="G314" s="14"/>
      <c r="H314" s="14"/>
      <c r="I314" s="14"/>
      <c r="J314" s="14"/>
      <c r="K314" s="14"/>
      <c r="L314" s="14"/>
      <c r="M314" s="14"/>
      <c r="N314" s="14"/>
      <c r="O314" s="14"/>
      <c r="P314" s="14"/>
      <c r="Q314" s="14"/>
      <c r="R314" s="14"/>
      <c r="S314" s="14"/>
      <c r="T314" s="14"/>
      <c r="U314" s="14"/>
      <c r="V314" s="14"/>
      <c r="W314" s="14"/>
      <c r="X314" s="14"/>
      <c r="Y314" s="14"/>
      <c r="Z314" s="14"/>
      <c r="AA314" s="14"/>
    </row>
    <row r="315" ht="11.25" customHeight="1">
      <c r="A315" s="14"/>
      <c r="B315" s="14"/>
      <c r="C315" s="15"/>
      <c r="D315" s="14"/>
      <c r="E315" s="15"/>
      <c r="F315" s="14"/>
      <c r="G315" s="14"/>
      <c r="H315" s="14"/>
      <c r="I315" s="14"/>
      <c r="J315" s="14"/>
      <c r="K315" s="14"/>
      <c r="L315" s="14"/>
      <c r="M315" s="14"/>
      <c r="N315" s="14"/>
      <c r="O315" s="14"/>
      <c r="P315" s="14"/>
      <c r="Q315" s="14"/>
      <c r="R315" s="14"/>
      <c r="S315" s="14"/>
      <c r="T315" s="14"/>
      <c r="U315" s="14"/>
      <c r="V315" s="14"/>
      <c r="W315" s="14"/>
      <c r="X315" s="14"/>
      <c r="Y315" s="14"/>
      <c r="Z315" s="14"/>
      <c r="AA315" s="14"/>
    </row>
    <row r="316" ht="11.25" customHeight="1">
      <c r="A316" s="14"/>
      <c r="B316" s="14"/>
      <c r="C316" s="15"/>
      <c r="D316" s="14"/>
      <c r="E316" s="15"/>
      <c r="F316" s="14"/>
      <c r="G316" s="14"/>
      <c r="H316" s="14"/>
      <c r="I316" s="14"/>
      <c r="J316" s="14"/>
      <c r="K316" s="14"/>
      <c r="L316" s="14"/>
      <c r="M316" s="14"/>
      <c r="N316" s="14"/>
      <c r="O316" s="14"/>
      <c r="P316" s="14"/>
      <c r="Q316" s="14"/>
      <c r="R316" s="14"/>
      <c r="S316" s="14"/>
      <c r="T316" s="14"/>
      <c r="U316" s="14"/>
      <c r="V316" s="14"/>
      <c r="W316" s="14"/>
      <c r="X316" s="14"/>
      <c r="Y316" s="14"/>
      <c r="Z316" s="14"/>
      <c r="AA316" s="14"/>
    </row>
    <row r="317" ht="11.25" customHeight="1">
      <c r="A317" s="14"/>
      <c r="B317" s="14"/>
      <c r="C317" s="15"/>
      <c r="D317" s="14"/>
      <c r="E317" s="15"/>
      <c r="F317" s="14"/>
      <c r="G317" s="14"/>
      <c r="H317" s="14"/>
      <c r="I317" s="14"/>
      <c r="J317" s="14"/>
      <c r="K317" s="14"/>
      <c r="L317" s="14"/>
      <c r="M317" s="14"/>
      <c r="N317" s="14"/>
      <c r="O317" s="14"/>
      <c r="P317" s="14"/>
      <c r="Q317" s="14"/>
      <c r="R317" s="14"/>
      <c r="S317" s="14"/>
      <c r="T317" s="14"/>
      <c r="U317" s="14"/>
      <c r="V317" s="14"/>
      <c r="W317" s="14"/>
      <c r="X317" s="14"/>
      <c r="Y317" s="14"/>
      <c r="Z317" s="14"/>
      <c r="AA317" s="14"/>
    </row>
    <row r="318" ht="11.25" customHeight="1">
      <c r="A318" s="14"/>
      <c r="B318" s="14"/>
      <c r="C318" s="15"/>
      <c r="D318" s="14"/>
      <c r="E318" s="15"/>
      <c r="F318" s="14"/>
      <c r="G318" s="14"/>
      <c r="H318" s="14"/>
      <c r="I318" s="14"/>
      <c r="J318" s="14"/>
      <c r="K318" s="14"/>
      <c r="L318" s="14"/>
      <c r="M318" s="14"/>
      <c r="N318" s="14"/>
      <c r="O318" s="14"/>
      <c r="P318" s="14"/>
      <c r="Q318" s="14"/>
      <c r="R318" s="14"/>
      <c r="S318" s="14"/>
      <c r="T318" s="14"/>
      <c r="U318" s="14"/>
      <c r="V318" s="14"/>
      <c r="W318" s="14"/>
      <c r="X318" s="14"/>
      <c r="Y318" s="14"/>
      <c r="Z318" s="14"/>
      <c r="AA318" s="14"/>
    </row>
    <row r="319" ht="11.25" customHeight="1">
      <c r="A319" s="14"/>
      <c r="B319" s="14"/>
      <c r="C319" s="15"/>
      <c r="D319" s="14"/>
      <c r="E319" s="15"/>
      <c r="F319" s="14"/>
      <c r="G319" s="14"/>
      <c r="H319" s="14"/>
      <c r="I319" s="14"/>
      <c r="J319" s="14"/>
      <c r="K319" s="14"/>
      <c r="L319" s="14"/>
      <c r="M319" s="14"/>
      <c r="N319" s="14"/>
      <c r="O319" s="14"/>
      <c r="P319" s="14"/>
      <c r="Q319" s="14"/>
      <c r="R319" s="14"/>
      <c r="S319" s="14"/>
      <c r="T319" s="14"/>
      <c r="U319" s="14"/>
      <c r="V319" s="14"/>
      <c r="W319" s="14"/>
      <c r="X319" s="14"/>
      <c r="Y319" s="14"/>
      <c r="Z319" s="14"/>
      <c r="AA319" s="14"/>
    </row>
    <row r="320" ht="11.25" customHeight="1">
      <c r="A320" s="14"/>
      <c r="B320" s="14"/>
      <c r="C320" s="15"/>
      <c r="D320" s="14"/>
      <c r="E320" s="15"/>
      <c r="F320" s="14"/>
      <c r="G320" s="14"/>
      <c r="H320" s="14"/>
      <c r="I320" s="14"/>
      <c r="J320" s="14"/>
      <c r="K320" s="14"/>
      <c r="L320" s="14"/>
      <c r="M320" s="14"/>
      <c r="N320" s="14"/>
      <c r="O320" s="14"/>
      <c r="P320" s="14"/>
      <c r="Q320" s="14"/>
      <c r="R320" s="14"/>
      <c r="S320" s="14"/>
      <c r="T320" s="14"/>
      <c r="U320" s="14"/>
      <c r="V320" s="14"/>
      <c r="W320" s="14"/>
      <c r="X320" s="14"/>
      <c r="Y320" s="14"/>
      <c r="Z320" s="14"/>
      <c r="AA320" s="14"/>
    </row>
    <row r="321" ht="11.25" customHeight="1">
      <c r="A321" s="14"/>
      <c r="B321" s="14"/>
      <c r="C321" s="15"/>
      <c r="D321" s="14"/>
      <c r="E321" s="15"/>
      <c r="F321" s="14"/>
      <c r="G321" s="14"/>
      <c r="H321" s="14"/>
      <c r="I321" s="14"/>
      <c r="J321" s="14"/>
      <c r="K321" s="14"/>
      <c r="L321" s="14"/>
      <c r="M321" s="14"/>
      <c r="N321" s="14"/>
      <c r="O321" s="14"/>
      <c r="P321" s="14"/>
      <c r="Q321" s="14"/>
      <c r="R321" s="14"/>
      <c r="S321" s="14"/>
      <c r="T321" s="14"/>
      <c r="U321" s="14"/>
      <c r="V321" s="14"/>
      <c r="W321" s="14"/>
      <c r="X321" s="14"/>
      <c r="Y321" s="14"/>
      <c r="Z321" s="14"/>
      <c r="AA321" s="14"/>
    </row>
    <row r="322" ht="11.25" customHeight="1">
      <c r="A322" s="14"/>
      <c r="B322" s="14"/>
      <c r="C322" s="15"/>
      <c r="D322" s="14"/>
      <c r="E322" s="15"/>
      <c r="F322" s="14"/>
      <c r="G322" s="14"/>
      <c r="H322" s="14"/>
      <c r="I322" s="14"/>
      <c r="J322" s="14"/>
      <c r="K322" s="14"/>
      <c r="L322" s="14"/>
      <c r="M322" s="14"/>
      <c r="N322" s="14"/>
      <c r="O322" s="14"/>
      <c r="P322" s="14"/>
      <c r="Q322" s="14"/>
      <c r="R322" s="14"/>
      <c r="S322" s="14"/>
      <c r="T322" s="14"/>
      <c r="U322" s="14"/>
      <c r="V322" s="14"/>
      <c r="W322" s="14"/>
      <c r="X322" s="14"/>
      <c r="Y322" s="14"/>
      <c r="Z322" s="14"/>
      <c r="AA322" s="14"/>
    </row>
    <row r="323" ht="11.25" customHeight="1">
      <c r="A323" s="14"/>
      <c r="B323" s="14"/>
      <c r="C323" s="15"/>
      <c r="D323" s="14"/>
      <c r="E323" s="15"/>
      <c r="F323" s="14"/>
      <c r="G323" s="14"/>
      <c r="H323" s="14"/>
      <c r="I323" s="14"/>
      <c r="J323" s="14"/>
      <c r="K323" s="14"/>
      <c r="L323" s="14"/>
      <c r="M323" s="14"/>
      <c r="N323" s="14"/>
      <c r="O323" s="14"/>
      <c r="P323" s="14"/>
      <c r="Q323" s="14"/>
      <c r="R323" s="14"/>
      <c r="S323" s="14"/>
      <c r="T323" s="14"/>
      <c r="U323" s="14"/>
      <c r="V323" s="14"/>
      <c r="W323" s="14"/>
      <c r="X323" s="14"/>
      <c r="Y323" s="14"/>
      <c r="Z323" s="14"/>
      <c r="AA323" s="14"/>
    </row>
    <row r="324" ht="11.25" customHeight="1">
      <c r="A324" s="14"/>
      <c r="B324" s="14"/>
      <c r="C324" s="15"/>
      <c r="D324" s="14"/>
      <c r="E324" s="15"/>
      <c r="F324" s="14"/>
      <c r="G324" s="14"/>
      <c r="H324" s="14"/>
      <c r="I324" s="14"/>
      <c r="J324" s="14"/>
      <c r="K324" s="14"/>
      <c r="L324" s="14"/>
      <c r="M324" s="14"/>
      <c r="N324" s="14"/>
      <c r="O324" s="14"/>
      <c r="P324" s="14"/>
      <c r="Q324" s="14"/>
      <c r="R324" s="14"/>
      <c r="S324" s="14"/>
      <c r="T324" s="14"/>
      <c r="U324" s="14"/>
      <c r="V324" s="14"/>
      <c r="W324" s="14"/>
      <c r="X324" s="14"/>
      <c r="Y324" s="14"/>
      <c r="Z324" s="14"/>
      <c r="AA324" s="14"/>
    </row>
    <row r="325" ht="11.25" customHeight="1">
      <c r="A325" s="14"/>
      <c r="B325" s="14"/>
      <c r="C325" s="15"/>
      <c r="D325" s="14"/>
      <c r="E325" s="15"/>
      <c r="F325" s="14"/>
      <c r="G325" s="14"/>
      <c r="H325" s="14"/>
      <c r="I325" s="14"/>
      <c r="J325" s="14"/>
      <c r="K325" s="14"/>
      <c r="L325" s="14"/>
      <c r="M325" s="14"/>
      <c r="N325" s="14"/>
      <c r="O325" s="14"/>
      <c r="P325" s="14"/>
      <c r="Q325" s="14"/>
      <c r="R325" s="14"/>
      <c r="S325" s="14"/>
      <c r="T325" s="14"/>
      <c r="U325" s="14"/>
      <c r="V325" s="14"/>
      <c r="W325" s="14"/>
      <c r="X325" s="14"/>
      <c r="Y325" s="14"/>
      <c r="Z325" s="14"/>
      <c r="AA325" s="14"/>
    </row>
    <row r="326" ht="11.25" customHeight="1">
      <c r="A326" s="14"/>
      <c r="B326" s="14"/>
      <c r="C326" s="15"/>
      <c r="D326" s="14"/>
      <c r="E326" s="15"/>
      <c r="F326" s="14"/>
      <c r="G326" s="14"/>
      <c r="H326" s="14"/>
      <c r="I326" s="14"/>
      <c r="J326" s="14"/>
      <c r="K326" s="14"/>
      <c r="L326" s="14"/>
      <c r="M326" s="14"/>
      <c r="N326" s="14"/>
      <c r="O326" s="14"/>
      <c r="P326" s="14"/>
      <c r="Q326" s="14"/>
      <c r="R326" s="14"/>
      <c r="S326" s="14"/>
      <c r="T326" s="14"/>
      <c r="U326" s="14"/>
      <c r="V326" s="14"/>
      <c r="W326" s="14"/>
      <c r="X326" s="14"/>
      <c r="Y326" s="14"/>
      <c r="Z326" s="14"/>
      <c r="AA326" s="14"/>
    </row>
    <row r="327" ht="11.25" customHeight="1">
      <c r="A327" s="14"/>
      <c r="B327" s="14"/>
      <c r="C327" s="15"/>
      <c r="D327" s="14"/>
      <c r="E327" s="15"/>
      <c r="F327" s="14"/>
      <c r="G327" s="14"/>
      <c r="H327" s="14"/>
      <c r="I327" s="14"/>
      <c r="J327" s="14"/>
      <c r="K327" s="14"/>
      <c r="L327" s="14"/>
      <c r="M327" s="14"/>
      <c r="N327" s="14"/>
      <c r="O327" s="14"/>
      <c r="P327" s="14"/>
      <c r="Q327" s="14"/>
      <c r="R327" s="14"/>
      <c r="S327" s="14"/>
      <c r="T327" s="14"/>
      <c r="U327" s="14"/>
      <c r="V327" s="14"/>
      <c r="W327" s="14"/>
      <c r="X327" s="14"/>
      <c r="Y327" s="14"/>
      <c r="Z327" s="14"/>
      <c r="AA327" s="14"/>
    </row>
    <row r="328" ht="11.25" customHeight="1">
      <c r="A328" s="14"/>
      <c r="B328" s="14"/>
      <c r="C328" s="15"/>
      <c r="D328" s="14"/>
      <c r="E328" s="15"/>
      <c r="F328" s="14"/>
      <c r="G328" s="14"/>
      <c r="H328" s="14"/>
      <c r="I328" s="14"/>
      <c r="J328" s="14"/>
      <c r="K328" s="14"/>
      <c r="L328" s="14"/>
      <c r="M328" s="14"/>
      <c r="N328" s="14"/>
      <c r="O328" s="14"/>
      <c r="P328" s="14"/>
      <c r="Q328" s="14"/>
      <c r="R328" s="14"/>
      <c r="S328" s="14"/>
      <c r="T328" s="14"/>
      <c r="U328" s="14"/>
      <c r="V328" s="14"/>
      <c r="W328" s="14"/>
      <c r="X328" s="14"/>
      <c r="Y328" s="14"/>
      <c r="Z328" s="14"/>
      <c r="AA328" s="14"/>
    </row>
    <row r="329" ht="11.25" customHeight="1">
      <c r="A329" s="14"/>
      <c r="B329" s="14"/>
      <c r="C329" s="15"/>
      <c r="D329" s="14"/>
      <c r="E329" s="15"/>
      <c r="F329" s="14"/>
      <c r="G329" s="14"/>
      <c r="H329" s="14"/>
      <c r="I329" s="14"/>
      <c r="J329" s="14"/>
      <c r="K329" s="14"/>
      <c r="L329" s="14"/>
      <c r="M329" s="14"/>
      <c r="N329" s="14"/>
      <c r="O329" s="14"/>
      <c r="P329" s="14"/>
      <c r="Q329" s="14"/>
      <c r="R329" s="14"/>
      <c r="S329" s="14"/>
      <c r="T329" s="14"/>
      <c r="U329" s="14"/>
      <c r="V329" s="14"/>
      <c r="W329" s="14"/>
      <c r="X329" s="14"/>
      <c r="Y329" s="14"/>
      <c r="Z329" s="14"/>
      <c r="AA329" s="14"/>
    </row>
    <row r="330" ht="11.25" customHeight="1">
      <c r="A330" s="14"/>
      <c r="B330" s="14"/>
      <c r="C330" s="15"/>
      <c r="D330" s="14"/>
      <c r="E330" s="15"/>
      <c r="F330" s="14"/>
      <c r="G330" s="14"/>
      <c r="H330" s="14"/>
      <c r="I330" s="14"/>
      <c r="J330" s="14"/>
      <c r="K330" s="14"/>
      <c r="L330" s="14"/>
      <c r="M330" s="14"/>
      <c r="N330" s="14"/>
      <c r="O330" s="14"/>
      <c r="P330" s="14"/>
      <c r="Q330" s="14"/>
      <c r="R330" s="14"/>
      <c r="S330" s="14"/>
      <c r="T330" s="14"/>
      <c r="U330" s="14"/>
      <c r="V330" s="14"/>
      <c r="W330" s="14"/>
      <c r="X330" s="14"/>
      <c r="Y330" s="14"/>
      <c r="Z330" s="14"/>
      <c r="AA330" s="14"/>
    </row>
    <row r="331" ht="11.25" customHeight="1">
      <c r="A331" s="14"/>
      <c r="B331" s="14"/>
      <c r="C331" s="15"/>
      <c r="D331" s="14"/>
      <c r="E331" s="15"/>
      <c r="F331" s="14"/>
      <c r="G331" s="14"/>
      <c r="H331" s="14"/>
      <c r="I331" s="14"/>
      <c r="J331" s="14"/>
      <c r="K331" s="14"/>
      <c r="L331" s="14"/>
      <c r="M331" s="14"/>
      <c r="N331" s="14"/>
      <c r="O331" s="14"/>
      <c r="P331" s="14"/>
      <c r="Q331" s="14"/>
      <c r="R331" s="14"/>
      <c r="S331" s="14"/>
      <c r="T331" s="14"/>
      <c r="U331" s="14"/>
      <c r="V331" s="14"/>
      <c r="W331" s="14"/>
      <c r="X331" s="14"/>
      <c r="Y331" s="14"/>
      <c r="Z331" s="14"/>
      <c r="AA331" s="14"/>
    </row>
    <row r="332" ht="11.25" customHeight="1">
      <c r="A332" s="14"/>
      <c r="B332" s="14"/>
      <c r="C332" s="15"/>
      <c r="D332" s="14"/>
      <c r="E332" s="15"/>
      <c r="F332" s="14"/>
      <c r="G332" s="14"/>
      <c r="H332" s="14"/>
      <c r="I332" s="14"/>
      <c r="J332" s="14"/>
      <c r="K332" s="14"/>
      <c r="L332" s="14"/>
      <c r="M332" s="14"/>
      <c r="N332" s="14"/>
      <c r="O332" s="14"/>
      <c r="P332" s="14"/>
      <c r="Q332" s="14"/>
      <c r="R332" s="14"/>
      <c r="S332" s="14"/>
      <c r="T332" s="14"/>
      <c r="U332" s="14"/>
      <c r="V332" s="14"/>
      <c r="W332" s="14"/>
      <c r="X332" s="14"/>
      <c r="Y332" s="14"/>
      <c r="Z332" s="14"/>
      <c r="AA332" s="14"/>
    </row>
    <row r="333" ht="11.25" customHeight="1">
      <c r="A333" s="14"/>
      <c r="B333" s="14"/>
      <c r="C333" s="15"/>
      <c r="D333" s="14"/>
      <c r="E333" s="15"/>
      <c r="F333" s="14"/>
      <c r="G333" s="14"/>
      <c r="H333" s="14"/>
      <c r="I333" s="14"/>
      <c r="J333" s="14"/>
      <c r="K333" s="14"/>
      <c r="L333" s="14"/>
      <c r="M333" s="14"/>
      <c r="N333" s="14"/>
      <c r="O333" s="14"/>
      <c r="P333" s="14"/>
      <c r="Q333" s="14"/>
      <c r="R333" s="14"/>
      <c r="S333" s="14"/>
      <c r="T333" s="14"/>
      <c r="U333" s="14"/>
      <c r="V333" s="14"/>
      <c r="W333" s="14"/>
      <c r="X333" s="14"/>
      <c r="Y333" s="14"/>
      <c r="Z333" s="14"/>
      <c r="AA333" s="14"/>
    </row>
    <row r="334" ht="11.25" customHeight="1">
      <c r="A334" s="14"/>
      <c r="B334" s="14"/>
      <c r="C334" s="15"/>
      <c r="D334" s="14"/>
      <c r="E334" s="15"/>
      <c r="F334" s="14"/>
      <c r="G334" s="14"/>
      <c r="H334" s="14"/>
      <c r="I334" s="14"/>
      <c r="J334" s="14"/>
      <c r="K334" s="14"/>
      <c r="L334" s="14"/>
      <c r="M334" s="14"/>
      <c r="N334" s="14"/>
      <c r="O334" s="14"/>
      <c r="P334" s="14"/>
      <c r="Q334" s="14"/>
      <c r="R334" s="14"/>
      <c r="S334" s="14"/>
      <c r="T334" s="14"/>
      <c r="U334" s="14"/>
      <c r="V334" s="14"/>
      <c r="W334" s="14"/>
      <c r="X334" s="14"/>
      <c r="Y334" s="14"/>
      <c r="Z334" s="14"/>
      <c r="AA334" s="14"/>
    </row>
    <row r="335" ht="11.25" customHeight="1">
      <c r="A335" s="14"/>
      <c r="B335" s="14"/>
      <c r="C335" s="15"/>
      <c r="D335" s="14"/>
      <c r="E335" s="15"/>
      <c r="F335" s="14"/>
      <c r="G335" s="14"/>
      <c r="H335" s="14"/>
      <c r="I335" s="14"/>
      <c r="J335" s="14"/>
      <c r="K335" s="14"/>
      <c r="L335" s="14"/>
      <c r="M335" s="14"/>
      <c r="N335" s="14"/>
      <c r="O335" s="14"/>
      <c r="P335" s="14"/>
      <c r="Q335" s="14"/>
      <c r="R335" s="14"/>
      <c r="S335" s="14"/>
      <c r="T335" s="14"/>
      <c r="U335" s="14"/>
      <c r="V335" s="14"/>
      <c r="W335" s="14"/>
      <c r="X335" s="14"/>
      <c r="Y335" s="14"/>
      <c r="Z335" s="14"/>
      <c r="AA335" s="14"/>
    </row>
    <row r="336" ht="11.25" customHeight="1">
      <c r="A336" s="14"/>
      <c r="B336" s="14"/>
      <c r="C336" s="15"/>
      <c r="D336" s="14"/>
      <c r="E336" s="15"/>
      <c r="F336" s="14"/>
      <c r="G336" s="14"/>
      <c r="H336" s="14"/>
      <c r="I336" s="14"/>
      <c r="J336" s="14"/>
      <c r="K336" s="14"/>
      <c r="L336" s="14"/>
      <c r="M336" s="14"/>
      <c r="N336" s="14"/>
      <c r="O336" s="14"/>
      <c r="P336" s="14"/>
      <c r="Q336" s="14"/>
      <c r="R336" s="14"/>
      <c r="S336" s="14"/>
      <c r="T336" s="14"/>
      <c r="U336" s="14"/>
      <c r="V336" s="14"/>
      <c r="W336" s="14"/>
      <c r="X336" s="14"/>
      <c r="Y336" s="14"/>
      <c r="Z336" s="14"/>
      <c r="AA336" s="14"/>
    </row>
    <row r="337" ht="11.25" customHeight="1">
      <c r="A337" s="14"/>
      <c r="B337" s="14"/>
      <c r="C337" s="15"/>
      <c r="D337" s="14"/>
      <c r="E337" s="15"/>
      <c r="F337" s="14"/>
      <c r="G337" s="14"/>
      <c r="H337" s="14"/>
      <c r="I337" s="14"/>
      <c r="J337" s="14"/>
      <c r="K337" s="14"/>
      <c r="L337" s="14"/>
      <c r="M337" s="14"/>
      <c r="N337" s="14"/>
      <c r="O337" s="14"/>
      <c r="P337" s="14"/>
      <c r="Q337" s="14"/>
      <c r="R337" s="14"/>
      <c r="S337" s="14"/>
      <c r="T337" s="14"/>
      <c r="U337" s="14"/>
      <c r="V337" s="14"/>
      <c r="W337" s="14"/>
      <c r="X337" s="14"/>
      <c r="Y337" s="14"/>
      <c r="Z337" s="14"/>
      <c r="AA337" s="14"/>
    </row>
    <row r="338" ht="11.25" customHeight="1">
      <c r="A338" s="14"/>
      <c r="B338" s="14"/>
      <c r="C338" s="15"/>
      <c r="D338" s="14"/>
      <c r="E338" s="15"/>
      <c r="F338" s="14"/>
      <c r="G338" s="14"/>
      <c r="H338" s="14"/>
      <c r="I338" s="14"/>
      <c r="J338" s="14"/>
      <c r="K338" s="14"/>
      <c r="L338" s="14"/>
      <c r="M338" s="14"/>
      <c r="N338" s="14"/>
      <c r="O338" s="14"/>
      <c r="P338" s="14"/>
      <c r="Q338" s="14"/>
      <c r="R338" s="14"/>
      <c r="S338" s="14"/>
      <c r="T338" s="14"/>
      <c r="U338" s="14"/>
      <c r="V338" s="14"/>
      <c r="W338" s="14"/>
      <c r="X338" s="14"/>
      <c r="Y338" s="14"/>
      <c r="Z338" s="14"/>
      <c r="AA338" s="14"/>
    </row>
    <row r="339" ht="11.25" customHeight="1">
      <c r="A339" s="14"/>
      <c r="B339" s="14"/>
      <c r="C339" s="15"/>
      <c r="D339" s="14"/>
      <c r="E339" s="15"/>
      <c r="F339" s="14"/>
      <c r="G339" s="14"/>
      <c r="H339" s="14"/>
      <c r="I339" s="14"/>
      <c r="J339" s="14"/>
      <c r="K339" s="14"/>
      <c r="L339" s="14"/>
      <c r="M339" s="14"/>
      <c r="N339" s="14"/>
      <c r="O339" s="14"/>
      <c r="P339" s="14"/>
      <c r="Q339" s="14"/>
      <c r="R339" s="14"/>
      <c r="S339" s="14"/>
      <c r="T339" s="14"/>
      <c r="U339" s="14"/>
      <c r="V339" s="14"/>
      <c r="W339" s="14"/>
      <c r="X339" s="14"/>
      <c r="Y339" s="14"/>
      <c r="Z339" s="14"/>
      <c r="AA339" s="14"/>
    </row>
    <row r="340" ht="11.25" customHeight="1">
      <c r="A340" s="14"/>
      <c r="B340" s="14"/>
      <c r="C340" s="15"/>
      <c r="D340" s="14"/>
      <c r="E340" s="15"/>
      <c r="F340" s="14"/>
      <c r="G340" s="14"/>
      <c r="H340" s="14"/>
      <c r="I340" s="14"/>
      <c r="J340" s="14"/>
      <c r="K340" s="14"/>
      <c r="L340" s="14"/>
      <c r="M340" s="14"/>
      <c r="N340" s="14"/>
      <c r="O340" s="14"/>
      <c r="P340" s="14"/>
      <c r="Q340" s="14"/>
      <c r="R340" s="14"/>
      <c r="S340" s="14"/>
      <c r="T340" s="14"/>
      <c r="U340" s="14"/>
      <c r="V340" s="14"/>
      <c r="W340" s="14"/>
      <c r="X340" s="14"/>
      <c r="Y340" s="14"/>
      <c r="Z340" s="14"/>
      <c r="AA340" s="14"/>
    </row>
    <row r="341" ht="11.25" customHeight="1">
      <c r="A341" s="14"/>
      <c r="B341" s="14"/>
      <c r="C341" s="15"/>
      <c r="D341" s="14"/>
      <c r="E341" s="15"/>
      <c r="F341" s="14"/>
      <c r="G341" s="14"/>
      <c r="H341" s="14"/>
      <c r="I341" s="14"/>
      <c r="J341" s="14"/>
      <c r="K341" s="14"/>
      <c r="L341" s="14"/>
      <c r="M341" s="14"/>
      <c r="N341" s="14"/>
      <c r="O341" s="14"/>
      <c r="P341" s="14"/>
      <c r="Q341" s="14"/>
      <c r="R341" s="14"/>
      <c r="S341" s="14"/>
      <c r="T341" s="14"/>
      <c r="U341" s="14"/>
      <c r="V341" s="14"/>
      <c r="W341" s="14"/>
      <c r="X341" s="14"/>
      <c r="Y341" s="14"/>
      <c r="Z341" s="14"/>
      <c r="AA341" s="14"/>
    </row>
    <row r="342" ht="11.25" customHeight="1">
      <c r="A342" s="14"/>
      <c r="B342" s="14"/>
      <c r="C342" s="15"/>
      <c r="D342" s="14"/>
      <c r="E342" s="15"/>
      <c r="F342" s="14"/>
      <c r="G342" s="14"/>
      <c r="H342" s="14"/>
      <c r="I342" s="14"/>
      <c r="J342" s="14"/>
      <c r="K342" s="14"/>
      <c r="L342" s="14"/>
      <c r="M342" s="14"/>
      <c r="N342" s="14"/>
      <c r="O342" s="14"/>
      <c r="P342" s="14"/>
      <c r="Q342" s="14"/>
      <c r="R342" s="14"/>
      <c r="S342" s="14"/>
      <c r="T342" s="14"/>
      <c r="U342" s="14"/>
      <c r="V342" s="14"/>
      <c r="W342" s="14"/>
      <c r="X342" s="14"/>
      <c r="Y342" s="14"/>
      <c r="Z342" s="14"/>
      <c r="AA342" s="14"/>
    </row>
    <row r="343" ht="11.25" customHeight="1">
      <c r="A343" s="14"/>
      <c r="B343" s="14"/>
      <c r="C343" s="15"/>
      <c r="D343" s="14"/>
      <c r="E343" s="15"/>
      <c r="F343" s="14"/>
      <c r="G343" s="14"/>
      <c r="H343" s="14"/>
      <c r="I343" s="14"/>
      <c r="J343" s="14"/>
      <c r="K343" s="14"/>
      <c r="L343" s="14"/>
      <c r="M343" s="14"/>
      <c r="N343" s="14"/>
      <c r="O343" s="14"/>
      <c r="P343" s="14"/>
      <c r="Q343" s="14"/>
      <c r="R343" s="14"/>
      <c r="S343" s="14"/>
      <c r="T343" s="14"/>
      <c r="U343" s="14"/>
      <c r="V343" s="14"/>
      <c r="W343" s="14"/>
      <c r="X343" s="14"/>
      <c r="Y343" s="14"/>
      <c r="Z343" s="14"/>
      <c r="AA343" s="14"/>
    </row>
    <row r="344" ht="11.25" customHeight="1">
      <c r="A344" s="14"/>
      <c r="B344" s="14"/>
      <c r="C344" s="15"/>
      <c r="D344" s="14"/>
      <c r="E344" s="15"/>
      <c r="F344" s="14"/>
      <c r="G344" s="14"/>
      <c r="H344" s="14"/>
      <c r="I344" s="14"/>
      <c r="J344" s="14"/>
      <c r="K344" s="14"/>
      <c r="L344" s="14"/>
      <c r="M344" s="14"/>
      <c r="N344" s="14"/>
      <c r="O344" s="14"/>
      <c r="P344" s="14"/>
      <c r="Q344" s="14"/>
      <c r="R344" s="14"/>
      <c r="S344" s="14"/>
      <c r="T344" s="14"/>
      <c r="U344" s="14"/>
      <c r="V344" s="14"/>
      <c r="W344" s="14"/>
      <c r="X344" s="14"/>
      <c r="Y344" s="14"/>
      <c r="Z344" s="14"/>
      <c r="AA344" s="14"/>
    </row>
    <row r="345" ht="11.25" customHeight="1">
      <c r="A345" s="14"/>
      <c r="B345" s="14"/>
      <c r="C345" s="15"/>
      <c r="D345" s="14"/>
      <c r="E345" s="15"/>
      <c r="F345" s="14"/>
      <c r="G345" s="14"/>
      <c r="H345" s="14"/>
      <c r="I345" s="14"/>
      <c r="J345" s="14"/>
      <c r="K345" s="14"/>
      <c r="L345" s="14"/>
      <c r="M345" s="14"/>
      <c r="N345" s="14"/>
      <c r="O345" s="14"/>
      <c r="P345" s="14"/>
      <c r="Q345" s="14"/>
      <c r="R345" s="14"/>
      <c r="S345" s="14"/>
      <c r="T345" s="14"/>
      <c r="U345" s="14"/>
      <c r="V345" s="14"/>
      <c r="W345" s="14"/>
      <c r="X345" s="14"/>
      <c r="Y345" s="14"/>
      <c r="Z345" s="14"/>
      <c r="AA345" s="14"/>
    </row>
    <row r="346" ht="11.25" customHeight="1">
      <c r="A346" s="14"/>
      <c r="B346" s="14"/>
      <c r="C346" s="15"/>
      <c r="D346" s="14"/>
      <c r="E346" s="15"/>
      <c r="F346" s="14"/>
      <c r="G346" s="14"/>
      <c r="H346" s="14"/>
      <c r="I346" s="14"/>
      <c r="J346" s="14"/>
      <c r="K346" s="14"/>
      <c r="L346" s="14"/>
      <c r="M346" s="14"/>
      <c r="N346" s="14"/>
      <c r="O346" s="14"/>
      <c r="P346" s="14"/>
      <c r="Q346" s="14"/>
      <c r="R346" s="14"/>
      <c r="S346" s="14"/>
      <c r="T346" s="14"/>
      <c r="U346" s="14"/>
      <c r="V346" s="14"/>
      <c r="W346" s="14"/>
      <c r="X346" s="14"/>
      <c r="Y346" s="14"/>
      <c r="Z346" s="14"/>
      <c r="AA346" s="14"/>
    </row>
    <row r="347" ht="11.25" customHeight="1">
      <c r="A347" s="14"/>
      <c r="B347" s="14"/>
      <c r="C347" s="15"/>
      <c r="D347" s="14"/>
      <c r="E347" s="15"/>
      <c r="F347" s="14"/>
      <c r="G347" s="14"/>
      <c r="H347" s="14"/>
      <c r="I347" s="14"/>
      <c r="J347" s="14"/>
      <c r="K347" s="14"/>
      <c r="L347" s="14"/>
      <c r="M347" s="14"/>
      <c r="N347" s="14"/>
      <c r="O347" s="14"/>
      <c r="P347" s="14"/>
      <c r="Q347" s="14"/>
      <c r="R347" s="14"/>
      <c r="S347" s="14"/>
      <c r="T347" s="14"/>
      <c r="U347" s="14"/>
      <c r="V347" s="14"/>
      <c r="W347" s="14"/>
      <c r="X347" s="14"/>
      <c r="Y347" s="14"/>
      <c r="Z347" s="14"/>
      <c r="AA347" s="14"/>
    </row>
    <row r="348" ht="11.25" customHeight="1">
      <c r="A348" s="14"/>
      <c r="B348" s="14"/>
      <c r="C348" s="15"/>
      <c r="D348" s="14"/>
      <c r="E348" s="15"/>
      <c r="F348" s="14"/>
      <c r="G348" s="14"/>
      <c r="H348" s="14"/>
      <c r="I348" s="14"/>
      <c r="J348" s="14"/>
      <c r="K348" s="14"/>
      <c r="L348" s="14"/>
      <c r="M348" s="14"/>
      <c r="N348" s="14"/>
      <c r="O348" s="14"/>
      <c r="P348" s="14"/>
      <c r="Q348" s="14"/>
      <c r="R348" s="14"/>
      <c r="S348" s="14"/>
      <c r="T348" s="14"/>
      <c r="U348" s="14"/>
      <c r="V348" s="14"/>
      <c r="W348" s="14"/>
      <c r="X348" s="14"/>
      <c r="Y348" s="14"/>
      <c r="Z348" s="14"/>
      <c r="AA348" s="14"/>
    </row>
    <row r="349" ht="11.25" customHeight="1">
      <c r="A349" s="14"/>
      <c r="B349" s="14"/>
      <c r="C349" s="15"/>
      <c r="D349" s="14"/>
      <c r="E349" s="15"/>
      <c r="F349" s="14"/>
      <c r="G349" s="14"/>
      <c r="H349" s="14"/>
      <c r="I349" s="14"/>
      <c r="J349" s="14"/>
      <c r="K349" s="14"/>
      <c r="L349" s="14"/>
      <c r="M349" s="14"/>
      <c r="N349" s="14"/>
      <c r="O349" s="14"/>
      <c r="P349" s="14"/>
      <c r="Q349" s="14"/>
      <c r="R349" s="14"/>
      <c r="S349" s="14"/>
      <c r="T349" s="14"/>
      <c r="U349" s="14"/>
      <c r="V349" s="14"/>
      <c r="W349" s="14"/>
      <c r="X349" s="14"/>
      <c r="Y349" s="14"/>
      <c r="Z349" s="14"/>
      <c r="AA349" s="14"/>
    </row>
    <row r="350" ht="11.25" customHeight="1">
      <c r="A350" s="14"/>
      <c r="B350" s="14"/>
      <c r="C350" s="15"/>
      <c r="D350" s="14"/>
      <c r="E350" s="15"/>
      <c r="F350" s="14"/>
      <c r="G350" s="14"/>
      <c r="H350" s="14"/>
      <c r="I350" s="14"/>
      <c r="J350" s="14"/>
      <c r="K350" s="14"/>
      <c r="L350" s="14"/>
      <c r="M350" s="14"/>
      <c r="N350" s="14"/>
      <c r="O350" s="14"/>
      <c r="P350" s="14"/>
      <c r="Q350" s="14"/>
      <c r="R350" s="14"/>
      <c r="S350" s="14"/>
      <c r="T350" s="14"/>
      <c r="U350" s="14"/>
      <c r="V350" s="14"/>
      <c r="W350" s="14"/>
      <c r="X350" s="14"/>
      <c r="Y350" s="14"/>
      <c r="Z350" s="14"/>
      <c r="AA350" s="14"/>
    </row>
    <row r="351" ht="11.25" customHeight="1">
      <c r="A351" s="14"/>
      <c r="B351" s="14"/>
      <c r="C351" s="15"/>
      <c r="D351" s="14"/>
      <c r="E351" s="15"/>
      <c r="F351" s="14"/>
      <c r="G351" s="14"/>
      <c r="H351" s="14"/>
      <c r="I351" s="14"/>
      <c r="J351" s="14"/>
      <c r="K351" s="14"/>
      <c r="L351" s="14"/>
      <c r="M351" s="14"/>
      <c r="N351" s="14"/>
      <c r="O351" s="14"/>
      <c r="P351" s="14"/>
      <c r="Q351" s="14"/>
      <c r="R351" s="14"/>
      <c r="S351" s="14"/>
      <c r="T351" s="14"/>
      <c r="U351" s="14"/>
      <c r="V351" s="14"/>
      <c r="W351" s="14"/>
      <c r="X351" s="14"/>
      <c r="Y351" s="14"/>
      <c r="Z351" s="14"/>
      <c r="AA351" s="14"/>
    </row>
    <row r="352" ht="11.25" customHeight="1">
      <c r="A352" s="14"/>
      <c r="B352" s="14"/>
      <c r="C352" s="15"/>
      <c r="D352" s="14"/>
      <c r="E352" s="15"/>
      <c r="F352" s="14"/>
      <c r="G352" s="14"/>
      <c r="H352" s="14"/>
      <c r="I352" s="14"/>
      <c r="J352" s="14"/>
      <c r="K352" s="14"/>
      <c r="L352" s="14"/>
      <c r="M352" s="14"/>
      <c r="N352" s="14"/>
      <c r="O352" s="14"/>
      <c r="P352" s="14"/>
      <c r="Q352" s="14"/>
      <c r="R352" s="14"/>
      <c r="S352" s="14"/>
      <c r="T352" s="14"/>
      <c r="U352" s="14"/>
      <c r="V352" s="14"/>
      <c r="W352" s="14"/>
      <c r="X352" s="14"/>
      <c r="Y352" s="14"/>
      <c r="Z352" s="14"/>
      <c r="AA352" s="14"/>
    </row>
    <row r="353" ht="11.25" customHeight="1">
      <c r="A353" s="14"/>
      <c r="B353" s="14"/>
      <c r="C353" s="15"/>
      <c r="D353" s="14"/>
      <c r="E353" s="15"/>
      <c r="F353" s="14"/>
      <c r="G353" s="14"/>
      <c r="H353" s="14"/>
      <c r="I353" s="14"/>
      <c r="J353" s="14"/>
      <c r="K353" s="14"/>
      <c r="L353" s="14"/>
      <c r="M353" s="14"/>
      <c r="N353" s="14"/>
      <c r="O353" s="14"/>
      <c r="P353" s="14"/>
      <c r="Q353" s="14"/>
      <c r="R353" s="14"/>
      <c r="S353" s="14"/>
      <c r="T353" s="14"/>
      <c r="U353" s="14"/>
      <c r="V353" s="14"/>
      <c r="W353" s="14"/>
      <c r="X353" s="14"/>
      <c r="Y353" s="14"/>
      <c r="Z353" s="14"/>
      <c r="AA353" s="14"/>
    </row>
    <row r="354" ht="11.25" customHeight="1">
      <c r="A354" s="14"/>
      <c r="B354" s="14"/>
      <c r="C354" s="15"/>
      <c r="D354" s="14"/>
      <c r="E354" s="15"/>
      <c r="F354" s="14"/>
      <c r="G354" s="14"/>
      <c r="H354" s="14"/>
      <c r="I354" s="14"/>
      <c r="J354" s="14"/>
      <c r="K354" s="14"/>
      <c r="L354" s="14"/>
      <c r="M354" s="14"/>
      <c r="N354" s="14"/>
      <c r="O354" s="14"/>
      <c r="P354" s="14"/>
      <c r="Q354" s="14"/>
      <c r="R354" s="14"/>
      <c r="S354" s="14"/>
      <c r="T354" s="14"/>
      <c r="U354" s="14"/>
      <c r="V354" s="14"/>
      <c r="W354" s="14"/>
      <c r="X354" s="14"/>
      <c r="Y354" s="14"/>
      <c r="Z354" s="14"/>
      <c r="AA354" s="14"/>
    </row>
    <row r="355" ht="11.25" customHeight="1">
      <c r="A355" s="14"/>
      <c r="B355" s="14"/>
      <c r="C355" s="15"/>
      <c r="D355" s="14"/>
      <c r="E355" s="15"/>
      <c r="F355" s="14"/>
      <c r="G355" s="14"/>
      <c r="H355" s="14"/>
      <c r="I355" s="14"/>
      <c r="J355" s="14"/>
      <c r="K355" s="14"/>
      <c r="L355" s="14"/>
      <c r="M355" s="14"/>
      <c r="N355" s="14"/>
      <c r="O355" s="14"/>
      <c r="P355" s="14"/>
      <c r="Q355" s="14"/>
      <c r="R355" s="14"/>
      <c r="S355" s="14"/>
      <c r="T355" s="14"/>
      <c r="U355" s="14"/>
      <c r="V355" s="14"/>
      <c r="W355" s="14"/>
      <c r="X355" s="14"/>
      <c r="Y355" s="14"/>
      <c r="Z355" s="14"/>
      <c r="AA355" s="14"/>
    </row>
    <row r="356" ht="11.25" customHeight="1">
      <c r="A356" s="14"/>
      <c r="B356" s="14"/>
      <c r="C356" s="15"/>
      <c r="D356" s="14"/>
      <c r="E356" s="15"/>
      <c r="F356" s="14"/>
      <c r="G356" s="14"/>
      <c r="H356" s="14"/>
      <c r="I356" s="14"/>
      <c r="J356" s="14"/>
      <c r="K356" s="14"/>
      <c r="L356" s="14"/>
      <c r="M356" s="14"/>
      <c r="N356" s="14"/>
      <c r="O356" s="14"/>
      <c r="P356" s="14"/>
      <c r="Q356" s="14"/>
      <c r="R356" s="14"/>
      <c r="S356" s="14"/>
      <c r="T356" s="14"/>
      <c r="U356" s="14"/>
      <c r="V356" s="14"/>
      <c r="W356" s="14"/>
      <c r="X356" s="14"/>
      <c r="Y356" s="14"/>
      <c r="Z356" s="14"/>
      <c r="AA356" s="14"/>
    </row>
    <row r="357" ht="11.25" customHeight="1">
      <c r="A357" s="14"/>
      <c r="B357" s="14"/>
      <c r="C357" s="15"/>
      <c r="D357" s="14"/>
      <c r="E357" s="15"/>
      <c r="F357" s="14"/>
      <c r="G357" s="14"/>
      <c r="H357" s="14"/>
      <c r="I357" s="14"/>
      <c r="J357" s="14"/>
      <c r="K357" s="14"/>
      <c r="L357" s="14"/>
      <c r="M357" s="14"/>
      <c r="N357" s="14"/>
      <c r="O357" s="14"/>
      <c r="P357" s="14"/>
      <c r="Q357" s="14"/>
      <c r="R357" s="14"/>
      <c r="S357" s="14"/>
      <c r="T357" s="14"/>
      <c r="U357" s="14"/>
      <c r="V357" s="14"/>
      <c r="W357" s="14"/>
      <c r="X357" s="14"/>
      <c r="Y357" s="14"/>
      <c r="Z357" s="14"/>
      <c r="AA357" s="14"/>
    </row>
    <row r="358" ht="11.25" customHeight="1">
      <c r="A358" s="14"/>
      <c r="B358" s="14"/>
      <c r="C358" s="15"/>
      <c r="D358" s="14"/>
      <c r="E358" s="15"/>
      <c r="F358" s="14"/>
      <c r="G358" s="14"/>
      <c r="H358" s="14"/>
      <c r="I358" s="14"/>
      <c r="J358" s="14"/>
      <c r="K358" s="14"/>
      <c r="L358" s="14"/>
      <c r="M358" s="14"/>
      <c r="N358" s="14"/>
      <c r="O358" s="14"/>
      <c r="P358" s="14"/>
      <c r="Q358" s="14"/>
      <c r="R358" s="14"/>
      <c r="S358" s="14"/>
      <c r="T358" s="14"/>
      <c r="U358" s="14"/>
      <c r="V358" s="14"/>
      <c r="W358" s="14"/>
      <c r="X358" s="14"/>
      <c r="Y358" s="14"/>
      <c r="Z358" s="14"/>
      <c r="AA358" s="14"/>
    </row>
    <row r="359" ht="11.25" customHeight="1">
      <c r="A359" s="14"/>
      <c r="B359" s="14"/>
      <c r="C359" s="15"/>
      <c r="D359" s="14"/>
      <c r="E359" s="15"/>
      <c r="F359" s="14"/>
      <c r="G359" s="14"/>
      <c r="H359" s="14"/>
      <c r="I359" s="14"/>
      <c r="J359" s="14"/>
      <c r="K359" s="14"/>
      <c r="L359" s="14"/>
      <c r="M359" s="14"/>
      <c r="N359" s="14"/>
      <c r="O359" s="14"/>
      <c r="P359" s="14"/>
      <c r="Q359" s="14"/>
      <c r="R359" s="14"/>
      <c r="S359" s="14"/>
      <c r="T359" s="14"/>
      <c r="U359" s="14"/>
      <c r="V359" s="14"/>
      <c r="W359" s="14"/>
      <c r="X359" s="14"/>
      <c r="Y359" s="14"/>
      <c r="Z359" s="14"/>
      <c r="AA359" s="14"/>
    </row>
    <row r="360" ht="11.25" customHeight="1">
      <c r="A360" s="14"/>
      <c r="B360" s="14"/>
      <c r="C360" s="15"/>
      <c r="D360" s="14"/>
      <c r="E360" s="15"/>
      <c r="F360" s="14"/>
      <c r="G360" s="14"/>
      <c r="H360" s="14"/>
      <c r="I360" s="14"/>
      <c r="J360" s="14"/>
      <c r="K360" s="14"/>
      <c r="L360" s="14"/>
      <c r="M360" s="14"/>
      <c r="N360" s="14"/>
      <c r="O360" s="14"/>
      <c r="P360" s="14"/>
      <c r="Q360" s="14"/>
      <c r="R360" s="14"/>
      <c r="S360" s="14"/>
      <c r="T360" s="14"/>
      <c r="U360" s="14"/>
      <c r="V360" s="14"/>
      <c r="W360" s="14"/>
      <c r="X360" s="14"/>
      <c r="Y360" s="14"/>
      <c r="Z360" s="14"/>
      <c r="AA360" s="14"/>
    </row>
    <row r="361" ht="11.25" customHeight="1">
      <c r="A361" s="14"/>
      <c r="B361" s="14"/>
      <c r="C361" s="15"/>
      <c r="D361" s="14"/>
      <c r="E361" s="15"/>
      <c r="F361" s="14"/>
      <c r="G361" s="14"/>
      <c r="H361" s="14"/>
      <c r="I361" s="14"/>
      <c r="J361" s="14"/>
      <c r="K361" s="14"/>
      <c r="L361" s="14"/>
      <c r="M361" s="14"/>
      <c r="N361" s="14"/>
      <c r="O361" s="14"/>
      <c r="P361" s="14"/>
      <c r="Q361" s="14"/>
      <c r="R361" s="14"/>
      <c r="S361" s="14"/>
      <c r="T361" s="14"/>
      <c r="U361" s="14"/>
      <c r="V361" s="14"/>
      <c r="W361" s="14"/>
      <c r="X361" s="14"/>
      <c r="Y361" s="14"/>
      <c r="Z361" s="14"/>
      <c r="AA361" s="14"/>
    </row>
    <row r="362" ht="11.25" customHeight="1">
      <c r="A362" s="14"/>
      <c r="B362" s="14"/>
      <c r="C362" s="15"/>
      <c r="D362" s="14"/>
      <c r="E362" s="15"/>
      <c r="F362" s="14"/>
      <c r="G362" s="14"/>
      <c r="H362" s="14"/>
      <c r="I362" s="14"/>
      <c r="J362" s="14"/>
      <c r="K362" s="14"/>
      <c r="L362" s="14"/>
      <c r="M362" s="14"/>
      <c r="N362" s="14"/>
      <c r="O362" s="14"/>
      <c r="P362" s="14"/>
      <c r="Q362" s="14"/>
      <c r="R362" s="14"/>
      <c r="S362" s="14"/>
      <c r="T362" s="14"/>
      <c r="U362" s="14"/>
      <c r="V362" s="14"/>
      <c r="W362" s="14"/>
      <c r="X362" s="14"/>
      <c r="Y362" s="14"/>
      <c r="Z362" s="14"/>
      <c r="AA362" s="14"/>
    </row>
    <row r="363" ht="11.25" customHeight="1">
      <c r="A363" s="14"/>
      <c r="B363" s="14"/>
      <c r="C363" s="15"/>
      <c r="D363" s="14"/>
      <c r="E363" s="15"/>
      <c r="F363" s="14"/>
      <c r="G363" s="14"/>
      <c r="H363" s="14"/>
      <c r="I363" s="14"/>
      <c r="J363" s="14"/>
      <c r="K363" s="14"/>
      <c r="L363" s="14"/>
      <c r="M363" s="14"/>
      <c r="N363" s="14"/>
      <c r="O363" s="14"/>
      <c r="P363" s="14"/>
      <c r="Q363" s="14"/>
      <c r="R363" s="14"/>
      <c r="S363" s="14"/>
      <c r="T363" s="14"/>
      <c r="U363" s="14"/>
      <c r="V363" s="14"/>
      <c r="W363" s="14"/>
      <c r="X363" s="14"/>
      <c r="Y363" s="14"/>
      <c r="Z363" s="14"/>
      <c r="AA363" s="14"/>
    </row>
    <row r="364" ht="11.25" customHeight="1">
      <c r="A364" s="14"/>
      <c r="B364" s="14"/>
      <c r="C364" s="15"/>
      <c r="D364" s="14"/>
      <c r="E364" s="15"/>
      <c r="F364" s="14"/>
      <c r="G364" s="14"/>
      <c r="H364" s="14"/>
      <c r="I364" s="14"/>
      <c r="J364" s="14"/>
      <c r="K364" s="14"/>
      <c r="L364" s="14"/>
      <c r="M364" s="14"/>
      <c r="N364" s="14"/>
      <c r="O364" s="14"/>
      <c r="P364" s="14"/>
      <c r="Q364" s="14"/>
      <c r="R364" s="14"/>
      <c r="S364" s="14"/>
      <c r="T364" s="14"/>
      <c r="U364" s="14"/>
      <c r="V364" s="14"/>
      <c r="W364" s="14"/>
      <c r="X364" s="14"/>
      <c r="Y364" s="14"/>
      <c r="Z364" s="14"/>
      <c r="AA364" s="14"/>
    </row>
    <row r="365" ht="11.25" customHeight="1">
      <c r="A365" s="14"/>
      <c r="B365" s="14"/>
      <c r="C365" s="15"/>
      <c r="D365" s="14"/>
      <c r="E365" s="15"/>
      <c r="F365" s="14"/>
      <c r="G365" s="14"/>
      <c r="H365" s="14"/>
      <c r="I365" s="14"/>
      <c r="J365" s="14"/>
      <c r="K365" s="14"/>
      <c r="L365" s="14"/>
      <c r="M365" s="14"/>
      <c r="N365" s="14"/>
      <c r="O365" s="14"/>
      <c r="P365" s="14"/>
      <c r="Q365" s="14"/>
      <c r="R365" s="14"/>
      <c r="S365" s="14"/>
      <c r="T365" s="14"/>
      <c r="U365" s="14"/>
      <c r="V365" s="14"/>
      <c r="W365" s="14"/>
      <c r="X365" s="14"/>
      <c r="Y365" s="14"/>
      <c r="Z365" s="14"/>
      <c r="AA365" s="14"/>
    </row>
    <row r="366" ht="11.25" customHeight="1">
      <c r="A366" s="14"/>
      <c r="B366" s="14"/>
      <c r="C366" s="15"/>
      <c r="D366" s="14"/>
      <c r="E366" s="15"/>
      <c r="F366" s="14"/>
      <c r="G366" s="14"/>
      <c r="H366" s="14"/>
      <c r="I366" s="14"/>
      <c r="J366" s="14"/>
      <c r="K366" s="14"/>
      <c r="L366" s="14"/>
      <c r="M366" s="14"/>
      <c r="N366" s="14"/>
      <c r="O366" s="14"/>
      <c r="P366" s="14"/>
      <c r="Q366" s="14"/>
      <c r="R366" s="14"/>
      <c r="S366" s="14"/>
      <c r="T366" s="14"/>
      <c r="U366" s="14"/>
      <c r="V366" s="14"/>
      <c r="W366" s="14"/>
      <c r="X366" s="14"/>
      <c r="Y366" s="14"/>
      <c r="Z366" s="14"/>
      <c r="AA366" s="14"/>
    </row>
    <row r="367" ht="11.25" customHeight="1">
      <c r="A367" s="14"/>
      <c r="B367" s="14"/>
      <c r="C367" s="15"/>
      <c r="D367" s="14"/>
      <c r="E367" s="15"/>
      <c r="F367" s="14"/>
      <c r="G367" s="14"/>
      <c r="H367" s="14"/>
      <c r="I367" s="14"/>
      <c r="J367" s="14"/>
      <c r="K367" s="14"/>
      <c r="L367" s="14"/>
      <c r="M367" s="14"/>
      <c r="N367" s="14"/>
      <c r="O367" s="14"/>
      <c r="P367" s="14"/>
      <c r="Q367" s="14"/>
      <c r="R367" s="14"/>
      <c r="S367" s="14"/>
      <c r="T367" s="14"/>
      <c r="U367" s="14"/>
      <c r="V367" s="14"/>
      <c r="W367" s="14"/>
      <c r="X367" s="14"/>
      <c r="Y367" s="14"/>
      <c r="Z367" s="14"/>
      <c r="AA367" s="14"/>
    </row>
    <row r="368" ht="11.25" customHeight="1">
      <c r="A368" s="14"/>
      <c r="B368" s="14"/>
      <c r="C368" s="15"/>
      <c r="D368" s="14"/>
      <c r="E368" s="15"/>
      <c r="F368" s="14"/>
      <c r="G368" s="14"/>
      <c r="H368" s="14"/>
      <c r="I368" s="14"/>
      <c r="J368" s="14"/>
      <c r="K368" s="14"/>
      <c r="L368" s="14"/>
      <c r="M368" s="14"/>
      <c r="N368" s="14"/>
      <c r="O368" s="14"/>
      <c r="P368" s="14"/>
      <c r="Q368" s="14"/>
      <c r="R368" s="14"/>
      <c r="S368" s="14"/>
      <c r="T368" s="14"/>
      <c r="U368" s="14"/>
      <c r="V368" s="14"/>
      <c r="W368" s="14"/>
      <c r="X368" s="14"/>
      <c r="Y368" s="14"/>
      <c r="Z368" s="14"/>
      <c r="AA368" s="14"/>
    </row>
    <row r="369" ht="11.25" customHeight="1">
      <c r="A369" s="14"/>
      <c r="B369" s="14"/>
      <c r="C369" s="15"/>
      <c r="D369" s="14"/>
      <c r="E369" s="15"/>
      <c r="F369" s="14"/>
      <c r="G369" s="14"/>
      <c r="H369" s="14"/>
      <c r="I369" s="14"/>
      <c r="J369" s="14"/>
      <c r="K369" s="14"/>
      <c r="L369" s="14"/>
      <c r="M369" s="14"/>
      <c r="N369" s="14"/>
      <c r="O369" s="14"/>
      <c r="P369" s="14"/>
      <c r="Q369" s="14"/>
      <c r="R369" s="14"/>
      <c r="S369" s="14"/>
      <c r="T369" s="14"/>
      <c r="U369" s="14"/>
      <c r="V369" s="14"/>
      <c r="W369" s="14"/>
      <c r="X369" s="14"/>
      <c r="Y369" s="14"/>
      <c r="Z369" s="14"/>
      <c r="AA369" s="14"/>
    </row>
    <row r="370" ht="11.25" customHeight="1">
      <c r="A370" s="14"/>
      <c r="B370" s="14"/>
      <c r="C370" s="15"/>
      <c r="D370" s="14"/>
      <c r="E370" s="15"/>
      <c r="F370" s="14"/>
      <c r="G370" s="14"/>
      <c r="H370" s="14"/>
      <c r="I370" s="14"/>
      <c r="J370" s="14"/>
      <c r="K370" s="14"/>
      <c r="L370" s="14"/>
      <c r="M370" s="14"/>
      <c r="N370" s="14"/>
      <c r="O370" s="14"/>
      <c r="P370" s="14"/>
      <c r="Q370" s="14"/>
      <c r="R370" s="14"/>
      <c r="S370" s="14"/>
      <c r="T370" s="14"/>
      <c r="U370" s="14"/>
      <c r="V370" s="14"/>
      <c r="W370" s="14"/>
      <c r="X370" s="14"/>
      <c r="Y370" s="14"/>
      <c r="Z370" s="14"/>
      <c r="AA370" s="14"/>
    </row>
    <row r="371" ht="11.25" customHeight="1">
      <c r="A371" s="14"/>
      <c r="B371" s="14"/>
      <c r="C371" s="15"/>
      <c r="D371" s="14"/>
      <c r="E371" s="15"/>
      <c r="F371" s="14"/>
      <c r="G371" s="14"/>
      <c r="H371" s="14"/>
      <c r="I371" s="14"/>
      <c r="J371" s="14"/>
      <c r="K371" s="14"/>
      <c r="L371" s="14"/>
      <c r="M371" s="14"/>
      <c r="N371" s="14"/>
      <c r="O371" s="14"/>
      <c r="P371" s="14"/>
      <c r="Q371" s="14"/>
      <c r="R371" s="14"/>
      <c r="S371" s="14"/>
      <c r="T371" s="14"/>
      <c r="U371" s="14"/>
      <c r="V371" s="14"/>
      <c r="W371" s="14"/>
      <c r="X371" s="14"/>
      <c r="Y371" s="14"/>
      <c r="Z371" s="14"/>
      <c r="AA371" s="14"/>
    </row>
    <row r="372" ht="11.25" customHeight="1">
      <c r="A372" s="14"/>
      <c r="B372" s="14"/>
      <c r="C372" s="15"/>
      <c r="D372" s="14"/>
      <c r="E372" s="15"/>
      <c r="F372" s="14"/>
      <c r="G372" s="14"/>
      <c r="H372" s="14"/>
      <c r="I372" s="14"/>
      <c r="J372" s="14"/>
      <c r="K372" s="14"/>
      <c r="L372" s="14"/>
      <c r="M372" s="14"/>
      <c r="N372" s="14"/>
      <c r="O372" s="14"/>
      <c r="P372" s="14"/>
      <c r="Q372" s="14"/>
      <c r="R372" s="14"/>
      <c r="S372" s="14"/>
      <c r="T372" s="14"/>
      <c r="U372" s="14"/>
      <c r="V372" s="14"/>
      <c r="W372" s="14"/>
      <c r="X372" s="14"/>
      <c r="Y372" s="14"/>
      <c r="Z372" s="14"/>
      <c r="AA372" s="14"/>
    </row>
    <row r="373" ht="11.25" customHeight="1">
      <c r="A373" s="14"/>
      <c r="B373" s="14"/>
      <c r="C373" s="15"/>
      <c r="D373" s="14"/>
      <c r="E373" s="15"/>
      <c r="F373" s="14"/>
      <c r="G373" s="14"/>
      <c r="H373" s="14"/>
      <c r="I373" s="14"/>
      <c r="J373" s="14"/>
      <c r="K373" s="14"/>
      <c r="L373" s="14"/>
      <c r="M373" s="14"/>
      <c r="N373" s="14"/>
      <c r="O373" s="14"/>
      <c r="P373" s="14"/>
      <c r="Q373" s="14"/>
      <c r="R373" s="14"/>
      <c r="S373" s="14"/>
      <c r="T373" s="14"/>
      <c r="U373" s="14"/>
      <c r="V373" s="14"/>
      <c r="W373" s="14"/>
      <c r="X373" s="14"/>
      <c r="Y373" s="14"/>
      <c r="Z373" s="14"/>
      <c r="AA373" s="14"/>
    </row>
    <row r="374" ht="11.25" customHeight="1">
      <c r="A374" s="14"/>
      <c r="B374" s="14"/>
      <c r="C374" s="15"/>
      <c r="D374" s="14"/>
      <c r="E374" s="15"/>
      <c r="F374" s="14"/>
      <c r="G374" s="14"/>
      <c r="H374" s="14"/>
      <c r="I374" s="14"/>
      <c r="J374" s="14"/>
      <c r="K374" s="14"/>
      <c r="L374" s="14"/>
      <c r="M374" s="14"/>
      <c r="N374" s="14"/>
      <c r="O374" s="14"/>
      <c r="P374" s="14"/>
      <c r="Q374" s="14"/>
      <c r="R374" s="14"/>
      <c r="S374" s="14"/>
      <c r="T374" s="14"/>
      <c r="U374" s="14"/>
      <c r="V374" s="14"/>
      <c r="W374" s="14"/>
      <c r="X374" s="14"/>
      <c r="Y374" s="14"/>
      <c r="Z374" s="14"/>
      <c r="AA374" s="14"/>
    </row>
    <row r="375" ht="11.25" customHeight="1">
      <c r="A375" s="14"/>
      <c r="B375" s="14"/>
      <c r="C375" s="15"/>
      <c r="D375" s="14"/>
      <c r="E375" s="15"/>
      <c r="F375" s="14"/>
      <c r="G375" s="14"/>
      <c r="H375" s="14"/>
      <c r="I375" s="14"/>
      <c r="J375" s="14"/>
      <c r="K375" s="14"/>
      <c r="L375" s="14"/>
      <c r="M375" s="14"/>
      <c r="N375" s="14"/>
      <c r="O375" s="14"/>
      <c r="P375" s="14"/>
      <c r="Q375" s="14"/>
      <c r="R375" s="14"/>
      <c r="S375" s="14"/>
      <c r="T375" s="14"/>
      <c r="U375" s="14"/>
      <c r="V375" s="14"/>
      <c r="W375" s="14"/>
      <c r="X375" s="14"/>
      <c r="Y375" s="14"/>
      <c r="Z375" s="14"/>
      <c r="AA375" s="14"/>
    </row>
    <row r="376" ht="11.25" customHeight="1">
      <c r="A376" s="14"/>
      <c r="B376" s="14"/>
      <c r="C376" s="15"/>
      <c r="D376" s="14"/>
      <c r="E376" s="15"/>
      <c r="F376" s="14"/>
      <c r="G376" s="14"/>
      <c r="H376" s="14"/>
      <c r="I376" s="14"/>
      <c r="J376" s="14"/>
      <c r="K376" s="14"/>
      <c r="L376" s="14"/>
      <c r="M376" s="14"/>
      <c r="N376" s="14"/>
      <c r="O376" s="14"/>
      <c r="P376" s="14"/>
      <c r="Q376" s="14"/>
      <c r="R376" s="14"/>
      <c r="S376" s="14"/>
      <c r="T376" s="14"/>
      <c r="U376" s="14"/>
      <c r="V376" s="14"/>
      <c r="W376" s="14"/>
      <c r="X376" s="14"/>
      <c r="Y376" s="14"/>
      <c r="Z376" s="14"/>
      <c r="AA376" s="14"/>
    </row>
    <row r="377" ht="11.25" customHeight="1">
      <c r="A377" s="14"/>
      <c r="B377" s="14"/>
      <c r="C377" s="15"/>
      <c r="D377" s="14"/>
      <c r="E377" s="15"/>
      <c r="F377" s="14"/>
      <c r="G377" s="14"/>
      <c r="H377" s="14"/>
      <c r="I377" s="14"/>
      <c r="J377" s="14"/>
      <c r="K377" s="14"/>
      <c r="L377" s="14"/>
      <c r="M377" s="14"/>
      <c r="N377" s="14"/>
      <c r="O377" s="14"/>
      <c r="P377" s="14"/>
      <c r="Q377" s="14"/>
      <c r="R377" s="14"/>
      <c r="S377" s="14"/>
      <c r="T377" s="14"/>
      <c r="U377" s="14"/>
      <c r="V377" s="14"/>
      <c r="W377" s="14"/>
      <c r="X377" s="14"/>
      <c r="Y377" s="14"/>
      <c r="Z377" s="14"/>
      <c r="AA377" s="14"/>
    </row>
    <row r="378" ht="11.25" customHeight="1">
      <c r="A378" s="14"/>
      <c r="B378" s="14"/>
      <c r="C378" s="15"/>
      <c r="D378" s="14"/>
      <c r="E378" s="15"/>
      <c r="F378" s="14"/>
      <c r="G378" s="14"/>
      <c r="H378" s="14"/>
      <c r="I378" s="14"/>
      <c r="J378" s="14"/>
      <c r="K378" s="14"/>
      <c r="L378" s="14"/>
      <c r="M378" s="14"/>
      <c r="N378" s="14"/>
      <c r="O378" s="14"/>
      <c r="P378" s="14"/>
      <c r="Q378" s="14"/>
      <c r="R378" s="14"/>
      <c r="S378" s="14"/>
      <c r="T378" s="14"/>
      <c r="U378" s="14"/>
      <c r="V378" s="14"/>
      <c r="W378" s="14"/>
      <c r="X378" s="14"/>
      <c r="Y378" s="14"/>
      <c r="Z378" s="14"/>
      <c r="AA378" s="14"/>
    </row>
    <row r="379" ht="11.25" customHeight="1">
      <c r="A379" s="14"/>
      <c r="B379" s="14"/>
      <c r="C379" s="15"/>
      <c r="D379" s="14"/>
      <c r="E379" s="15"/>
      <c r="F379" s="14"/>
      <c r="G379" s="14"/>
      <c r="H379" s="14"/>
      <c r="I379" s="14"/>
      <c r="J379" s="14"/>
      <c r="K379" s="14"/>
      <c r="L379" s="14"/>
      <c r="M379" s="14"/>
      <c r="N379" s="14"/>
      <c r="O379" s="14"/>
      <c r="P379" s="14"/>
      <c r="Q379" s="14"/>
      <c r="R379" s="14"/>
      <c r="S379" s="14"/>
      <c r="T379" s="14"/>
      <c r="U379" s="14"/>
      <c r="V379" s="14"/>
      <c r="W379" s="14"/>
      <c r="X379" s="14"/>
      <c r="Y379" s="14"/>
      <c r="Z379" s="14"/>
      <c r="AA379" s="14"/>
    </row>
    <row r="380" ht="11.25" customHeight="1">
      <c r="A380" s="14"/>
      <c r="B380" s="14"/>
      <c r="C380" s="15"/>
      <c r="D380" s="14"/>
      <c r="E380" s="15"/>
      <c r="F380" s="14"/>
      <c r="G380" s="14"/>
      <c r="H380" s="14"/>
      <c r="I380" s="14"/>
      <c r="J380" s="14"/>
      <c r="K380" s="14"/>
      <c r="L380" s="14"/>
      <c r="M380" s="14"/>
      <c r="N380" s="14"/>
      <c r="O380" s="14"/>
      <c r="P380" s="14"/>
      <c r="Q380" s="14"/>
      <c r="R380" s="14"/>
      <c r="S380" s="14"/>
      <c r="T380" s="14"/>
      <c r="U380" s="14"/>
      <c r="V380" s="14"/>
      <c r="W380" s="14"/>
      <c r="X380" s="14"/>
      <c r="Y380" s="14"/>
      <c r="Z380" s="14"/>
      <c r="AA380" s="14"/>
    </row>
    <row r="381" ht="11.25" customHeight="1">
      <c r="A381" s="14"/>
      <c r="B381" s="14"/>
      <c r="C381" s="15"/>
      <c r="D381" s="14"/>
      <c r="E381" s="15"/>
      <c r="F381" s="14"/>
      <c r="G381" s="14"/>
      <c r="H381" s="14"/>
      <c r="I381" s="14"/>
      <c r="J381" s="14"/>
      <c r="K381" s="14"/>
      <c r="L381" s="14"/>
      <c r="M381" s="14"/>
      <c r="N381" s="14"/>
      <c r="O381" s="14"/>
      <c r="P381" s="14"/>
      <c r="Q381" s="14"/>
      <c r="R381" s="14"/>
      <c r="S381" s="14"/>
      <c r="T381" s="14"/>
      <c r="U381" s="14"/>
      <c r="V381" s="14"/>
      <c r="W381" s="14"/>
      <c r="X381" s="14"/>
      <c r="Y381" s="14"/>
      <c r="Z381" s="14"/>
      <c r="AA381" s="14"/>
    </row>
    <row r="382" ht="11.25" customHeight="1">
      <c r="A382" s="14"/>
      <c r="B382" s="14"/>
      <c r="C382" s="15"/>
      <c r="D382" s="14"/>
      <c r="E382" s="15"/>
      <c r="F382" s="14"/>
      <c r="G382" s="14"/>
      <c r="H382" s="14"/>
      <c r="I382" s="14"/>
      <c r="J382" s="14"/>
      <c r="K382" s="14"/>
      <c r="L382" s="14"/>
      <c r="M382" s="14"/>
      <c r="N382" s="14"/>
      <c r="O382" s="14"/>
      <c r="P382" s="14"/>
      <c r="Q382" s="14"/>
      <c r="R382" s="14"/>
      <c r="S382" s="14"/>
      <c r="T382" s="14"/>
      <c r="U382" s="14"/>
      <c r="V382" s="14"/>
      <c r="W382" s="14"/>
      <c r="X382" s="14"/>
      <c r="Y382" s="14"/>
      <c r="Z382" s="14"/>
      <c r="AA382" s="14"/>
    </row>
    <row r="383" ht="11.25" customHeight="1">
      <c r="A383" s="14"/>
      <c r="B383" s="14"/>
      <c r="C383" s="15"/>
      <c r="D383" s="14"/>
      <c r="E383" s="15"/>
      <c r="F383" s="14"/>
      <c r="G383" s="14"/>
      <c r="H383" s="14"/>
      <c r="I383" s="14"/>
      <c r="J383" s="14"/>
      <c r="K383" s="14"/>
      <c r="L383" s="14"/>
      <c r="M383" s="14"/>
      <c r="N383" s="14"/>
      <c r="O383" s="14"/>
      <c r="P383" s="14"/>
      <c r="Q383" s="14"/>
      <c r="R383" s="14"/>
      <c r="S383" s="14"/>
      <c r="T383" s="14"/>
      <c r="U383" s="14"/>
      <c r="V383" s="14"/>
      <c r="W383" s="14"/>
      <c r="X383" s="14"/>
      <c r="Y383" s="14"/>
      <c r="Z383" s="14"/>
      <c r="AA383" s="14"/>
    </row>
    <row r="384" ht="11.25" customHeight="1">
      <c r="A384" s="14"/>
      <c r="B384" s="14"/>
      <c r="C384" s="15"/>
      <c r="D384" s="14"/>
      <c r="E384" s="15"/>
      <c r="F384" s="14"/>
      <c r="G384" s="14"/>
      <c r="H384" s="14"/>
      <c r="I384" s="14"/>
      <c r="J384" s="14"/>
      <c r="K384" s="14"/>
      <c r="L384" s="14"/>
      <c r="M384" s="14"/>
      <c r="N384" s="14"/>
      <c r="O384" s="14"/>
      <c r="P384" s="14"/>
      <c r="Q384" s="14"/>
      <c r="R384" s="14"/>
      <c r="S384" s="14"/>
      <c r="T384" s="14"/>
      <c r="U384" s="14"/>
      <c r="V384" s="14"/>
      <c r="W384" s="14"/>
      <c r="X384" s="14"/>
      <c r="Y384" s="14"/>
      <c r="Z384" s="14"/>
      <c r="AA384" s="14"/>
    </row>
    <row r="385" ht="11.25" customHeight="1">
      <c r="A385" s="14"/>
      <c r="B385" s="14"/>
      <c r="C385" s="15"/>
      <c r="D385" s="14"/>
      <c r="E385" s="15"/>
      <c r="F385" s="14"/>
      <c r="G385" s="14"/>
      <c r="H385" s="14"/>
      <c r="I385" s="14"/>
      <c r="J385" s="14"/>
      <c r="K385" s="14"/>
      <c r="L385" s="14"/>
      <c r="M385" s="14"/>
      <c r="N385" s="14"/>
      <c r="O385" s="14"/>
      <c r="P385" s="14"/>
      <c r="Q385" s="14"/>
      <c r="R385" s="14"/>
      <c r="S385" s="14"/>
      <c r="T385" s="14"/>
      <c r="U385" s="14"/>
      <c r="V385" s="14"/>
      <c r="W385" s="14"/>
      <c r="X385" s="14"/>
      <c r="Y385" s="14"/>
      <c r="Z385" s="14"/>
      <c r="AA385" s="14"/>
    </row>
    <row r="386" ht="11.25" customHeight="1">
      <c r="A386" s="14"/>
      <c r="B386" s="14"/>
      <c r="C386" s="15"/>
      <c r="D386" s="14"/>
      <c r="E386" s="15"/>
      <c r="F386" s="14"/>
      <c r="G386" s="14"/>
      <c r="H386" s="14"/>
      <c r="I386" s="14"/>
      <c r="J386" s="14"/>
      <c r="K386" s="14"/>
      <c r="L386" s="14"/>
      <c r="M386" s="14"/>
      <c r="N386" s="14"/>
      <c r="O386" s="14"/>
      <c r="P386" s="14"/>
      <c r="Q386" s="14"/>
      <c r="R386" s="14"/>
      <c r="S386" s="14"/>
      <c r="T386" s="14"/>
      <c r="U386" s="14"/>
      <c r="V386" s="14"/>
      <c r="W386" s="14"/>
      <c r="X386" s="14"/>
      <c r="Y386" s="14"/>
      <c r="Z386" s="14"/>
      <c r="AA386" s="14"/>
    </row>
    <row r="387" ht="11.25" customHeight="1">
      <c r="A387" s="14"/>
      <c r="B387" s="14"/>
      <c r="C387" s="15"/>
      <c r="D387" s="14"/>
      <c r="E387" s="15"/>
      <c r="F387" s="14"/>
      <c r="G387" s="14"/>
      <c r="H387" s="14"/>
      <c r="I387" s="14"/>
      <c r="J387" s="14"/>
      <c r="K387" s="14"/>
      <c r="L387" s="14"/>
      <c r="M387" s="14"/>
      <c r="N387" s="14"/>
      <c r="O387" s="14"/>
      <c r="P387" s="14"/>
      <c r="Q387" s="14"/>
      <c r="R387" s="14"/>
      <c r="S387" s="14"/>
      <c r="T387" s="14"/>
      <c r="U387" s="14"/>
      <c r="V387" s="14"/>
      <c r="W387" s="14"/>
      <c r="X387" s="14"/>
      <c r="Y387" s="14"/>
      <c r="Z387" s="14"/>
      <c r="AA387" s="14"/>
    </row>
    <row r="388" ht="11.25" customHeight="1">
      <c r="A388" s="14"/>
      <c r="B388" s="14"/>
      <c r="C388" s="15"/>
      <c r="D388" s="14"/>
      <c r="E388" s="15"/>
      <c r="F388" s="14"/>
      <c r="G388" s="14"/>
      <c r="H388" s="14"/>
      <c r="I388" s="14"/>
      <c r="J388" s="14"/>
      <c r="K388" s="14"/>
      <c r="L388" s="14"/>
      <c r="M388" s="14"/>
      <c r="N388" s="14"/>
      <c r="O388" s="14"/>
      <c r="P388" s="14"/>
      <c r="Q388" s="14"/>
      <c r="R388" s="14"/>
      <c r="S388" s="14"/>
      <c r="T388" s="14"/>
      <c r="U388" s="14"/>
      <c r="V388" s="14"/>
      <c r="W388" s="14"/>
      <c r="X388" s="14"/>
      <c r="Y388" s="14"/>
      <c r="Z388" s="14"/>
      <c r="AA388" s="14"/>
    </row>
    <row r="389" ht="11.25" customHeight="1">
      <c r="A389" s="14"/>
      <c r="B389" s="14"/>
      <c r="C389" s="15"/>
      <c r="D389" s="14"/>
      <c r="E389" s="15"/>
      <c r="F389" s="14"/>
      <c r="G389" s="14"/>
      <c r="H389" s="14"/>
      <c r="I389" s="14"/>
      <c r="J389" s="14"/>
      <c r="K389" s="14"/>
      <c r="L389" s="14"/>
      <c r="M389" s="14"/>
      <c r="N389" s="14"/>
      <c r="O389" s="14"/>
      <c r="P389" s="14"/>
      <c r="Q389" s="14"/>
      <c r="R389" s="14"/>
      <c r="S389" s="14"/>
      <c r="T389" s="14"/>
      <c r="U389" s="14"/>
      <c r="V389" s="14"/>
      <c r="W389" s="14"/>
      <c r="X389" s="14"/>
      <c r="Y389" s="14"/>
      <c r="Z389" s="14"/>
      <c r="AA389" s="14"/>
    </row>
    <row r="390" ht="11.25" customHeight="1">
      <c r="A390" s="14"/>
      <c r="B390" s="14"/>
      <c r="C390" s="15"/>
      <c r="D390" s="14"/>
      <c r="E390" s="15"/>
      <c r="F390" s="14"/>
      <c r="G390" s="14"/>
      <c r="H390" s="14"/>
      <c r="I390" s="14"/>
      <c r="J390" s="14"/>
      <c r="K390" s="14"/>
      <c r="L390" s="14"/>
      <c r="M390" s="14"/>
      <c r="N390" s="14"/>
      <c r="O390" s="14"/>
      <c r="P390" s="14"/>
      <c r="Q390" s="14"/>
      <c r="R390" s="14"/>
      <c r="S390" s="14"/>
      <c r="T390" s="14"/>
      <c r="U390" s="14"/>
      <c r="V390" s="14"/>
      <c r="W390" s="14"/>
      <c r="X390" s="14"/>
      <c r="Y390" s="14"/>
      <c r="Z390" s="14"/>
      <c r="AA390" s="14"/>
    </row>
    <row r="391" ht="11.25" customHeight="1">
      <c r="A391" s="14"/>
      <c r="B391" s="14"/>
      <c r="C391" s="15"/>
      <c r="D391" s="14"/>
      <c r="E391" s="15"/>
      <c r="F391" s="14"/>
      <c r="G391" s="14"/>
      <c r="H391" s="14"/>
      <c r="I391" s="14"/>
      <c r="J391" s="14"/>
      <c r="K391" s="14"/>
      <c r="L391" s="14"/>
      <c r="M391" s="14"/>
      <c r="N391" s="14"/>
      <c r="O391" s="14"/>
      <c r="P391" s="14"/>
      <c r="Q391" s="14"/>
      <c r="R391" s="14"/>
      <c r="S391" s="14"/>
      <c r="T391" s="14"/>
      <c r="U391" s="14"/>
      <c r="V391" s="14"/>
      <c r="W391" s="14"/>
      <c r="X391" s="14"/>
      <c r="Y391" s="14"/>
      <c r="Z391" s="14"/>
      <c r="AA391" s="14"/>
    </row>
    <row r="392" ht="11.25" customHeight="1">
      <c r="A392" s="14"/>
      <c r="B392" s="14"/>
      <c r="C392" s="15"/>
      <c r="D392" s="14"/>
      <c r="E392" s="15"/>
      <c r="F392" s="14"/>
      <c r="G392" s="14"/>
      <c r="H392" s="14"/>
      <c r="I392" s="14"/>
      <c r="J392" s="14"/>
      <c r="K392" s="14"/>
      <c r="L392" s="14"/>
      <c r="M392" s="14"/>
      <c r="N392" s="14"/>
      <c r="O392" s="14"/>
      <c r="P392" s="14"/>
      <c r="Q392" s="14"/>
      <c r="R392" s="14"/>
      <c r="S392" s="14"/>
      <c r="T392" s="14"/>
      <c r="U392" s="14"/>
      <c r="V392" s="14"/>
      <c r="W392" s="14"/>
      <c r="X392" s="14"/>
      <c r="Y392" s="14"/>
      <c r="Z392" s="14"/>
      <c r="AA392" s="14"/>
    </row>
    <row r="393" ht="11.25" customHeight="1">
      <c r="A393" s="14"/>
      <c r="B393" s="14"/>
      <c r="C393" s="15"/>
      <c r="D393" s="14"/>
      <c r="E393" s="15"/>
      <c r="F393" s="14"/>
      <c r="G393" s="14"/>
      <c r="H393" s="14"/>
      <c r="I393" s="14"/>
      <c r="J393" s="14"/>
      <c r="K393" s="14"/>
      <c r="L393" s="14"/>
      <c r="M393" s="14"/>
      <c r="N393" s="14"/>
      <c r="O393" s="14"/>
      <c r="P393" s="14"/>
      <c r="Q393" s="14"/>
      <c r="R393" s="14"/>
      <c r="S393" s="14"/>
      <c r="T393" s="14"/>
      <c r="U393" s="14"/>
      <c r="V393" s="14"/>
      <c r="W393" s="14"/>
      <c r="X393" s="14"/>
      <c r="Y393" s="14"/>
      <c r="Z393" s="14"/>
      <c r="AA393" s="14"/>
    </row>
    <row r="394" ht="11.25" customHeight="1">
      <c r="A394" s="14"/>
      <c r="B394" s="14"/>
      <c r="C394" s="15"/>
      <c r="D394" s="14"/>
      <c r="E394" s="15"/>
      <c r="F394" s="14"/>
      <c r="G394" s="14"/>
      <c r="H394" s="14"/>
      <c r="I394" s="14"/>
      <c r="J394" s="14"/>
      <c r="K394" s="14"/>
      <c r="L394" s="14"/>
      <c r="M394" s="14"/>
      <c r="N394" s="14"/>
      <c r="O394" s="14"/>
      <c r="P394" s="14"/>
      <c r="Q394" s="14"/>
      <c r="R394" s="14"/>
      <c r="S394" s="14"/>
      <c r="T394" s="14"/>
      <c r="U394" s="14"/>
      <c r="V394" s="14"/>
      <c r="W394" s="14"/>
      <c r="X394" s="14"/>
      <c r="Y394" s="14"/>
      <c r="Z394" s="14"/>
      <c r="AA394" s="14"/>
    </row>
    <row r="395" ht="11.25" customHeight="1">
      <c r="A395" s="14"/>
      <c r="B395" s="14"/>
      <c r="C395" s="15"/>
      <c r="D395" s="14"/>
      <c r="E395" s="15"/>
      <c r="F395" s="14"/>
      <c r="G395" s="14"/>
      <c r="H395" s="14"/>
      <c r="I395" s="14"/>
      <c r="J395" s="14"/>
      <c r="K395" s="14"/>
      <c r="L395" s="14"/>
      <c r="M395" s="14"/>
      <c r="N395" s="14"/>
      <c r="O395" s="14"/>
      <c r="P395" s="14"/>
      <c r="Q395" s="14"/>
      <c r="R395" s="14"/>
      <c r="S395" s="14"/>
      <c r="T395" s="14"/>
      <c r="U395" s="14"/>
      <c r="V395" s="14"/>
      <c r="W395" s="14"/>
      <c r="X395" s="14"/>
      <c r="Y395" s="14"/>
      <c r="Z395" s="14"/>
      <c r="AA395" s="14"/>
    </row>
    <row r="396" ht="11.25" customHeight="1">
      <c r="A396" s="14"/>
      <c r="B396" s="14"/>
      <c r="C396" s="15"/>
      <c r="D396" s="14"/>
      <c r="E396" s="15"/>
      <c r="F396" s="14"/>
      <c r="G396" s="14"/>
      <c r="H396" s="14"/>
      <c r="I396" s="14"/>
      <c r="J396" s="14"/>
      <c r="K396" s="14"/>
      <c r="L396" s="14"/>
      <c r="M396" s="14"/>
      <c r="N396" s="14"/>
      <c r="O396" s="14"/>
      <c r="P396" s="14"/>
      <c r="Q396" s="14"/>
      <c r="R396" s="14"/>
      <c r="S396" s="14"/>
      <c r="T396" s="14"/>
      <c r="U396" s="14"/>
      <c r="V396" s="14"/>
      <c r="W396" s="14"/>
      <c r="X396" s="14"/>
      <c r="Y396" s="14"/>
      <c r="Z396" s="14"/>
      <c r="AA396" s="14"/>
    </row>
    <row r="397" ht="11.25" customHeight="1">
      <c r="A397" s="14"/>
      <c r="B397" s="14"/>
      <c r="C397" s="15"/>
      <c r="D397" s="14"/>
      <c r="E397" s="15"/>
      <c r="F397" s="14"/>
      <c r="G397" s="14"/>
      <c r="H397" s="14"/>
      <c r="I397" s="14"/>
      <c r="J397" s="14"/>
      <c r="K397" s="14"/>
      <c r="L397" s="14"/>
      <c r="M397" s="14"/>
      <c r="N397" s="14"/>
      <c r="O397" s="14"/>
      <c r="P397" s="14"/>
      <c r="Q397" s="14"/>
      <c r="R397" s="14"/>
      <c r="S397" s="14"/>
      <c r="T397" s="14"/>
      <c r="U397" s="14"/>
      <c r="V397" s="14"/>
      <c r="W397" s="14"/>
      <c r="X397" s="14"/>
      <c r="Y397" s="14"/>
      <c r="Z397" s="14"/>
      <c r="AA397" s="14"/>
    </row>
    <row r="398" ht="11.25" customHeight="1">
      <c r="A398" s="14"/>
      <c r="B398" s="14"/>
      <c r="C398" s="15"/>
      <c r="D398" s="14"/>
      <c r="E398" s="15"/>
      <c r="F398" s="14"/>
      <c r="G398" s="14"/>
      <c r="H398" s="14"/>
      <c r="I398" s="14"/>
      <c r="J398" s="14"/>
      <c r="K398" s="14"/>
      <c r="L398" s="14"/>
      <c r="M398" s="14"/>
      <c r="N398" s="14"/>
      <c r="O398" s="14"/>
      <c r="P398" s="14"/>
      <c r="Q398" s="14"/>
      <c r="R398" s="14"/>
      <c r="S398" s="14"/>
      <c r="T398" s="14"/>
      <c r="U398" s="14"/>
      <c r="V398" s="14"/>
      <c r="W398" s="14"/>
      <c r="X398" s="14"/>
      <c r="Y398" s="14"/>
      <c r="Z398" s="14"/>
      <c r="AA398" s="14"/>
    </row>
    <row r="399" ht="11.25" customHeight="1">
      <c r="A399" s="14"/>
      <c r="B399" s="14"/>
      <c r="C399" s="15"/>
      <c r="D399" s="14"/>
      <c r="E399" s="15"/>
      <c r="F399" s="14"/>
      <c r="G399" s="14"/>
      <c r="H399" s="14"/>
      <c r="I399" s="14"/>
      <c r="J399" s="14"/>
      <c r="K399" s="14"/>
      <c r="L399" s="14"/>
      <c r="M399" s="14"/>
      <c r="N399" s="14"/>
      <c r="O399" s="14"/>
      <c r="P399" s="14"/>
      <c r="Q399" s="14"/>
      <c r="R399" s="14"/>
      <c r="S399" s="14"/>
      <c r="T399" s="14"/>
      <c r="U399" s="14"/>
      <c r="V399" s="14"/>
      <c r="W399" s="14"/>
      <c r="X399" s="14"/>
      <c r="Y399" s="14"/>
      <c r="Z399" s="14"/>
      <c r="AA399" s="14"/>
    </row>
    <row r="400" ht="11.25" customHeight="1">
      <c r="A400" s="14"/>
      <c r="B400" s="14"/>
      <c r="C400" s="15"/>
      <c r="D400" s="14"/>
      <c r="E400" s="15"/>
      <c r="F400" s="14"/>
      <c r="G400" s="14"/>
      <c r="H400" s="14"/>
      <c r="I400" s="14"/>
      <c r="J400" s="14"/>
      <c r="K400" s="14"/>
      <c r="L400" s="14"/>
      <c r="M400" s="14"/>
      <c r="N400" s="14"/>
      <c r="O400" s="14"/>
      <c r="P400" s="14"/>
      <c r="Q400" s="14"/>
      <c r="R400" s="14"/>
      <c r="S400" s="14"/>
      <c r="T400" s="14"/>
      <c r="U400" s="14"/>
      <c r="V400" s="14"/>
      <c r="W400" s="14"/>
      <c r="X400" s="14"/>
      <c r="Y400" s="14"/>
      <c r="Z400" s="14"/>
      <c r="AA400" s="14"/>
    </row>
    <row r="401" ht="11.25" customHeight="1">
      <c r="A401" s="14"/>
      <c r="B401" s="14"/>
      <c r="C401" s="15"/>
      <c r="D401" s="14"/>
      <c r="E401" s="15"/>
      <c r="F401" s="14"/>
      <c r="G401" s="14"/>
      <c r="H401" s="14"/>
      <c r="I401" s="14"/>
      <c r="J401" s="14"/>
      <c r="K401" s="14"/>
      <c r="L401" s="14"/>
      <c r="M401" s="14"/>
      <c r="N401" s="14"/>
      <c r="O401" s="14"/>
      <c r="P401" s="14"/>
      <c r="Q401" s="14"/>
      <c r="R401" s="14"/>
      <c r="S401" s="14"/>
      <c r="T401" s="14"/>
      <c r="U401" s="14"/>
      <c r="V401" s="14"/>
      <c r="W401" s="14"/>
      <c r="X401" s="14"/>
      <c r="Y401" s="14"/>
      <c r="Z401" s="14"/>
      <c r="AA401" s="14"/>
    </row>
    <row r="402" ht="11.25" customHeight="1">
      <c r="A402" s="14"/>
      <c r="B402" s="14"/>
      <c r="C402" s="15"/>
      <c r="D402" s="14"/>
      <c r="E402" s="15"/>
      <c r="F402" s="14"/>
      <c r="G402" s="14"/>
      <c r="H402" s="14"/>
      <c r="I402" s="14"/>
      <c r="J402" s="14"/>
      <c r="K402" s="14"/>
      <c r="L402" s="14"/>
      <c r="M402" s="14"/>
      <c r="N402" s="14"/>
      <c r="O402" s="14"/>
      <c r="P402" s="14"/>
      <c r="Q402" s="14"/>
      <c r="R402" s="14"/>
      <c r="S402" s="14"/>
      <c r="T402" s="14"/>
      <c r="U402" s="14"/>
      <c r="V402" s="14"/>
      <c r="W402" s="14"/>
      <c r="X402" s="14"/>
      <c r="Y402" s="14"/>
      <c r="Z402" s="14"/>
      <c r="AA402" s="14"/>
    </row>
    <row r="403" ht="11.25" customHeight="1">
      <c r="A403" s="14"/>
      <c r="B403" s="14"/>
      <c r="C403" s="15"/>
      <c r="D403" s="14"/>
      <c r="E403" s="15"/>
      <c r="F403" s="14"/>
      <c r="G403" s="14"/>
      <c r="H403" s="14"/>
      <c r="I403" s="14"/>
      <c r="J403" s="14"/>
      <c r="K403" s="14"/>
      <c r="L403" s="14"/>
      <c r="M403" s="14"/>
      <c r="N403" s="14"/>
      <c r="O403" s="14"/>
      <c r="P403" s="14"/>
      <c r="Q403" s="14"/>
      <c r="R403" s="14"/>
      <c r="S403" s="14"/>
      <c r="T403" s="14"/>
      <c r="U403" s="14"/>
      <c r="V403" s="14"/>
      <c r="W403" s="14"/>
      <c r="X403" s="14"/>
      <c r="Y403" s="14"/>
      <c r="Z403" s="14"/>
      <c r="AA403" s="14"/>
    </row>
    <row r="404" ht="11.25" customHeight="1">
      <c r="A404" s="14"/>
      <c r="B404" s="14"/>
      <c r="C404" s="15"/>
      <c r="D404" s="14"/>
      <c r="E404" s="15"/>
      <c r="F404" s="14"/>
      <c r="G404" s="14"/>
      <c r="H404" s="14"/>
      <c r="I404" s="14"/>
      <c r="J404" s="14"/>
      <c r="K404" s="14"/>
      <c r="L404" s="14"/>
      <c r="M404" s="14"/>
      <c r="N404" s="14"/>
      <c r="O404" s="14"/>
      <c r="P404" s="14"/>
      <c r="Q404" s="14"/>
      <c r="R404" s="14"/>
      <c r="S404" s="14"/>
      <c r="T404" s="14"/>
      <c r="U404" s="14"/>
      <c r="V404" s="14"/>
      <c r="W404" s="14"/>
      <c r="X404" s="14"/>
      <c r="Y404" s="14"/>
      <c r="Z404" s="14"/>
      <c r="AA404" s="14"/>
    </row>
    <row r="405" ht="11.25" customHeight="1">
      <c r="A405" s="14"/>
      <c r="B405" s="14"/>
      <c r="C405" s="15"/>
      <c r="D405" s="14"/>
      <c r="E405" s="15"/>
      <c r="F405" s="14"/>
      <c r="G405" s="14"/>
      <c r="H405" s="14"/>
      <c r="I405" s="14"/>
      <c r="J405" s="14"/>
      <c r="K405" s="14"/>
      <c r="L405" s="14"/>
      <c r="M405" s="14"/>
      <c r="N405" s="14"/>
      <c r="O405" s="14"/>
      <c r="P405" s="14"/>
      <c r="Q405" s="14"/>
      <c r="R405" s="14"/>
      <c r="S405" s="14"/>
      <c r="T405" s="14"/>
      <c r="U405" s="14"/>
      <c r="V405" s="14"/>
      <c r="W405" s="14"/>
      <c r="X405" s="14"/>
      <c r="Y405" s="14"/>
      <c r="Z405" s="14"/>
      <c r="AA405" s="14"/>
    </row>
    <row r="406" ht="11.25" customHeight="1">
      <c r="A406" s="14"/>
      <c r="B406" s="14"/>
      <c r="C406" s="15"/>
      <c r="D406" s="14"/>
      <c r="E406" s="15"/>
      <c r="F406" s="14"/>
      <c r="G406" s="14"/>
      <c r="H406" s="14"/>
      <c r="I406" s="14"/>
      <c r="J406" s="14"/>
      <c r="K406" s="14"/>
      <c r="L406" s="14"/>
      <c r="M406" s="14"/>
      <c r="N406" s="14"/>
      <c r="O406" s="14"/>
      <c r="P406" s="14"/>
      <c r="Q406" s="14"/>
      <c r="R406" s="14"/>
      <c r="S406" s="14"/>
      <c r="T406" s="14"/>
      <c r="U406" s="14"/>
      <c r="V406" s="14"/>
      <c r="W406" s="14"/>
      <c r="X406" s="14"/>
      <c r="Y406" s="14"/>
      <c r="Z406" s="14"/>
      <c r="AA406" s="14"/>
    </row>
    <row r="407" ht="11.25" customHeight="1">
      <c r="A407" s="14"/>
      <c r="B407" s="14"/>
      <c r="C407" s="15"/>
      <c r="D407" s="14"/>
      <c r="E407" s="15"/>
      <c r="F407" s="14"/>
      <c r="G407" s="14"/>
      <c r="H407" s="14"/>
      <c r="I407" s="14"/>
      <c r="J407" s="14"/>
      <c r="K407" s="14"/>
      <c r="L407" s="14"/>
      <c r="M407" s="14"/>
      <c r="N407" s="14"/>
      <c r="O407" s="14"/>
      <c r="P407" s="14"/>
      <c r="Q407" s="14"/>
      <c r="R407" s="14"/>
      <c r="S407" s="14"/>
      <c r="T407" s="14"/>
      <c r="U407" s="14"/>
      <c r="V407" s="14"/>
      <c r="W407" s="14"/>
      <c r="X407" s="14"/>
      <c r="Y407" s="14"/>
      <c r="Z407" s="14"/>
      <c r="AA407" s="14"/>
    </row>
    <row r="408" ht="11.25" customHeight="1">
      <c r="A408" s="14"/>
      <c r="B408" s="14"/>
      <c r="C408" s="15"/>
      <c r="D408" s="14"/>
      <c r="E408" s="15"/>
      <c r="F408" s="14"/>
      <c r="G408" s="14"/>
      <c r="H408" s="14"/>
      <c r="I408" s="14"/>
      <c r="J408" s="14"/>
      <c r="K408" s="14"/>
      <c r="L408" s="14"/>
      <c r="M408" s="14"/>
      <c r="N408" s="14"/>
      <c r="O408" s="14"/>
      <c r="P408" s="14"/>
      <c r="Q408" s="14"/>
      <c r="R408" s="14"/>
      <c r="S408" s="14"/>
      <c r="T408" s="14"/>
      <c r="U408" s="14"/>
      <c r="V408" s="14"/>
      <c r="W408" s="14"/>
      <c r="X408" s="14"/>
      <c r="Y408" s="14"/>
      <c r="Z408" s="14"/>
      <c r="AA408" s="14"/>
    </row>
    <row r="409" ht="11.25" customHeight="1">
      <c r="A409" s="14"/>
      <c r="B409" s="14"/>
      <c r="C409" s="15"/>
      <c r="D409" s="14"/>
      <c r="E409" s="15"/>
      <c r="F409" s="14"/>
      <c r="G409" s="14"/>
      <c r="H409" s="14"/>
      <c r="I409" s="14"/>
      <c r="J409" s="14"/>
      <c r="K409" s="14"/>
      <c r="L409" s="14"/>
      <c r="M409" s="14"/>
      <c r="N409" s="14"/>
      <c r="O409" s="14"/>
      <c r="P409" s="14"/>
      <c r="Q409" s="14"/>
      <c r="R409" s="14"/>
      <c r="S409" s="14"/>
      <c r="T409" s="14"/>
      <c r="U409" s="14"/>
      <c r="V409" s="14"/>
      <c r="W409" s="14"/>
      <c r="X409" s="14"/>
      <c r="Y409" s="14"/>
      <c r="Z409" s="14"/>
      <c r="AA409" s="14"/>
    </row>
    <row r="410" ht="11.25" customHeight="1">
      <c r="A410" s="14"/>
      <c r="B410" s="14"/>
      <c r="C410" s="15"/>
      <c r="D410" s="14"/>
      <c r="E410" s="15"/>
      <c r="F410" s="14"/>
      <c r="G410" s="14"/>
      <c r="H410" s="14"/>
      <c r="I410" s="14"/>
      <c r="J410" s="14"/>
      <c r="K410" s="14"/>
      <c r="L410" s="14"/>
      <c r="M410" s="14"/>
      <c r="N410" s="14"/>
      <c r="O410" s="14"/>
      <c r="P410" s="14"/>
      <c r="Q410" s="14"/>
      <c r="R410" s="14"/>
      <c r="S410" s="14"/>
      <c r="T410" s="14"/>
      <c r="U410" s="14"/>
      <c r="V410" s="14"/>
      <c r="W410" s="14"/>
      <c r="X410" s="14"/>
      <c r="Y410" s="14"/>
      <c r="Z410" s="14"/>
      <c r="AA410" s="14"/>
    </row>
    <row r="411" ht="11.25" customHeight="1">
      <c r="A411" s="14"/>
      <c r="B411" s="14"/>
      <c r="C411" s="15"/>
      <c r="D411" s="14"/>
      <c r="E411" s="15"/>
      <c r="F411" s="14"/>
      <c r="G411" s="14"/>
      <c r="H411" s="14"/>
      <c r="I411" s="14"/>
      <c r="J411" s="14"/>
      <c r="K411" s="14"/>
      <c r="L411" s="14"/>
      <c r="M411" s="14"/>
      <c r="N411" s="14"/>
      <c r="O411" s="14"/>
      <c r="P411" s="14"/>
      <c r="Q411" s="14"/>
      <c r="R411" s="14"/>
      <c r="S411" s="14"/>
      <c r="T411" s="14"/>
      <c r="U411" s="14"/>
      <c r="V411" s="14"/>
      <c r="W411" s="14"/>
      <c r="X411" s="14"/>
      <c r="Y411" s="14"/>
      <c r="Z411" s="14"/>
      <c r="AA411" s="14"/>
    </row>
    <row r="412" ht="11.25" customHeight="1">
      <c r="A412" s="14"/>
      <c r="B412" s="14"/>
      <c r="C412" s="15"/>
      <c r="D412" s="14"/>
      <c r="E412" s="15"/>
      <c r="F412" s="14"/>
      <c r="G412" s="14"/>
      <c r="H412" s="14"/>
      <c r="I412" s="14"/>
      <c r="J412" s="14"/>
      <c r="K412" s="14"/>
      <c r="L412" s="14"/>
      <c r="M412" s="14"/>
      <c r="N412" s="14"/>
      <c r="O412" s="14"/>
      <c r="P412" s="14"/>
      <c r="Q412" s="14"/>
      <c r="R412" s="14"/>
      <c r="S412" s="14"/>
      <c r="T412" s="14"/>
      <c r="U412" s="14"/>
      <c r="V412" s="14"/>
      <c r="W412" s="14"/>
      <c r="X412" s="14"/>
      <c r="Y412" s="14"/>
      <c r="Z412" s="14"/>
      <c r="AA412" s="14"/>
    </row>
    <row r="413" ht="11.25" customHeight="1">
      <c r="A413" s="14"/>
      <c r="B413" s="14"/>
      <c r="C413" s="15"/>
      <c r="D413" s="14"/>
      <c r="E413" s="15"/>
      <c r="F413" s="14"/>
      <c r="G413" s="14"/>
      <c r="H413" s="14"/>
      <c r="I413" s="14"/>
      <c r="J413" s="14"/>
      <c r="K413" s="14"/>
      <c r="L413" s="14"/>
      <c r="M413" s="14"/>
      <c r="N413" s="14"/>
      <c r="O413" s="14"/>
      <c r="P413" s="14"/>
      <c r="Q413" s="14"/>
      <c r="R413" s="14"/>
      <c r="S413" s="14"/>
      <c r="T413" s="14"/>
      <c r="U413" s="14"/>
      <c r="V413" s="14"/>
      <c r="W413" s="14"/>
      <c r="X413" s="14"/>
      <c r="Y413" s="14"/>
      <c r="Z413" s="14"/>
      <c r="AA413" s="14"/>
    </row>
    <row r="414" ht="11.25" customHeight="1">
      <c r="A414" s="14"/>
      <c r="B414" s="14"/>
      <c r="C414" s="15"/>
      <c r="D414" s="14"/>
      <c r="E414" s="15"/>
      <c r="F414" s="14"/>
      <c r="G414" s="14"/>
      <c r="H414" s="14"/>
      <c r="I414" s="14"/>
      <c r="J414" s="14"/>
      <c r="K414" s="14"/>
      <c r="L414" s="14"/>
      <c r="M414" s="14"/>
      <c r="N414" s="14"/>
      <c r="O414" s="14"/>
      <c r="P414" s="14"/>
      <c r="Q414" s="14"/>
      <c r="R414" s="14"/>
      <c r="S414" s="14"/>
      <c r="T414" s="14"/>
      <c r="U414" s="14"/>
      <c r="V414" s="14"/>
      <c r="W414" s="14"/>
      <c r="X414" s="14"/>
      <c r="Y414" s="14"/>
      <c r="Z414" s="14"/>
      <c r="AA414" s="14"/>
    </row>
    <row r="415" ht="11.25" customHeight="1">
      <c r="A415" s="14"/>
      <c r="B415" s="14"/>
      <c r="C415" s="15"/>
      <c r="D415" s="14"/>
      <c r="E415" s="15"/>
      <c r="F415" s="14"/>
      <c r="G415" s="14"/>
      <c r="H415" s="14"/>
      <c r="I415" s="14"/>
      <c r="J415" s="14"/>
      <c r="K415" s="14"/>
      <c r="L415" s="14"/>
      <c r="M415" s="14"/>
      <c r="N415" s="14"/>
      <c r="O415" s="14"/>
      <c r="P415" s="14"/>
      <c r="Q415" s="14"/>
      <c r="R415" s="14"/>
      <c r="S415" s="14"/>
      <c r="T415" s="14"/>
      <c r="U415" s="14"/>
      <c r="V415" s="14"/>
      <c r="W415" s="14"/>
      <c r="X415" s="14"/>
      <c r="Y415" s="14"/>
      <c r="Z415" s="14"/>
      <c r="AA415" s="14"/>
    </row>
    <row r="416" ht="11.25" customHeight="1">
      <c r="A416" s="14"/>
      <c r="B416" s="14"/>
      <c r="C416" s="15"/>
      <c r="D416" s="14"/>
      <c r="E416" s="15"/>
      <c r="F416" s="14"/>
      <c r="G416" s="14"/>
      <c r="H416" s="14"/>
      <c r="I416" s="14"/>
      <c r="J416" s="14"/>
      <c r="K416" s="14"/>
      <c r="L416" s="14"/>
      <c r="M416" s="14"/>
      <c r="N416" s="14"/>
      <c r="O416" s="14"/>
      <c r="P416" s="14"/>
      <c r="Q416" s="14"/>
      <c r="R416" s="14"/>
      <c r="S416" s="14"/>
      <c r="T416" s="14"/>
      <c r="U416" s="14"/>
      <c r="V416" s="14"/>
      <c r="W416" s="14"/>
      <c r="X416" s="14"/>
      <c r="Y416" s="14"/>
      <c r="Z416" s="14"/>
      <c r="AA416" s="14"/>
    </row>
    <row r="417" ht="11.25" customHeight="1">
      <c r="A417" s="14"/>
      <c r="B417" s="14"/>
      <c r="C417" s="15"/>
      <c r="D417" s="14"/>
      <c r="E417" s="15"/>
      <c r="F417" s="14"/>
      <c r="G417" s="14"/>
      <c r="H417" s="14"/>
      <c r="I417" s="14"/>
      <c r="J417" s="14"/>
      <c r="K417" s="14"/>
      <c r="L417" s="14"/>
      <c r="M417" s="14"/>
      <c r="N417" s="14"/>
      <c r="O417" s="14"/>
      <c r="P417" s="14"/>
      <c r="Q417" s="14"/>
      <c r="R417" s="14"/>
      <c r="S417" s="14"/>
      <c r="T417" s="14"/>
      <c r="U417" s="14"/>
      <c r="V417" s="14"/>
      <c r="W417" s="14"/>
      <c r="X417" s="14"/>
      <c r="Y417" s="14"/>
      <c r="Z417" s="14"/>
      <c r="AA417" s="14"/>
    </row>
    <row r="418" ht="11.25" customHeight="1">
      <c r="A418" s="14"/>
      <c r="B418" s="14"/>
      <c r="C418" s="15"/>
      <c r="D418" s="14"/>
      <c r="E418" s="15"/>
      <c r="F418" s="14"/>
      <c r="G418" s="14"/>
      <c r="H418" s="14"/>
      <c r="I418" s="14"/>
      <c r="J418" s="14"/>
      <c r="K418" s="14"/>
      <c r="L418" s="14"/>
      <c r="M418" s="14"/>
      <c r="N418" s="14"/>
      <c r="O418" s="14"/>
      <c r="P418" s="14"/>
      <c r="Q418" s="14"/>
      <c r="R418" s="14"/>
      <c r="S418" s="14"/>
      <c r="T418" s="14"/>
      <c r="U418" s="14"/>
      <c r="V418" s="14"/>
      <c r="W418" s="14"/>
      <c r="X418" s="14"/>
      <c r="Y418" s="14"/>
      <c r="Z418" s="14"/>
      <c r="AA418" s="14"/>
    </row>
    <row r="419" ht="11.25" customHeight="1">
      <c r="A419" s="14"/>
      <c r="B419" s="14"/>
      <c r="C419" s="15"/>
      <c r="D419" s="14"/>
      <c r="E419" s="15"/>
      <c r="F419" s="14"/>
      <c r="G419" s="14"/>
      <c r="H419" s="14"/>
      <c r="I419" s="14"/>
      <c r="J419" s="14"/>
      <c r="K419" s="14"/>
      <c r="L419" s="14"/>
      <c r="M419" s="14"/>
      <c r="N419" s="14"/>
      <c r="O419" s="14"/>
      <c r="P419" s="14"/>
      <c r="Q419" s="14"/>
      <c r="R419" s="14"/>
      <c r="S419" s="14"/>
      <c r="T419" s="14"/>
      <c r="U419" s="14"/>
      <c r="V419" s="14"/>
      <c r="W419" s="14"/>
      <c r="X419" s="14"/>
      <c r="Y419" s="14"/>
      <c r="Z419" s="14"/>
      <c r="AA419" s="14"/>
    </row>
    <row r="420" ht="11.25" customHeight="1">
      <c r="A420" s="14"/>
      <c r="B420" s="14"/>
      <c r="C420" s="15"/>
      <c r="D420" s="14"/>
      <c r="E420" s="15"/>
      <c r="F420" s="14"/>
      <c r="G420" s="14"/>
      <c r="H420" s="14"/>
      <c r="I420" s="14"/>
      <c r="J420" s="14"/>
      <c r="K420" s="14"/>
      <c r="L420" s="14"/>
      <c r="M420" s="14"/>
      <c r="N420" s="14"/>
      <c r="O420" s="14"/>
      <c r="P420" s="14"/>
      <c r="Q420" s="14"/>
      <c r="R420" s="14"/>
      <c r="S420" s="14"/>
      <c r="T420" s="14"/>
      <c r="U420" s="14"/>
      <c r="V420" s="14"/>
      <c r="W420" s="14"/>
      <c r="X420" s="14"/>
      <c r="Y420" s="14"/>
      <c r="Z420" s="14"/>
      <c r="AA420" s="14"/>
    </row>
    <row r="421" ht="11.25" customHeight="1">
      <c r="A421" s="14"/>
      <c r="B421" s="14"/>
      <c r="C421" s="15"/>
      <c r="D421" s="14"/>
      <c r="E421" s="15"/>
      <c r="F421" s="14"/>
      <c r="G421" s="14"/>
      <c r="H421" s="14"/>
      <c r="I421" s="14"/>
      <c r="J421" s="14"/>
      <c r="K421" s="14"/>
      <c r="L421" s="14"/>
      <c r="M421" s="14"/>
      <c r="N421" s="14"/>
      <c r="O421" s="14"/>
      <c r="P421" s="14"/>
      <c r="Q421" s="14"/>
      <c r="R421" s="14"/>
      <c r="S421" s="14"/>
      <c r="T421" s="14"/>
      <c r="U421" s="14"/>
      <c r="V421" s="14"/>
      <c r="W421" s="14"/>
      <c r="X421" s="14"/>
      <c r="Y421" s="14"/>
      <c r="Z421" s="14"/>
      <c r="AA421" s="14"/>
    </row>
    <row r="422" ht="11.25" customHeight="1">
      <c r="A422" s="14"/>
      <c r="B422" s="14"/>
      <c r="C422" s="15"/>
      <c r="D422" s="14"/>
      <c r="E422" s="15"/>
      <c r="F422" s="14"/>
      <c r="G422" s="14"/>
      <c r="H422" s="14"/>
      <c r="I422" s="14"/>
      <c r="J422" s="14"/>
      <c r="K422" s="14"/>
      <c r="L422" s="14"/>
      <c r="M422" s="14"/>
      <c r="N422" s="14"/>
      <c r="O422" s="14"/>
      <c r="P422" s="14"/>
      <c r="Q422" s="14"/>
      <c r="R422" s="14"/>
      <c r="S422" s="14"/>
      <c r="T422" s="14"/>
      <c r="U422" s="14"/>
      <c r="V422" s="14"/>
      <c r="W422" s="14"/>
      <c r="X422" s="14"/>
      <c r="Y422" s="14"/>
      <c r="Z422" s="14"/>
      <c r="AA422" s="14"/>
    </row>
    <row r="423" ht="11.25" customHeight="1">
      <c r="A423" s="14"/>
      <c r="B423" s="14"/>
      <c r="C423" s="15"/>
      <c r="D423" s="14"/>
      <c r="E423" s="15"/>
      <c r="F423" s="14"/>
      <c r="G423" s="14"/>
      <c r="H423" s="14"/>
      <c r="I423" s="14"/>
      <c r="J423" s="14"/>
      <c r="K423" s="14"/>
      <c r="L423" s="14"/>
      <c r="M423" s="14"/>
      <c r="N423" s="14"/>
      <c r="O423" s="14"/>
      <c r="P423" s="14"/>
      <c r="Q423" s="14"/>
      <c r="R423" s="14"/>
      <c r="S423" s="14"/>
      <c r="T423" s="14"/>
      <c r="U423" s="14"/>
      <c r="V423" s="14"/>
      <c r="W423" s="14"/>
      <c r="X423" s="14"/>
      <c r="Y423" s="14"/>
      <c r="Z423" s="14"/>
      <c r="AA423" s="14"/>
    </row>
    <row r="424" ht="11.25" customHeight="1">
      <c r="A424" s="14"/>
      <c r="B424" s="14"/>
      <c r="C424" s="15"/>
      <c r="D424" s="14"/>
      <c r="E424" s="15"/>
      <c r="F424" s="14"/>
      <c r="G424" s="14"/>
      <c r="H424" s="14"/>
      <c r="I424" s="14"/>
      <c r="J424" s="14"/>
      <c r="K424" s="14"/>
      <c r="L424" s="14"/>
      <c r="M424" s="14"/>
      <c r="N424" s="14"/>
      <c r="O424" s="14"/>
      <c r="P424" s="14"/>
      <c r="Q424" s="14"/>
      <c r="R424" s="14"/>
      <c r="S424" s="14"/>
      <c r="T424" s="14"/>
      <c r="U424" s="14"/>
      <c r="V424" s="14"/>
      <c r="W424" s="14"/>
      <c r="X424" s="14"/>
      <c r="Y424" s="14"/>
      <c r="Z424" s="14"/>
      <c r="AA424" s="14"/>
    </row>
    <row r="425" ht="11.25" customHeight="1">
      <c r="A425" s="14"/>
      <c r="B425" s="14"/>
      <c r="C425" s="15"/>
      <c r="D425" s="14"/>
      <c r="E425" s="15"/>
      <c r="F425" s="14"/>
      <c r="G425" s="14"/>
      <c r="H425" s="14"/>
      <c r="I425" s="14"/>
      <c r="J425" s="14"/>
      <c r="K425" s="14"/>
      <c r="L425" s="14"/>
      <c r="M425" s="14"/>
      <c r="N425" s="14"/>
      <c r="O425" s="14"/>
      <c r="P425" s="14"/>
      <c r="Q425" s="14"/>
      <c r="R425" s="14"/>
      <c r="S425" s="14"/>
      <c r="T425" s="14"/>
      <c r="U425" s="14"/>
      <c r="V425" s="14"/>
      <c r="W425" s="14"/>
      <c r="X425" s="14"/>
      <c r="Y425" s="14"/>
      <c r="Z425" s="14"/>
      <c r="AA425" s="14"/>
    </row>
    <row r="426" ht="11.25" customHeight="1">
      <c r="A426" s="14"/>
      <c r="B426" s="14"/>
      <c r="C426" s="15"/>
      <c r="D426" s="14"/>
      <c r="E426" s="15"/>
      <c r="F426" s="14"/>
      <c r="G426" s="14"/>
      <c r="H426" s="14"/>
      <c r="I426" s="14"/>
      <c r="J426" s="14"/>
      <c r="K426" s="14"/>
      <c r="L426" s="14"/>
      <c r="M426" s="14"/>
      <c r="N426" s="14"/>
      <c r="O426" s="14"/>
      <c r="P426" s="14"/>
      <c r="Q426" s="14"/>
      <c r="R426" s="14"/>
      <c r="S426" s="14"/>
      <c r="T426" s="14"/>
      <c r="U426" s="14"/>
      <c r="V426" s="14"/>
      <c r="W426" s="14"/>
      <c r="X426" s="14"/>
      <c r="Y426" s="14"/>
      <c r="Z426" s="14"/>
      <c r="AA426" s="14"/>
    </row>
    <row r="427" ht="11.25" customHeight="1">
      <c r="A427" s="14"/>
      <c r="B427" s="14"/>
      <c r="C427" s="15"/>
      <c r="D427" s="14"/>
      <c r="E427" s="15"/>
      <c r="F427" s="14"/>
      <c r="G427" s="14"/>
      <c r="H427" s="14"/>
      <c r="I427" s="14"/>
      <c r="J427" s="14"/>
      <c r="K427" s="14"/>
      <c r="L427" s="14"/>
      <c r="M427" s="14"/>
      <c r="N427" s="14"/>
      <c r="O427" s="14"/>
      <c r="P427" s="14"/>
      <c r="Q427" s="14"/>
      <c r="R427" s="14"/>
      <c r="S427" s="14"/>
      <c r="T427" s="14"/>
      <c r="U427" s="14"/>
      <c r="V427" s="14"/>
      <c r="W427" s="14"/>
      <c r="X427" s="14"/>
      <c r="Y427" s="14"/>
      <c r="Z427" s="14"/>
      <c r="AA427" s="14"/>
    </row>
    <row r="428" ht="11.25" customHeight="1">
      <c r="A428" s="14"/>
      <c r="B428" s="14"/>
      <c r="C428" s="15"/>
      <c r="D428" s="14"/>
      <c r="E428" s="15"/>
      <c r="F428" s="14"/>
      <c r="G428" s="14"/>
      <c r="H428" s="14"/>
      <c r="I428" s="14"/>
      <c r="J428" s="14"/>
      <c r="K428" s="14"/>
      <c r="L428" s="14"/>
      <c r="M428" s="14"/>
      <c r="N428" s="14"/>
      <c r="O428" s="14"/>
      <c r="P428" s="14"/>
      <c r="Q428" s="14"/>
      <c r="R428" s="14"/>
      <c r="S428" s="14"/>
      <c r="T428" s="14"/>
      <c r="U428" s="14"/>
      <c r="V428" s="14"/>
      <c r="W428" s="14"/>
      <c r="X428" s="14"/>
      <c r="Y428" s="14"/>
      <c r="Z428" s="14"/>
      <c r="AA428" s="14"/>
    </row>
    <row r="429" ht="11.25" customHeight="1">
      <c r="A429" s="14"/>
      <c r="B429" s="14"/>
      <c r="C429" s="15"/>
      <c r="D429" s="14"/>
      <c r="E429" s="15"/>
      <c r="F429" s="14"/>
      <c r="G429" s="14"/>
      <c r="H429" s="14"/>
      <c r="I429" s="14"/>
      <c r="J429" s="14"/>
      <c r="K429" s="14"/>
      <c r="L429" s="14"/>
      <c r="M429" s="14"/>
      <c r="N429" s="14"/>
      <c r="O429" s="14"/>
      <c r="P429" s="14"/>
      <c r="Q429" s="14"/>
      <c r="R429" s="14"/>
      <c r="S429" s="14"/>
      <c r="T429" s="14"/>
      <c r="U429" s="14"/>
      <c r="V429" s="14"/>
      <c r="W429" s="14"/>
      <c r="X429" s="14"/>
      <c r="Y429" s="14"/>
      <c r="Z429" s="14"/>
      <c r="AA429" s="14"/>
    </row>
    <row r="430" ht="11.25" customHeight="1">
      <c r="A430" s="14"/>
      <c r="B430" s="14"/>
      <c r="C430" s="15"/>
      <c r="D430" s="14"/>
      <c r="E430" s="15"/>
      <c r="F430" s="14"/>
      <c r="G430" s="14"/>
      <c r="H430" s="14"/>
      <c r="I430" s="14"/>
      <c r="J430" s="14"/>
      <c r="K430" s="14"/>
      <c r="L430" s="14"/>
      <c r="M430" s="14"/>
      <c r="N430" s="14"/>
      <c r="O430" s="14"/>
      <c r="P430" s="14"/>
      <c r="Q430" s="14"/>
      <c r="R430" s="14"/>
      <c r="S430" s="14"/>
      <c r="T430" s="14"/>
      <c r="U430" s="14"/>
      <c r="V430" s="14"/>
      <c r="W430" s="14"/>
      <c r="X430" s="14"/>
      <c r="Y430" s="14"/>
      <c r="Z430" s="14"/>
      <c r="AA430" s="14"/>
    </row>
    <row r="431" ht="11.25" customHeight="1">
      <c r="A431" s="14"/>
      <c r="B431" s="14"/>
      <c r="C431" s="15"/>
      <c r="D431" s="14"/>
      <c r="E431" s="15"/>
      <c r="F431" s="14"/>
      <c r="G431" s="14"/>
      <c r="H431" s="14"/>
      <c r="I431" s="14"/>
      <c r="J431" s="14"/>
      <c r="K431" s="14"/>
      <c r="L431" s="14"/>
      <c r="M431" s="14"/>
      <c r="N431" s="14"/>
      <c r="O431" s="14"/>
      <c r="P431" s="14"/>
      <c r="Q431" s="14"/>
      <c r="R431" s="14"/>
      <c r="S431" s="14"/>
      <c r="T431" s="14"/>
      <c r="U431" s="14"/>
      <c r="V431" s="14"/>
      <c r="W431" s="14"/>
      <c r="X431" s="14"/>
      <c r="Y431" s="14"/>
      <c r="Z431" s="14"/>
      <c r="AA431" s="14"/>
    </row>
    <row r="432" ht="11.25" customHeight="1">
      <c r="A432" s="14"/>
      <c r="B432" s="14"/>
      <c r="C432" s="15"/>
      <c r="D432" s="14"/>
      <c r="E432" s="15"/>
      <c r="F432" s="14"/>
      <c r="G432" s="14"/>
      <c r="H432" s="14"/>
      <c r="I432" s="14"/>
      <c r="J432" s="14"/>
      <c r="K432" s="14"/>
      <c r="L432" s="14"/>
      <c r="M432" s="14"/>
      <c r="N432" s="14"/>
      <c r="O432" s="14"/>
      <c r="P432" s="14"/>
      <c r="Q432" s="14"/>
      <c r="R432" s="14"/>
      <c r="S432" s="14"/>
      <c r="T432" s="14"/>
      <c r="U432" s="14"/>
      <c r="V432" s="14"/>
      <c r="W432" s="14"/>
      <c r="X432" s="14"/>
      <c r="Y432" s="14"/>
      <c r="Z432" s="14"/>
      <c r="AA432" s="14"/>
    </row>
    <row r="433" ht="11.25" customHeight="1">
      <c r="A433" s="14"/>
      <c r="B433" s="14"/>
      <c r="C433" s="15"/>
      <c r="D433" s="14"/>
      <c r="E433" s="15"/>
      <c r="F433" s="14"/>
      <c r="G433" s="14"/>
      <c r="H433" s="14"/>
      <c r="I433" s="14"/>
      <c r="J433" s="14"/>
      <c r="K433" s="14"/>
      <c r="L433" s="14"/>
      <c r="M433" s="14"/>
      <c r="N433" s="14"/>
      <c r="O433" s="14"/>
      <c r="P433" s="14"/>
      <c r="Q433" s="14"/>
      <c r="R433" s="14"/>
      <c r="S433" s="14"/>
      <c r="T433" s="14"/>
      <c r="U433" s="14"/>
      <c r="V433" s="14"/>
      <c r="W433" s="14"/>
      <c r="X433" s="14"/>
      <c r="Y433" s="14"/>
      <c r="Z433" s="14"/>
      <c r="AA433" s="14"/>
    </row>
    <row r="434" ht="11.25" customHeight="1">
      <c r="A434" s="14"/>
      <c r="B434" s="14"/>
      <c r="C434" s="15"/>
      <c r="D434" s="14"/>
      <c r="E434" s="15"/>
      <c r="F434" s="14"/>
      <c r="G434" s="14"/>
      <c r="H434" s="14"/>
      <c r="I434" s="14"/>
      <c r="J434" s="14"/>
      <c r="K434" s="14"/>
      <c r="L434" s="14"/>
      <c r="M434" s="14"/>
      <c r="N434" s="14"/>
      <c r="O434" s="14"/>
      <c r="P434" s="14"/>
      <c r="Q434" s="14"/>
      <c r="R434" s="14"/>
      <c r="S434" s="14"/>
      <c r="T434" s="14"/>
      <c r="U434" s="14"/>
      <c r="V434" s="14"/>
      <c r="W434" s="14"/>
      <c r="X434" s="14"/>
      <c r="Y434" s="14"/>
      <c r="Z434" s="14"/>
      <c r="AA434" s="14"/>
    </row>
    <row r="435" ht="11.25" customHeight="1">
      <c r="A435" s="14"/>
      <c r="B435" s="14"/>
      <c r="C435" s="15"/>
      <c r="D435" s="14"/>
      <c r="E435" s="15"/>
      <c r="F435" s="14"/>
      <c r="G435" s="14"/>
      <c r="H435" s="14"/>
      <c r="I435" s="14"/>
      <c r="J435" s="14"/>
      <c r="K435" s="14"/>
      <c r="L435" s="14"/>
      <c r="M435" s="14"/>
      <c r="N435" s="14"/>
      <c r="O435" s="14"/>
      <c r="P435" s="14"/>
      <c r="Q435" s="14"/>
      <c r="R435" s="14"/>
      <c r="S435" s="14"/>
      <c r="T435" s="14"/>
      <c r="U435" s="14"/>
      <c r="V435" s="14"/>
      <c r="W435" s="14"/>
      <c r="X435" s="14"/>
      <c r="Y435" s="14"/>
      <c r="Z435" s="14"/>
      <c r="AA435" s="14"/>
    </row>
    <row r="436" ht="11.25" customHeight="1">
      <c r="A436" s="14"/>
      <c r="B436" s="14"/>
      <c r="C436" s="15"/>
      <c r="D436" s="14"/>
      <c r="E436" s="15"/>
      <c r="F436" s="14"/>
      <c r="G436" s="14"/>
      <c r="H436" s="14"/>
      <c r="I436" s="14"/>
      <c r="J436" s="14"/>
      <c r="K436" s="14"/>
      <c r="L436" s="14"/>
      <c r="M436" s="14"/>
      <c r="N436" s="14"/>
      <c r="O436" s="14"/>
      <c r="P436" s="14"/>
      <c r="Q436" s="14"/>
      <c r="R436" s="14"/>
      <c r="S436" s="14"/>
      <c r="T436" s="14"/>
      <c r="U436" s="14"/>
      <c r="V436" s="14"/>
      <c r="W436" s="14"/>
      <c r="X436" s="14"/>
      <c r="Y436" s="14"/>
      <c r="Z436" s="14"/>
      <c r="AA436" s="14"/>
    </row>
    <row r="437" ht="11.25" customHeight="1">
      <c r="A437" s="14"/>
      <c r="B437" s="14"/>
      <c r="C437" s="15"/>
      <c r="D437" s="14"/>
      <c r="E437" s="15"/>
      <c r="F437" s="14"/>
      <c r="G437" s="14"/>
      <c r="H437" s="14"/>
      <c r="I437" s="14"/>
      <c r="J437" s="14"/>
      <c r="K437" s="14"/>
      <c r="L437" s="14"/>
      <c r="M437" s="14"/>
      <c r="N437" s="14"/>
      <c r="O437" s="14"/>
      <c r="P437" s="14"/>
      <c r="Q437" s="14"/>
      <c r="R437" s="14"/>
      <c r="S437" s="14"/>
      <c r="T437" s="14"/>
      <c r="U437" s="14"/>
      <c r="V437" s="14"/>
      <c r="W437" s="14"/>
      <c r="X437" s="14"/>
      <c r="Y437" s="14"/>
      <c r="Z437" s="14"/>
      <c r="AA437" s="14"/>
    </row>
    <row r="438" ht="11.25" customHeight="1">
      <c r="A438" s="14"/>
      <c r="B438" s="14"/>
      <c r="C438" s="15"/>
      <c r="D438" s="14"/>
      <c r="E438" s="15"/>
      <c r="F438" s="14"/>
      <c r="G438" s="14"/>
      <c r="H438" s="14"/>
      <c r="I438" s="14"/>
      <c r="J438" s="14"/>
      <c r="K438" s="14"/>
      <c r="L438" s="14"/>
      <c r="M438" s="14"/>
      <c r="N438" s="14"/>
      <c r="O438" s="14"/>
      <c r="P438" s="14"/>
      <c r="Q438" s="14"/>
      <c r="R438" s="14"/>
      <c r="S438" s="14"/>
      <c r="T438" s="14"/>
      <c r="U438" s="14"/>
      <c r="V438" s="14"/>
      <c r="W438" s="14"/>
      <c r="X438" s="14"/>
      <c r="Y438" s="14"/>
      <c r="Z438" s="14"/>
      <c r="AA438" s="14"/>
    </row>
    <row r="439" ht="11.25" customHeight="1">
      <c r="A439" s="14"/>
      <c r="B439" s="14"/>
      <c r="C439" s="15"/>
      <c r="D439" s="14"/>
      <c r="E439" s="15"/>
      <c r="F439" s="14"/>
      <c r="G439" s="14"/>
      <c r="H439" s="14"/>
      <c r="I439" s="14"/>
      <c r="J439" s="14"/>
      <c r="K439" s="14"/>
      <c r="L439" s="14"/>
      <c r="M439" s="14"/>
      <c r="N439" s="14"/>
      <c r="O439" s="14"/>
      <c r="P439" s="14"/>
      <c r="Q439" s="14"/>
      <c r="R439" s="14"/>
      <c r="S439" s="14"/>
      <c r="T439" s="14"/>
      <c r="U439" s="14"/>
      <c r="V439" s="14"/>
      <c r="W439" s="14"/>
      <c r="X439" s="14"/>
      <c r="Y439" s="14"/>
      <c r="Z439" s="14"/>
      <c r="AA439" s="14"/>
    </row>
    <row r="440" ht="11.25" customHeight="1">
      <c r="A440" s="14"/>
      <c r="B440" s="14"/>
      <c r="C440" s="15"/>
      <c r="D440" s="14"/>
      <c r="E440" s="15"/>
      <c r="F440" s="14"/>
      <c r="G440" s="14"/>
      <c r="H440" s="14"/>
      <c r="I440" s="14"/>
      <c r="J440" s="14"/>
      <c r="K440" s="14"/>
      <c r="L440" s="14"/>
      <c r="M440" s="14"/>
      <c r="N440" s="14"/>
      <c r="O440" s="14"/>
      <c r="P440" s="14"/>
      <c r="Q440" s="14"/>
      <c r="R440" s="14"/>
      <c r="S440" s="14"/>
      <c r="T440" s="14"/>
      <c r="U440" s="14"/>
      <c r="V440" s="14"/>
      <c r="W440" s="14"/>
      <c r="X440" s="14"/>
      <c r="Y440" s="14"/>
      <c r="Z440" s="14"/>
      <c r="AA440" s="14"/>
    </row>
    <row r="441" ht="11.25" customHeight="1">
      <c r="A441" s="14"/>
      <c r="B441" s="14"/>
      <c r="C441" s="15"/>
      <c r="D441" s="14"/>
      <c r="E441" s="15"/>
      <c r="F441" s="14"/>
      <c r="G441" s="14"/>
      <c r="H441" s="14"/>
      <c r="I441" s="14"/>
      <c r="J441" s="14"/>
      <c r="K441" s="14"/>
      <c r="L441" s="14"/>
      <c r="M441" s="14"/>
      <c r="N441" s="14"/>
      <c r="O441" s="14"/>
      <c r="P441" s="14"/>
      <c r="Q441" s="14"/>
      <c r="R441" s="14"/>
      <c r="S441" s="14"/>
      <c r="T441" s="14"/>
      <c r="U441" s="14"/>
      <c r="V441" s="14"/>
      <c r="W441" s="14"/>
      <c r="X441" s="14"/>
      <c r="Y441" s="14"/>
      <c r="Z441" s="14"/>
      <c r="AA441" s="14"/>
    </row>
    <row r="442" ht="11.25" customHeight="1">
      <c r="A442" s="14"/>
      <c r="B442" s="14"/>
      <c r="C442" s="15"/>
      <c r="D442" s="14"/>
      <c r="E442" s="15"/>
      <c r="F442" s="14"/>
      <c r="G442" s="14"/>
      <c r="H442" s="14"/>
      <c r="I442" s="14"/>
      <c r="J442" s="14"/>
      <c r="K442" s="14"/>
      <c r="L442" s="14"/>
      <c r="M442" s="14"/>
      <c r="N442" s="14"/>
      <c r="O442" s="14"/>
      <c r="P442" s="14"/>
      <c r="Q442" s="14"/>
      <c r="R442" s="14"/>
      <c r="S442" s="14"/>
      <c r="T442" s="14"/>
      <c r="U442" s="14"/>
      <c r="V442" s="14"/>
      <c r="W442" s="14"/>
      <c r="X442" s="14"/>
      <c r="Y442" s="14"/>
      <c r="Z442" s="14"/>
      <c r="AA442" s="14"/>
    </row>
    <row r="443" ht="11.25" customHeight="1">
      <c r="A443" s="14"/>
      <c r="B443" s="14"/>
      <c r="C443" s="15"/>
      <c r="D443" s="14"/>
      <c r="E443" s="15"/>
      <c r="F443" s="14"/>
      <c r="G443" s="14"/>
      <c r="H443" s="14"/>
      <c r="I443" s="14"/>
      <c r="J443" s="14"/>
      <c r="K443" s="14"/>
      <c r="L443" s="14"/>
      <c r="M443" s="14"/>
      <c r="N443" s="14"/>
      <c r="O443" s="14"/>
      <c r="P443" s="14"/>
      <c r="Q443" s="14"/>
      <c r="R443" s="14"/>
      <c r="S443" s="14"/>
      <c r="T443" s="14"/>
      <c r="U443" s="14"/>
      <c r="V443" s="14"/>
      <c r="W443" s="14"/>
      <c r="X443" s="14"/>
      <c r="Y443" s="14"/>
      <c r="Z443" s="14"/>
      <c r="AA443" s="14"/>
    </row>
    <row r="444" ht="11.25" customHeight="1">
      <c r="A444" s="14"/>
      <c r="B444" s="14"/>
      <c r="C444" s="15"/>
      <c r="D444" s="14"/>
      <c r="E444" s="15"/>
      <c r="F444" s="14"/>
      <c r="G444" s="14"/>
      <c r="H444" s="14"/>
      <c r="I444" s="14"/>
      <c r="J444" s="14"/>
      <c r="K444" s="14"/>
      <c r="L444" s="14"/>
      <c r="M444" s="14"/>
      <c r="N444" s="14"/>
      <c r="O444" s="14"/>
      <c r="P444" s="14"/>
      <c r="Q444" s="14"/>
      <c r="R444" s="14"/>
      <c r="S444" s="14"/>
      <c r="T444" s="14"/>
      <c r="U444" s="14"/>
      <c r="V444" s="14"/>
      <c r="W444" s="14"/>
      <c r="X444" s="14"/>
      <c r="Y444" s="14"/>
      <c r="Z444" s="14"/>
      <c r="AA444" s="14"/>
    </row>
    <row r="445" ht="11.25" customHeight="1">
      <c r="A445" s="14"/>
      <c r="B445" s="14"/>
      <c r="C445" s="15"/>
      <c r="D445" s="14"/>
      <c r="E445" s="15"/>
      <c r="F445" s="14"/>
      <c r="G445" s="14"/>
      <c r="H445" s="14"/>
      <c r="I445" s="14"/>
      <c r="J445" s="14"/>
      <c r="K445" s="14"/>
      <c r="L445" s="14"/>
      <c r="M445" s="14"/>
      <c r="N445" s="14"/>
      <c r="O445" s="14"/>
      <c r="P445" s="14"/>
      <c r="Q445" s="14"/>
      <c r="R445" s="14"/>
      <c r="S445" s="14"/>
      <c r="T445" s="14"/>
      <c r="U445" s="14"/>
      <c r="V445" s="14"/>
      <c r="W445" s="14"/>
      <c r="X445" s="14"/>
      <c r="Y445" s="14"/>
      <c r="Z445" s="14"/>
      <c r="AA445" s="14"/>
    </row>
    <row r="446" ht="11.25" customHeight="1">
      <c r="A446" s="14"/>
      <c r="B446" s="14"/>
      <c r="C446" s="15"/>
      <c r="D446" s="14"/>
      <c r="E446" s="15"/>
      <c r="F446" s="14"/>
      <c r="G446" s="14"/>
      <c r="H446" s="14"/>
      <c r="I446" s="14"/>
      <c r="J446" s="14"/>
      <c r="K446" s="14"/>
      <c r="L446" s="14"/>
      <c r="M446" s="14"/>
      <c r="N446" s="14"/>
      <c r="O446" s="14"/>
      <c r="P446" s="14"/>
      <c r="Q446" s="14"/>
      <c r="R446" s="14"/>
      <c r="S446" s="14"/>
      <c r="T446" s="14"/>
      <c r="U446" s="14"/>
      <c r="V446" s="14"/>
      <c r="W446" s="14"/>
      <c r="X446" s="14"/>
      <c r="Y446" s="14"/>
      <c r="Z446" s="14"/>
      <c r="AA446" s="14"/>
    </row>
    <row r="447" ht="11.25" customHeight="1">
      <c r="A447" s="14"/>
      <c r="B447" s="14"/>
      <c r="C447" s="15"/>
      <c r="D447" s="14"/>
      <c r="E447" s="15"/>
      <c r="F447" s="14"/>
      <c r="G447" s="14"/>
      <c r="H447" s="14"/>
      <c r="I447" s="14"/>
      <c r="J447" s="14"/>
      <c r="K447" s="14"/>
      <c r="L447" s="14"/>
      <c r="M447" s="14"/>
      <c r="N447" s="14"/>
      <c r="O447" s="14"/>
      <c r="P447" s="14"/>
      <c r="Q447" s="14"/>
      <c r="R447" s="14"/>
      <c r="S447" s="14"/>
      <c r="T447" s="14"/>
      <c r="U447" s="14"/>
      <c r="V447" s="14"/>
      <c r="W447" s="14"/>
      <c r="X447" s="14"/>
      <c r="Y447" s="14"/>
      <c r="Z447" s="14"/>
      <c r="AA447" s="14"/>
    </row>
    <row r="448" ht="11.25" customHeight="1">
      <c r="A448" s="14"/>
      <c r="B448" s="14"/>
      <c r="C448" s="15"/>
      <c r="D448" s="14"/>
      <c r="E448" s="15"/>
      <c r="F448" s="14"/>
      <c r="G448" s="14"/>
      <c r="H448" s="14"/>
      <c r="I448" s="14"/>
      <c r="J448" s="14"/>
      <c r="K448" s="14"/>
      <c r="L448" s="14"/>
      <c r="M448" s="14"/>
      <c r="N448" s="14"/>
      <c r="O448" s="14"/>
      <c r="P448" s="14"/>
      <c r="Q448" s="14"/>
      <c r="R448" s="14"/>
      <c r="S448" s="14"/>
      <c r="T448" s="14"/>
      <c r="U448" s="14"/>
      <c r="V448" s="14"/>
      <c r="W448" s="14"/>
      <c r="X448" s="14"/>
      <c r="Y448" s="14"/>
      <c r="Z448" s="14"/>
      <c r="AA448" s="14"/>
    </row>
    <row r="449" ht="11.25" customHeight="1">
      <c r="A449" s="14"/>
      <c r="B449" s="14"/>
      <c r="C449" s="15"/>
      <c r="D449" s="14"/>
      <c r="E449" s="15"/>
      <c r="F449" s="14"/>
      <c r="G449" s="14"/>
      <c r="H449" s="14"/>
      <c r="I449" s="14"/>
      <c r="J449" s="14"/>
      <c r="K449" s="14"/>
      <c r="L449" s="14"/>
      <c r="M449" s="14"/>
      <c r="N449" s="14"/>
      <c r="O449" s="14"/>
      <c r="P449" s="14"/>
      <c r="Q449" s="14"/>
      <c r="R449" s="14"/>
      <c r="S449" s="14"/>
      <c r="T449" s="14"/>
      <c r="U449" s="14"/>
      <c r="V449" s="14"/>
      <c r="W449" s="14"/>
      <c r="X449" s="14"/>
      <c r="Y449" s="14"/>
      <c r="Z449" s="14"/>
      <c r="AA449" s="14"/>
    </row>
    <row r="450" ht="11.25" customHeight="1">
      <c r="A450" s="14"/>
      <c r="B450" s="14"/>
      <c r="C450" s="15"/>
      <c r="D450" s="14"/>
      <c r="E450" s="15"/>
      <c r="F450" s="14"/>
      <c r="G450" s="14"/>
      <c r="H450" s="14"/>
      <c r="I450" s="14"/>
      <c r="J450" s="14"/>
      <c r="K450" s="14"/>
      <c r="L450" s="14"/>
      <c r="M450" s="14"/>
      <c r="N450" s="14"/>
      <c r="O450" s="14"/>
      <c r="P450" s="14"/>
      <c r="Q450" s="14"/>
      <c r="R450" s="14"/>
      <c r="S450" s="14"/>
      <c r="T450" s="14"/>
      <c r="U450" s="14"/>
      <c r="V450" s="14"/>
      <c r="W450" s="14"/>
      <c r="X450" s="14"/>
      <c r="Y450" s="14"/>
      <c r="Z450" s="14"/>
      <c r="AA450" s="14"/>
    </row>
    <row r="451" ht="11.25" customHeight="1">
      <c r="A451" s="14"/>
      <c r="B451" s="14"/>
      <c r="C451" s="15"/>
      <c r="D451" s="14"/>
      <c r="E451" s="15"/>
      <c r="F451" s="14"/>
      <c r="G451" s="14"/>
      <c r="H451" s="14"/>
      <c r="I451" s="14"/>
      <c r="J451" s="14"/>
      <c r="K451" s="14"/>
      <c r="L451" s="14"/>
      <c r="M451" s="14"/>
      <c r="N451" s="14"/>
      <c r="O451" s="14"/>
      <c r="P451" s="14"/>
      <c r="Q451" s="14"/>
      <c r="R451" s="14"/>
      <c r="S451" s="14"/>
      <c r="T451" s="14"/>
      <c r="U451" s="14"/>
      <c r="V451" s="14"/>
      <c r="W451" s="14"/>
      <c r="X451" s="14"/>
      <c r="Y451" s="14"/>
      <c r="Z451" s="14"/>
      <c r="AA451" s="14"/>
    </row>
    <row r="452" ht="11.25" customHeight="1">
      <c r="A452" s="14"/>
      <c r="B452" s="14"/>
      <c r="C452" s="15"/>
      <c r="D452" s="14"/>
      <c r="E452" s="15"/>
      <c r="F452" s="14"/>
      <c r="G452" s="14"/>
      <c r="H452" s="14"/>
      <c r="I452" s="14"/>
      <c r="J452" s="14"/>
      <c r="K452" s="14"/>
      <c r="L452" s="14"/>
      <c r="M452" s="14"/>
      <c r="N452" s="14"/>
      <c r="O452" s="14"/>
      <c r="P452" s="14"/>
      <c r="Q452" s="14"/>
      <c r="R452" s="14"/>
      <c r="S452" s="14"/>
      <c r="T452" s="14"/>
      <c r="U452" s="14"/>
      <c r="V452" s="14"/>
      <c r="W452" s="14"/>
      <c r="X452" s="14"/>
      <c r="Y452" s="14"/>
      <c r="Z452" s="14"/>
      <c r="AA452" s="14"/>
    </row>
    <row r="453" ht="11.25" customHeight="1">
      <c r="A453" s="14"/>
      <c r="B453" s="14"/>
      <c r="C453" s="15"/>
      <c r="D453" s="14"/>
      <c r="E453" s="15"/>
      <c r="F453" s="14"/>
      <c r="G453" s="14"/>
      <c r="H453" s="14"/>
      <c r="I453" s="14"/>
      <c r="J453" s="14"/>
      <c r="K453" s="14"/>
      <c r="L453" s="14"/>
      <c r="M453" s="14"/>
      <c r="N453" s="14"/>
      <c r="O453" s="14"/>
      <c r="P453" s="14"/>
      <c r="Q453" s="14"/>
      <c r="R453" s="14"/>
      <c r="S453" s="14"/>
      <c r="T453" s="14"/>
      <c r="U453" s="14"/>
      <c r="V453" s="14"/>
      <c r="W453" s="14"/>
      <c r="X453" s="14"/>
      <c r="Y453" s="14"/>
      <c r="Z453" s="14"/>
      <c r="AA453" s="14"/>
    </row>
    <row r="454" ht="11.25" customHeight="1">
      <c r="A454" s="14"/>
      <c r="B454" s="14"/>
      <c r="C454" s="15"/>
      <c r="D454" s="14"/>
      <c r="E454" s="15"/>
      <c r="F454" s="14"/>
      <c r="G454" s="14"/>
      <c r="H454" s="14"/>
      <c r="I454" s="14"/>
      <c r="J454" s="14"/>
      <c r="K454" s="14"/>
      <c r="L454" s="14"/>
      <c r="M454" s="14"/>
      <c r="N454" s="14"/>
      <c r="O454" s="14"/>
      <c r="P454" s="14"/>
      <c r="Q454" s="14"/>
      <c r="R454" s="14"/>
      <c r="S454" s="14"/>
      <c r="T454" s="14"/>
      <c r="U454" s="14"/>
      <c r="V454" s="14"/>
      <c r="W454" s="14"/>
      <c r="X454" s="14"/>
      <c r="Y454" s="14"/>
      <c r="Z454" s="14"/>
      <c r="AA454" s="14"/>
    </row>
    <row r="455" ht="11.25" customHeight="1">
      <c r="A455" s="14"/>
      <c r="B455" s="14"/>
      <c r="C455" s="15"/>
      <c r="D455" s="14"/>
      <c r="E455" s="15"/>
      <c r="F455" s="14"/>
      <c r="G455" s="14"/>
      <c r="H455" s="14"/>
      <c r="I455" s="14"/>
      <c r="J455" s="14"/>
      <c r="K455" s="14"/>
      <c r="L455" s="14"/>
      <c r="M455" s="14"/>
      <c r="N455" s="14"/>
      <c r="O455" s="14"/>
      <c r="P455" s="14"/>
      <c r="Q455" s="14"/>
      <c r="R455" s="14"/>
      <c r="S455" s="14"/>
      <c r="T455" s="14"/>
      <c r="U455" s="14"/>
      <c r="V455" s="14"/>
      <c r="W455" s="14"/>
      <c r="X455" s="14"/>
      <c r="Y455" s="14"/>
      <c r="Z455" s="14"/>
      <c r="AA455" s="14"/>
    </row>
    <row r="456" ht="11.25" customHeight="1">
      <c r="A456" s="14"/>
      <c r="B456" s="14"/>
      <c r="C456" s="15"/>
      <c r="D456" s="14"/>
      <c r="E456" s="15"/>
      <c r="F456" s="14"/>
      <c r="G456" s="14"/>
      <c r="H456" s="14"/>
      <c r="I456" s="14"/>
      <c r="J456" s="14"/>
      <c r="K456" s="14"/>
      <c r="L456" s="14"/>
      <c r="M456" s="14"/>
      <c r="N456" s="14"/>
      <c r="O456" s="14"/>
      <c r="P456" s="14"/>
      <c r="Q456" s="14"/>
      <c r="R456" s="14"/>
      <c r="S456" s="14"/>
      <c r="T456" s="14"/>
      <c r="U456" s="14"/>
      <c r="V456" s="14"/>
      <c r="W456" s="14"/>
      <c r="X456" s="14"/>
      <c r="Y456" s="14"/>
      <c r="Z456" s="14"/>
      <c r="AA456" s="14"/>
    </row>
    <row r="457" ht="11.25" customHeight="1">
      <c r="A457" s="14"/>
      <c r="B457" s="14"/>
      <c r="C457" s="15"/>
      <c r="D457" s="14"/>
      <c r="E457" s="15"/>
      <c r="F457" s="14"/>
      <c r="G457" s="14"/>
      <c r="H457" s="14"/>
      <c r="I457" s="14"/>
      <c r="J457" s="14"/>
      <c r="K457" s="14"/>
      <c r="L457" s="14"/>
      <c r="M457" s="14"/>
      <c r="N457" s="14"/>
      <c r="O457" s="14"/>
      <c r="P457" s="14"/>
      <c r="Q457" s="14"/>
      <c r="R457" s="14"/>
      <c r="S457" s="14"/>
      <c r="T457" s="14"/>
      <c r="U457" s="14"/>
      <c r="V457" s="14"/>
      <c r="W457" s="14"/>
      <c r="X457" s="14"/>
      <c r="Y457" s="14"/>
      <c r="Z457" s="14"/>
      <c r="AA457" s="14"/>
    </row>
    <row r="458" ht="11.25" customHeight="1">
      <c r="A458" s="14"/>
      <c r="B458" s="14"/>
      <c r="C458" s="15"/>
      <c r="D458" s="14"/>
      <c r="E458" s="15"/>
      <c r="F458" s="14"/>
      <c r="G458" s="14"/>
      <c r="H458" s="14"/>
      <c r="I458" s="14"/>
      <c r="J458" s="14"/>
      <c r="K458" s="14"/>
      <c r="L458" s="14"/>
      <c r="M458" s="14"/>
      <c r="N458" s="14"/>
      <c r="O458" s="14"/>
      <c r="P458" s="14"/>
      <c r="Q458" s="14"/>
      <c r="R458" s="14"/>
      <c r="S458" s="14"/>
      <c r="T458" s="14"/>
      <c r="U458" s="14"/>
      <c r="V458" s="14"/>
      <c r="W458" s="14"/>
      <c r="X458" s="14"/>
      <c r="Y458" s="14"/>
      <c r="Z458" s="14"/>
      <c r="AA458" s="14"/>
    </row>
    <row r="459" ht="11.25" customHeight="1">
      <c r="A459" s="14"/>
      <c r="B459" s="14"/>
      <c r="C459" s="15"/>
      <c r="D459" s="14"/>
      <c r="E459" s="15"/>
      <c r="F459" s="14"/>
      <c r="G459" s="14"/>
      <c r="H459" s="14"/>
      <c r="I459" s="14"/>
      <c r="J459" s="14"/>
      <c r="K459" s="14"/>
      <c r="L459" s="14"/>
      <c r="M459" s="14"/>
      <c r="N459" s="14"/>
      <c r="O459" s="14"/>
      <c r="P459" s="14"/>
      <c r="Q459" s="14"/>
      <c r="R459" s="14"/>
      <c r="S459" s="14"/>
      <c r="T459" s="14"/>
      <c r="U459" s="14"/>
      <c r="V459" s="14"/>
      <c r="W459" s="14"/>
      <c r="X459" s="14"/>
      <c r="Y459" s="14"/>
      <c r="Z459" s="14"/>
      <c r="AA459" s="14"/>
    </row>
    <row r="460" ht="11.25" customHeight="1">
      <c r="A460" s="14"/>
      <c r="B460" s="14"/>
      <c r="C460" s="15"/>
      <c r="D460" s="14"/>
      <c r="E460" s="15"/>
      <c r="F460" s="14"/>
      <c r="G460" s="14"/>
      <c r="H460" s="14"/>
      <c r="I460" s="14"/>
      <c r="J460" s="14"/>
      <c r="K460" s="14"/>
      <c r="L460" s="14"/>
      <c r="M460" s="14"/>
      <c r="N460" s="14"/>
      <c r="O460" s="14"/>
      <c r="P460" s="14"/>
      <c r="Q460" s="14"/>
      <c r="R460" s="14"/>
      <c r="S460" s="14"/>
      <c r="T460" s="14"/>
      <c r="U460" s="14"/>
      <c r="V460" s="14"/>
      <c r="W460" s="14"/>
      <c r="X460" s="14"/>
      <c r="Y460" s="14"/>
      <c r="Z460" s="14"/>
      <c r="AA460" s="14"/>
    </row>
    <row r="461" ht="11.25" customHeight="1">
      <c r="A461" s="14"/>
      <c r="B461" s="14"/>
      <c r="C461" s="15"/>
      <c r="D461" s="14"/>
      <c r="E461" s="15"/>
      <c r="F461" s="14"/>
      <c r="G461" s="14"/>
      <c r="H461" s="14"/>
      <c r="I461" s="14"/>
      <c r="J461" s="14"/>
      <c r="K461" s="14"/>
      <c r="L461" s="14"/>
      <c r="M461" s="14"/>
      <c r="N461" s="14"/>
      <c r="O461" s="14"/>
      <c r="P461" s="14"/>
      <c r="Q461" s="14"/>
      <c r="R461" s="14"/>
      <c r="S461" s="14"/>
      <c r="T461" s="14"/>
      <c r="U461" s="14"/>
      <c r="V461" s="14"/>
      <c r="W461" s="14"/>
      <c r="X461" s="14"/>
      <c r="Y461" s="14"/>
      <c r="Z461" s="14"/>
      <c r="AA461" s="14"/>
    </row>
    <row r="462" ht="11.25" customHeight="1">
      <c r="A462" s="14"/>
      <c r="B462" s="14"/>
      <c r="C462" s="15"/>
      <c r="D462" s="14"/>
      <c r="E462" s="15"/>
      <c r="F462" s="14"/>
      <c r="G462" s="14"/>
      <c r="H462" s="14"/>
      <c r="I462" s="14"/>
      <c r="J462" s="14"/>
      <c r="K462" s="14"/>
      <c r="L462" s="14"/>
      <c r="M462" s="14"/>
      <c r="N462" s="14"/>
      <c r="O462" s="14"/>
      <c r="P462" s="14"/>
      <c r="Q462" s="14"/>
      <c r="R462" s="14"/>
      <c r="S462" s="14"/>
      <c r="T462" s="14"/>
      <c r="U462" s="14"/>
      <c r="V462" s="14"/>
      <c r="W462" s="14"/>
      <c r="X462" s="14"/>
      <c r="Y462" s="14"/>
      <c r="Z462" s="14"/>
      <c r="AA462" s="14"/>
    </row>
    <row r="463" ht="11.25" customHeight="1">
      <c r="A463" s="14"/>
      <c r="B463" s="14"/>
      <c r="C463" s="15"/>
      <c r="D463" s="14"/>
      <c r="E463" s="15"/>
      <c r="F463" s="14"/>
      <c r="G463" s="14"/>
      <c r="H463" s="14"/>
      <c r="I463" s="14"/>
      <c r="J463" s="14"/>
      <c r="K463" s="14"/>
      <c r="L463" s="14"/>
      <c r="M463" s="14"/>
      <c r="N463" s="14"/>
      <c r="O463" s="14"/>
      <c r="P463" s="14"/>
      <c r="Q463" s="14"/>
      <c r="R463" s="14"/>
      <c r="S463" s="14"/>
      <c r="T463" s="14"/>
      <c r="U463" s="14"/>
      <c r="V463" s="14"/>
      <c r="W463" s="14"/>
      <c r="X463" s="14"/>
      <c r="Y463" s="14"/>
      <c r="Z463" s="14"/>
      <c r="AA463" s="14"/>
    </row>
    <row r="464" ht="11.25" customHeight="1">
      <c r="A464" s="14"/>
      <c r="B464" s="14"/>
      <c r="C464" s="15"/>
      <c r="D464" s="14"/>
      <c r="E464" s="15"/>
      <c r="F464" s="14"/>
      <c r="G464" s="14"/>
      <c r="H464" s="14"/>
      <c r="I464" s="14"/>
      <c r="J464" s="14"/>
      <c r="K464" s="14"/>
      <c r="L464" s="14"/>
      <c r="M464" s="14"/>
      <c r="N464" s="14"/>
      <c r="O464" s="14"/>
      <c r="P464" s="14"/>
      <c r="Q464" s="14"/>
      <c r="R464" s="14"/>
      <c r="S464" s="14"/>
      <c r="T464" s="14"/>
      <c r="U464" s="14"/>
      <c r="V464" s="14"/>
      <c r="W464" s="14"/>
      <c r="X464" s="14"/>
      <c r="Y464" s="14"/>
      <c r="Z464" s="14"/>
      <c r="AA464" s="14"/>
    </row>
    <row r="465" ht="11.25" customHeight="1">
      <c r="A465" s="14"/>
      <c r="B465" s="14"/>
      <c r="C465" s="15"/>
      <c r="D465" s="14"/>
      <c r="E465" s="15"/>
      <c r="F465" s="14"/>
      <c r="G465" s="14"/>
      <c r="H465" s="14"/>
      <c r="I465" s="14"/>
      <c r="J465" s="14"/>
      <c r="K465" s="14"/>
      <c r="L465" s="14"/>
      <c r="M465" s="14"/>
      <c r="N465" s="14"/>
      <c r="O465" s="14"/>
      <c r="P465" s="14"/>
      <c r="Q465" s="14"/>
      <c r="R465" s="14"/>
      <c r="S465" s="14"/>
      <c r="T465" s="14"/>
      <c r="U465" s="14"/>
      <c r="V465" s="14"/>
      <c r="W465" s="14"/>
      <c r="X465" s="14"/>
      <c r="Y465" s="14"/>
      <c r="Z465" s="14"/>
      <c r="AA465" s="14"/>
    </row>
    <row r="466" ht="11.25" customHeight="1">
      <c r="A466" s="14"/>
      <c r="B466" s="14"/>
      <c r="C466" s="15"/>
      <c r="D466" s="14"/>
      <c r="E466" s="15"/>
      <c r="F466" s="14"/>
      <c r="G466" s="14"/>
      <c r="H466" s="14"/>
      <c r="I466" s="14"/>
      <c r="J466" s="14"/>
      <c r="K466" s="14"/>
      <c r="L466" s="14"/>
      <c r="M466" s="14"/>
      <c r="N466" s="14"/>
      <c r="O466" s="14"/>
      <c r="P466" s="14"/>
      <c r="Q466" s="14"/>
      <c r="R466" s="14"/>
      <c r="S466" s="14"/>
      <c r="T466" s="14"/>
      <c r="U466" s="14"/>
      <c r="V466" s="14"/>
      <c r="W466" s="14"/>
      <c r="X466" s="14"/>
      <c r="Y466" s="14"/>
      <c r="Z466" s="14"/>
      <c r="AA466" s="14"/>
    </row>
    <row r="467" ht="11.25" customHeight="1">
      <c r="A467" s="14"/>
      <c r="B467" s="14"/>
      <c r="C467" s="15"/>
      <c r="D467" s="14"/>
      <c r="E467" s="15"/>
      <c r="F467" s="14"/>
      <c r="G467" s="14"/>
      <c r="H467" s="14"/>
      <c r="I467" s="14"/>
      <c r="J467" s="14"/>
      <c r="K467" s="14"/>
      <c r="L467" s="14"/>
      <c r="M467" s="14"/>
      <c r="N467" s="14"/>
      <c r="O467" s="14"/>
      <c r="P467" s="14"/>
      <c r="Q467" s="14"/>
      <c r="R467" s="14"/>
      <c r="S467" s="14"/>
      <c r="T467" s="14"/>
      <c r="U467" s="14"/>
      <c r="V467" s="14"/>
      <c r="W467" s="14"/>
      <c r="X467" s="14"/>
      <c r="Y467" s="14"/>
      <c r="Z467" s="14"/>
      <c r="AA467" s="14"/>
    </row>
    <row r="468" ht="11.25" customHeight="1">
      <c r="A468" s="14"/>
      <c r="B468" s="14"/>
      <c r="C468" s="15"/>
      <c r="D468" s="14"/>
      <c r="E468" s="15"/>
      <c r="F468" s="14"/>
      <c r="G468" s="14"/>
      <c r="H468" s="14"/>
      <c r="I468" s="14"/>
      <c r="J468" s="14"/>
      <c r="K468" s="14"/>
      <c r="L468" s="14"/>
      <c r="M468" s="14"/>
      <c r="N468" s="14"/>
      <c r="O468" s="14"/>
      <c r="P468" s="14"/>
      <c r="Q468" s="14"/>
      <c r="R468" s="14"/>
      <c r="S468" s="14"/>
      <c r="T468" s="14"/>
      <c r="U468" s="14"/>
      <c r="V468" s="14"/>
      <c r="W468" s="14"/>
      <c r="X468" s="14"/>
      <c r="Y468" s="14"/>
      <c r="Z468" s="14"/>
      <c r="AA468" s="14"/>
    </row>
    <row r="469" ht="11.25" customHeight="1">
      <c r="A469" s="14"/>
      <c r="B469" s="14"/>
      <c r="C469" s="15"/>
      <c r="D469" s="14"/>
      <c r="E469" s="15"/>
      <c r="F469" s="14"/>
      <c r="G469" s="14"/>
      <c r="H469" s="14"/>
      <c r="I469" s="14"/>
      <c r="J469" s="14"/>
      <c r="K469" s="14"/>
      <c r="L469" s="14"/>
      <c r="M469" s="14"/>
      <c r="N469" s="14"/>
      <c r="O469" s="14"/>
      <c r="P469" s="14"/>
      <c r="Q469" s="14"/>
      <c r="R469" s="14"/>
      <c r="S469" s="14"/>
      <c r="T469" s="14"/>
      <c r="U469" s="14"/>
      <c r="V469" s="14"/>
      <c r="W469" s="14"/>
      <c r="X469" s="14"/>
      <c r="Y469" s="14"/>
      <c r="Z469" s="14"/>
      <c r="AA469" s="14"/>
    </row>
    <row r="470" ht="11.25" customHeight="1">
      <c r="A470" s="14"/>
      <c r="B470" s="14"/>
      <c r="C470" s="15"/>
      <c r="D470" s="14"/>
      <c r="E470" s="15"/>
      <c r="F470" s="14"/>
      <c r="G470" s="14"/>
      <c r="H470" s="14"/>
      <c r="I470" s="14"/>
      <c r="J470" s="14"/>
      <c r="K470" s="14"/>
      <c r="L470" s="14"/>
      <c r="M470" s="14"/>
      <c r="N470" s="14"/>
      <c r="O470" s="14"/>
      <c r="P470" s="14"/>
      <c r="Q470" s="14"/>
      <c r="R470" s="14"/>
      <c r="S470" s="14"/>
      <c r="T470" s="14"/>
      <c r="U470" s="14"/>
      <c r="V470" s="14"/>
      <c r="W470" s="14"/>
      <c r="X470" s="14"/>
      <c r="Y470" s="14"/>
      <c r="Z470" s="14"/>
      <c r="AA470" s="14"/>
    </row>
    <row r="471" ht="11.25" customHeight="1">
      <c r="A471" s="14"/>
      <c r="B471" s="14"/>
      <c r="C471" s="15"/>
      <c r="D471" s="14"/>
      <c r="E471" s="15"/>
      <c r="F471" s="14"/>
      <c r="G471" s="14"/>
      <c r="H471" s="14"/>
      <c r="I471" s="14"/>
      <c r="J471" s="14"/>
      <c r="K471" s="14"/>
      <c r="L471" s="14"/>
      <c r="M471" s="14"/>
      <c r="N471" s="14"/>
      <c r="O471" s="14"/>
      <c r="P471" s="14"/>
      <c r="Q471" s="14"/>
      <c r="R471" s="14"/>
      <c r="S471" s="14"/>
      <c r="T471" s="14"/>
      <c r="U471" s="14"/>
      <c r="V471" s="14"/>
      <c r="W471" s="14"/>
      <c r="X471" s="14"/>
      <c r="Y471" s="14"/>
      <c r="Z471" s="14"/>
      <c r="AA471" s="14"/>
    </row>
    <row r="472" ht="11.25" customHeight="1">
      <c r="A472" s="14"/>
      <c r="B472" s="14"/>
      <c r="C472" s="15"/>
      <c r="D472" s="14"/>
      <c r="E472" s="15"/>
      <c r="F472" s="14"/>
      <c r="G472" s="14"/>
      <c r="H472" s="14"/>
      <c r="I472" s="14"/>
      <c r="J472" s="14"/>
      <c r="K472" s="14"/>
      <c r="L472" s="14"/>
      <c r="M472" s="14"/>
      <c r="N472" s="14"/>
      <c r="O472" s="14"/>
      <c r="P472" s="14"/>
      <c r="Q472" s="14"/>
      <c r="R472" s="14"/>
      <c r="S472" s="14"/>
      <c r="T472" s="14"/>
      <c r="U472" s="14"/>
      <c r="V472" s="14"/>
      <c r="W472" s="14"/>
      <c r="X472" s="14"/>
      <c r="Y472" s="14"/>
      <c r="Z472" s="14"/>
      <c r="AA472" s="14"/>
    </row>
    <row r="473" ht="11.25" customHeight="1">
      <c r="A473" s="14"/>
      <c r="B473" s="14"/>
      <c r="C473" s="15"/>
      <c r="D473" s="14"/>
      <c r="E473" s="15"/>
      <c r="F473" s="14"/>
      <c r="G473" s="14"/>
      <c r="H473" s="14"/>
      <c r="I473" s="14"/>
      <c r="J473" s="14"/>
      <c r="K473" s="14"/>
      <c r="L473" s="14"/>
      <c r="M473" s="14"/>
      <c r="N473" s="14"/>
      <c r="O473" s="14"/>
      <c r="P473" s="14"/>
      <c r="Q473" s="14"/>
      <c r="R473" s="14"/>
      <c r="S473" s="14"/>
      <c r="T473" s="14"/>
      <c r="U473" s="14"/>
      <c r="V473" s="14"/>
      <c r="W473" s="14"/>
      <c r="X473" s="14"/>
      <c r="Y473" s="14"/>
      <c r="Z473" s="14"/>
      <c r="AA473" s="14"/>
    </row>
    <row r="474" ht="11.25" customHeight="1">
      <c r="A474" s="14"/>
      <c r="B474" s="14"/>
      <c r="C474" s="15"/>
      <c r="D474" s="14"/>
      <c r="E474" s="15"/>
      <c r="F474" s="14"/>
      <c r="G474" s="14"/>
      <c r="H474" s="14"/>
      <c r="I474" s="14"/>
      <c r="J474" s="14"/>
      <c r="K474" s="14"/>
      <c r="L474" s="14"/>
      <c r="M474" s="14"/>
      <c r="N474" s="14"/>
      <c r="O474" s="14"/>
      <c r="P474" s="14"/>
      <c r="Q474" s="14"/>
      <c r="R474" s="14"/>
      <c r="S474" s="14"/>
      <c r="T474" s="14"/>
      <c r="U474" s="14"/>
      <c r="V474" s="14"/>
      <c r="W474" s="14"/>
      <c r="X474" s="14"/>
      <c r="Y474" s="14"/>
      <c r="Z474" s="14"/>
      <c r="AA474" s="14"/>
    </row>
    <row r="475" ht="11.25" customHeight="1">
      <c r="A475" s="14"/>
      <c r="B475" s="14"/>
      <c r="C475" s="15"/>
      <c r="D475" s="14"/>
      <c r="E475" s="15"/>
      <c r="F475" s="14"/>
      <c r="G475" s="14"/>
      <c r="H475" s="14"/>
      <c r="I475" s="14"/>
      <c r="J475" s="14"/>
      <c r="K475" s="14"/>
      <c r="L475" s="14"/>
      <c r="M475" s="14"/>
      <c r="N475" s="14"/>
      <c r="O475" s="14"/>
      <c r="P475" s="14"/>
      <c r="Q475" s="14"/>
      <c r="R475" s="14"/>
      <c r="S475" s="14"/>
      <c r="T475" s="14"/>
      <c r="U475" s="14"/>
      <c r="V475" s="14"/>
      <c r="W475" s="14"/>
      <c r="X475" s="14"/>
      <c r="Y475" s="14"/>
      <c r="Z475" s="14"/>
      <c r="AA475" s="14"/>
    </row>
    <row r="476" ht="11.25" customHeight="1">
      <c r="A476" s="14"/>
      <c r="B476" s="14"/>
      <c r="C476" s="15"/>
      <c r="D476" s="14"/>
      <c r="E476" s="15"/>
      <c r="F476" s="14"/>
      <c r="G476" s="14"/>
      <c r="H476" s="14"/>
      <c r="I476" s="14"/>
      <c r="J476" s="14"/>
      <c r="K476" s="14"/>
      <c r="L476" s="14"/>
      <c r="M476" s="14"/>
      <c r="N476" s="14"/>
      <c r="O476" s="14"/>
      <c r="P476" s="14"/>
      <c r="Q476" s="14"/>
      <c r="R476" s="14"/>
      <c r="S476" s="14"/>
      <c r="T476" s="14"/>
      <c r="U476" s="14"/>
      <c r="V476" s="14"/>
      <c r="W476" s="14"/>
      <c r="X476" s="14"/>
      <c r="Y476" s="14"/>
      <c r="Z476" s="14"/>
      <c r="AA476" s="14"/>
    </row>
    <row r="477" ht="11.25" customHeight="1">
      <c r="A477" s="14"/>
      <c r="B477" s="14"/>
      <c r="C477" s="15"/>
      <c r="D477" s="14"/>
      <c r="E477" s="15"/>
      <c r="F477" s="14"/>
      <c r="G477" s="14"/>
      <c r="H477" s="14"/>
      <c r="I477" s="14"/>
      <c r="J477" s="14"/>
      <c r="K477" s="14"/>
      <c r="L477" s="14"/>
      <c r="M477" s="14"/>
      <c r="N477" s="14"/>
      <c r="O477" s="14"/>
      <c r="P477" s="14"/>
      <c r="Q477" s="14"/>
      <c r="R477" s="14"/>
      <c r="S477" s="14"/>
      <c r="T477" s="14"/>
      <c r="U477" s="14"/>
      <c r="V477" s="14"/>
      <c r="W477" s="14"/>
      <c r="X477" s="14"/>
      <c r="Y477" s="14"/>
      <c r="Z477" s="14"/>
      <c r="AA477" s="14"/>
    </row>
    <row r="478" ht="11.25" customHeight="1">
      <c r="A478" s="14"/>
      <c r="B478" s="14"/>
      <c r="C478" s="15"/>
      <c r="D478" s="14"/>
      <c r="E478" s="15"/>
      <c r="F478" s="14"/>
      <c r="G478" s="14"/>
      <c r="H478" s="14"/>
      <c r="I478" s="14"/>
      <c r="J478" s="14"/>
      <c r="K478" s="14"/>
      <c r="L478" s="14"/>
      <c r="M478" s="14"/>
      <c r="N478" s="14"/>
      <c r="O478" s="14"/>
      <c r="P478" s="14"/>
      <c r="Q478" s="14"/>
      <c r="R478" s="14"/>
      <c r="S478" s="14"/>
      <c r="T478" s="14"/>
      <c r="U478" s="14"/>
      <c r="V478" s="14"/>
      <c r="W478" s="14"/>
      <c r="X478" s="14"/>
      <c r="Y478" s="14"/>
      <c r="Z478" s="14"/>
      <c r="AA478" s="14"/>
    </row>
    <row r="479" ht="11.25" customHeight="1">
      <c r="A479" s="14"/>
      <c r="B479" s="14"/>
      <c r="C479" s="15"/>
      <c r="D479" s="14"/>
      <c r="E479" s="15"/>
      <c r="F479" s="14"/>
      <c r="G479" s="14"/>
      <c r="H479" s="14"/>
      <c r="I479" s="14"/>
      <c r="J479" s="14"/>
      <c r="K479" s="14"/>
      <c r="L479" s="14"/>
      <c r="M479" s="14"/>
      <c r="N479" s="14"/>
      <c r="O479" s="14"/>
      <c r="P479" s="14"/>
      <c r="Q479" s="14"/>
      <c r="R479" s="14"/>
      <c r="S479" s="14"/>
      <c r="T479" s="14"/>
      <c r="U479" s="14"/>
      <c r="V479" s="14"/>
      <c r="W479" s="14"/>
      <c r="X479" s="14"/>
      <c r="Y479" s="14"/>
      <c r="Z479" s="14"/>
      <c r="AA479" s="14"/>
    </row>
    <row r="480" ht="11.25" customHeight="1">
      <c r="A480" s="14"/>
      <c r="B480" s="14"/>
      <c r="C480" s="15"/>
      <c r="D480" s="14"/>
      <c r="E480" s="15"/>
      <c r="F480" s="14"/>
      <c r="G480" s="14"/>
      <c r="H480" s="14"/>
      <c r="I480" s="14"/>
      <c r="J480" s="14"/>
      <c r="K480" s="14"/>
      <c r="L480" s="14"/>
      <c r="M480" s="14"/>
      <c r="N480" s="14"/>
      <c r="O480" s="14"/>
      <c r="P480" s="14"/>
      <c r="Q480" s="14"/>
      <c r="R480" s="14"/>
      <c r="S480" s="14"/>
      <c r="T480" s="14"/>
      <c r="U480" s="14"/>
      <c r="V480" s="14"/>
      <c r="W480" s="14"/>
      <c r="X480" s="14"/>
      <c r="Y480" s="14"/>
      <c r="Z480" s="14"/>
      <c r="AA480" s="14"/>
    </row>
    <row r="481" ht="11.25" customHeight="1">
      <c r="A481" s="14"/>
      <c r="B481" s="14"/>
      <c r="C481" s="15"/>
      <c r="D481" s="14"/>
      <c r="E481" s="15"/>
      <c r="F481" s="14"/>
      <c r="G481" s="14"/>
      <c r="H481" s="14"/>
      <c r="I481" s="14"/>
      <c r="J481" s="14"/>
      <c r="K481" s="14"/>
      <c r="L481" s="14"/>
      <c r="M481" s="14"/>
      <c r="N481" s="14"/>
      <c r="O481" s="14"/>
      <c r="P481" s="14"/>
      <c r="Q481" s="14"/>
      <c r="R481" s="14"/>
      <c r="S481" s="14"/>
      <c r="T481" s="14"/>
      <c r="U481" s="14"/>
      <c r="V481" s="14"/>
      <c r="W481" s="14"/>
      <c r="X481" s="14"/>
      <c r="Y481" s="14"/>
      <c r="Z481" s="14"/>
      <c r="AA481" s="14"/>
    </row>
    <row r="482" ht="11.25" customHeight="1">
      <c r="A482" s="14"/>
      <c r="B482" s="14"/>
      <c r="C482" s="15"/>
      <c r="D482" s="14"/>
      <c r="E482" s="15"/>
      <c r="F482" s="14"/>
      <c r="G482" s="14"/>
      <c r="H482" s="14"/>
      <c r="I482" s="14"/>
      <c r="J482" s="14"/>
      <c r="K482" s="14"/>
      <c r="L482" s="14"/>
      <c r="M482" s="14"/>
      <c r="N482" s="14"/>
      <c r="O482" s="14"/>
      <c r="P482" s="14"/>
      <c r="Q482" s="14"/>
      <c r="R482" s="14"/>
      <c r="S482" s="14"/>
      <c r="T482" s="14"/>
      <c r="U482" s="14"/>
      <c r="V482" s="14"/>
      <c r="W482" s="14"/>
      <c r="X482" s="14"/>
      <c r="Y482" s="14"/>
      <c r="Z482" s="14"/>
      <c r="AA482" s="14"/>
    </row>
    <row r="483" ht="11.25" customHeight="1">
      <c r="A483" s="14"/>
      <c r="B483" s="14"/>
      <c r="C483" s="15"/>
      <c r="D483" s="14"/>
      <c r="E483" s="15"/>
      <c r="F483" s="14"/>
      <c r="G483" s="14"/>
      <c r="H483" s="14"/>
      <c r="I483" s="14"/>
      <c r="J483" s="14"/>
      <c r="K483" s="14"/>
      <c r="L483" s="14"/>
      <c r="M483" s="14"/>
      <c r="N483" s="14"/>
      <c r="O483" s="14"/>
      <c r="P483" s="14"/>
      <c r="Q483" s="14"/>
      <c r="R483" s="14"/>
      <c r="S483" s="14"/>
      <c r="T483" s="14"/>
      <c r="U483" s="14"/>
      <c r="V483" s="14"/>
      <c r="W483" s="14"/>
      <c r="X483" s="14"/>
      <c r="Y483" s="14"/>
      <c r="Z483" s="14"/>
      <c r="AA483" s="14"/>
    </row>
    <row r="484" ht="11.25" customHeight="1">
      <c r="A484" s="14"/>
      <c r="B484" s="14"/>
      <c r="C484" s="15"/>
      <c r="D484" s="14"/>
      <c r="E484" s="15"/>
      <c r="F484" s="14"/>
      <c r="G484" s="14"/>
      <c r="H484" s="14"/>
      <c r="I484" s="14"/>
      <c r="J484" s="14"/>
      <c r="K484" s="14"/>
      <c r="L484" s="14"/>
      <c r="M484" s="14"/>
      <c r="N484" s="14"/>
      <c r="O484" s="14"/>
      <c r="P484" s="14"/>
      <c r="Q484" s="14"/>
      <c r="R484" s="14"/>
      <c r="S484" s="14"/>
      <c r="T484" s="14"/>
      <c r="U484" s="14"/>
      <c r="V484" s="14"/>
      <c r="W484" s="14"/>
      <c r="X484" s="14"/>
      <c r="Y484" s="14"/>
      <c r="Z484" s="14"/>
      <c r="AA484" s="14"/>
    </row>
    <row r="485" ht="11.25" customHeight="1">
      <c r="A485" s="14"/>
      <c r="B485" s="14"/>
      <c r="C485" s="15"/>
      <c r="D485" s="14"/>
      <c r="E485" s="15"/>
      <c r="F485" s="14"/>
      <c r="G485" s="14"/>
      <c r="H485" s="14"/>
      <c r="I485" s="14"/>
      <c r="J485" s="14"/>
      <c r="K485" s="14"/>
      <c r="L485" s="14"/>
      <c r="M485" s="14"/>
      <c r="N485" s="14"/>
      <c r="O485" s="14"/>
      <c r="P485" s="14"/>
      <c r="Q485" s="14"/>
      <c r="R485" s="14"/>
      <c r="S485" s="14"/>
      <c r="T485" s="14"/>
      <c r="U485" s="14"/>
      <c r="V485" s="14"/>
      <c r="W485" s="14"/>
      <c r="X485" s="14"/>
      <c r="Y485" s="14"/>
      <c r="Z485" s="14"/>
      <c r="AA485" s="14"/>
    </row>
    <row r="486" ht="11.25" customHeight="1">
      <c r="A486" s="14"/>
      <c r="B486" s="14"/>
      <c r="C486" s="15"/>
      <c r="D486" s="14"/>
      <c r="E486" s="15"/>
      <c r="F486" s="14"/>
      <c r="G486" s="14"/>
      <c r="H486" s="14"/>
      <c r="I486" s="14"/>
      <c r="J486" s="14"/>
      <c r="K486" s="14"/>
      <c r="L486" s="14"/>
      <c r="M486" s="14"/>
      <c r="N486" s="14"/>
      <c r="O486" s="14"/>
      <c r="P486" s="14"/>
      <c r="Q486" s="14"/>
      <c r="R486" s="14"/>
      <c r="S486" s="14"/>
      <c r="T486" s="14"/>
      <c r="U486" s="14"/>
      <c r="V486" s="14"/>
      <c r="W486" s="14"/>
      <c r="X486" s="14"/>
      <c r="Y486" s="14"/>
      <c r="Z486" s="14"/>
      <c r="AA486" s="14"/>
    </row>
    <row r="487" ht="11.25" customHeight="1">
      <c r="A487" s="14"/>
      <c r="B487" s="14"/>
      <c r="C487" s="15"/>
      <c r="D487" s="14"/>
      <c r="E487" s="15"/>
      <c r="F487" s="14"/>
      <c r="G487" s="14"/>
      <c r="H487" s="14"/>
      <c r="I487" s="14"/>
      <c r="J487" s="14"/>
      <c r="K487" s="14"/>
      <c r="L487" s="14"/>
      <c r="M487" s="14"/>
      <c r="N487" s="14"/>
      <c r="O487" s="14"/>
      <c r="P487" s="14"/>
      <c r="Q487" s="14"/>
      <c r="R487" s="14"/>
      <c r="S487" s="14"/>
      <c r="T487" s="14"/>
      <c r="U487" s="14"/>
      <c r="V487" s="14"/>
      <c r="W487" s="14"/>
      <c r="X487" s="14"/>
      <c r="Y487" s="14"/>
      <c r="Z487" s="14"/>
      <c r="AA487" s="14"/>
    </row>
    <row r="488" ht="11.25" customHeight="1">
      <c r="A488" s="14"/>
      <c r="B488" s="14"/>
      <c r="C488" s="15"/>
      <c r="D488" s="14"/>
      <c r="E488" s="15"/>
      <c r="F488" s="14"/>
      <c r="G488" s="14"/>
      <c r="H488" s="14"/>
      <c r="I488" s="14"/>
      <c r="J488" s="14"/>
      <c r="K488" s="14"/>
      <c r="L488" s="14"/>
      <c r="M488" s="14"/>
      <c r="N488" s="14"/>
      <c r="O488" s="14"/>
      <c r="P488" s="14"/>
      <c r="Q488" s="14"/>
      <c r="R488" s="14"/>
      <c r="S488" s="14"/>
      <c r="T488" s="14"/>
      <c r="U488" s="14"/>
      <c r="V488" s="14"/>
      <c r="W488" s="14"/>
      <c r="X488" s="14"/>
      <c r="Y488" s="14"/>
      <c r="Z488" s="14"/>
      <c r="AA488" s="14"/>
    </row>
    <row r="489" ht="11.25" customHeight="1">
      <c r="A489" s="14"/>
      <c r="B489" s="14"/>
      <c r="C489" s="15"/>
      <c r="D489" s="14"/>
      <c r="E489" s="15"/>
      <c r="F489" s="14"/>
      <c r="G489" s="14"/>
      <c r="H489" s="14"/>
      <c r="I489" s="14"/>
      <c r="J489" s="14"/>
      <c r="K489" s="14"/>
      <c r="L489" s="14"/>
      <c r="M489" s="14"/>
      <c r="N489" s="14"/>
      <c r="O489" s="14"/>
      <c r="P489" s="14"/>
      <c r="Q489" s="14"/>
      <c r="R489" s="14"/>
      <c r="S489" s="14"/>
      <c r="T489" s="14"/>
      <c r="U489" s="14"/>
      <c r="V489" s="14"/>
      <c r="W489" s="14"/>
      <c r="X489" s="14"/>
      <c r="Y489" s="14"/>
      <c r="Z489" s="14"/>
      <c r="AA489" s="14"/>
    </row>
    <row r="490" ht="11.25" customHeight="1">
      <c r="A490" s="14"/>
      <c r="B490" s="14"/>
      <c r="C490" s="15"/>
      <c r="D490" s="14"/>
      <c r="E490" s="15"/>
      <c r="F490" s="14"/>
      <c r="G490" s="14"/>
      <c r="H490" s="14"/>
      <c r="I490" s="14"/>
      <c r="J490" s="14"/>
      <c r="K490" s="14"/>
      <c r="L490" s="14"/>
      <c r="M490" s="14"/>
      <c r="N490" s="14"/>
      <c r="O490" s="14"/>
      <c r="P490" s="14"/>
      <c r="Q490" s="14"/>
      <c r="R490" s="14"/>
      <c r="S490" s="14"/>
      <c r="T490" s="14"/>
      <c r="U490" s="14"/>
      <c r="V490" s="14"/>
      <c r="W490" s="14"/>
      <c r="X490" s="14"/>
      <c r="Y490" s="14"/>
      <c r="Z490" s="14"/>
      <c r="AA490" s="14"/>
    </row>
    <row r="491" ht="11.25" customHeight="1">
      <c r="A491" s="14"/>
      <c r="B491" s="14"/>
      <c r="C491" s="15"/>
      <c r="D491" s="14"/>
      <c r="E491" s="15"/>
      <c r="F491" s="14"/>
      <c r="G491" s="14"/>
      <c r="H491" s="14"/>
      <c r="I491" s="14"/>
      <c r="J491" s="14"/>
      <c r="K491" s="14"/>
      <c r="L491" s="14"/>
      <c r="M491" s="14"/>
      <c r="N491" s="14"/>
      <c r="O491" s="14"/>
      <c r="P491" s="14"/>
      <c r="Q491" s="14"/>
      <c r="R491" s="14"/>
      <c r="S491" s="14"/>
      <c r="T491" s="14"/>
      <c r="U491" s="14"/>
      <c r="V491" s="14"/>
      <c r="W491" s="14"/>
      <c r="X491" s="14"/>
      <c r="Y491" s="14"/>
      <c r="Z491" s="14"/>
      <c r="AA491" s="14"/>
    </row>
    <row r="492" ht="11.25" customHeight="1">
      <c r="A492" s="14"/>
      <c r="B492" s="14"/>
      <c r="C492" s="15"/>
      <c r="D492" s="14"/>
      <c r="E492" s="15"/>
      <c r="F492" s="14"/>
      <c r="G492" s="14"/>
      <c r="H492" s="14"/>
      <c r="I492" s="14"/>
      <c r="J492" s="14"/>
      <c r="K492" s="14"/>
      <c r="L492" s="14"/>
      <c r="M492" s="14"/>
      <c r="N492" s="14"/>
      <c r="O492" s="14"/>
      <c r="P492" s="14"/>
      <c r="Q492" s="14"/>
      <c r="R492" s="14"/>
      <c r="S492" s="14"/>
      <c r="T492" s="14"/>
      <c r="U492" s="14"/>
      <c r="V492" s="14"/>
      <c r="W492" s="14"/>
      <c r="X492" s="14"/>
      <c r="Y492" s="14"/>
      <c r="Z492" s="14"/>
      <c r="AA492" s="14"/>
    </row>
    <row r="493" ht="11.25" customHeight="1">
      <c r="A493" s="14"/>
      <c r="B493" s="14"/>
      <c r="C493" s="15"/>
      <c r="D493" s="14"/>
      <c r="E493" s="15"/>
      <c r="F493" s="14"/>
      <c r="G493" s="14"/>
      <c r="H493" s="14"/>
      <c r="I493" s="14"/>
      <c r="J493" s="14"/>
      <c r="K493" s="14"/>
      <c r="L493" s="14"/>
      <c r="M493" s="14"/>
      <c r="N493" s="14"/>
      <c r="O493" s="14"/>
      <c r="P493" s="14"/>
      <c r="Q493" s="14"/>
      <c r="R493" s="14"/>
      <c r="S493" s="14"/>
      <c r="T493" s="14"/>
      <c r="U493" s="14"/>
      <c r="V493" s="14"/>
      <c r="W493" s="14"/>
      <c r="X493" s="14"/>
      <c r="Y493" s="14"/>
      <c r="Z493" s="14"/>
      <c r="AA493" s="14"/>
    </row>
    <row r="494" ht="11.25" customHeight="1">
      <c r="A494" s="14"/>
      <c r="B494" s="14"/>
      <c r="C494" s="15"/>
      <c r="D494" s="14"/>
      <c r="E494" s="15"/>
      <c r="F494" s="14"/>
      <c r="G494" s="14"/>
      <c r="H494" s="14"/>
      <c r="I494" s="14"/>
      <c r="J494" s="14"/>
      <c r="K494" s="14"/>
      <c r="L494" s="14"/>
      <c r="M494" s="14"/>
      <c r="N494" s="14"/>
      <c r="O494" s="14"/>
      <c r="P494" s="14"/>
      <c r="Q494" s="14"/>
      <c r="R494" s="14"/>
      <c r="S494" s="14"/>
      <c r="T494" s="14"/>
      <c r="U494" s="14"/>
      <c r="V494" s="14"/>
      <c r="W494" s="14"/>
      <c r="X494" s="14"/>
      <c r="Y494" s="14"/>
      <c r="Z494" s="14"/>
      <c r="AA494" s="14"/>
    </row>
    <row r="495" ht="11.25" customHeight="1">
      <c r="A495" s="14"/>
      <c r="B495" s="14"/>
      <c r="C495" s="15"/>
      <c r="D495" s="14"/>
      <c r="E495" s="15"/>
      <c r="F495" s="14"/>
      <c r="G495" s="14"/>
      <c r="H495" s="14"/>
      <c r="I495" s="14"/>
      <c r="J495" s="14"/>
      <c r="K495" s="14"/>
      <c r="L495" s="14"/>
      <c r="M495" s="14"/>
      <c r="N495" s="14"/>
      <c r="O495" s="14"/>
      <c r="P495" s="14"/>
      <c r="Q495" s="14"/>
      <c r="R495" s="14"/>
      <c r="S495" s="14"/>
      <c r="T495" s="14"/>
      <c r="U495" s="14"/>
      <c r="V495" s="14"/>
      <c r="W495" s="14"/>
      <c r="X495" s="14"/>
      <c r="Y495" s="14"/>
      <c r="Z495" s="14"/>
      <c r="AA495" s="14"/>
    </row>
    <row r="496" ht="11.25" customHeight="1">
      <c r="A496" s="14"/>
      <c r="B496" s="14"/>
      <c r="C496" s="15"/>
      <c r="D496" s="14"/>
      <c r="E496" s="15"/>
      <c r="F496" s="14"/>
      <c r="G496" s="14"/>
      <c r="H496" s="14"/>
      <c r="I496" s="14"/>
      <c r="J496" s="14"/>
      <c r="K496" s="14"/>
      <c r="L496" s="14"/>
      <c r="M496" s="14"/>
      <c r="N496" s="14"/>
      <c r="O496" s="14"/>
      <c r="P496" s="14"/>
      <c r="Q496" s="14"/>
      <c r="R496" s="14"/>
      <c r="S496" s="14"/>
      <c r="T496" s="14"/>
      <c r="U496" s="14"/>
      <c r="V496" s="14"/>
      <c r="W496" s="14"/>
      <c r="X496" s="14"/>
      <c r="Y496" s="14"/>
      <c r="Z496" s="14"/>
      <c r="AA496" s="14"/>
    </row>
    <row r="497" ht="11.25" customHeight="1">
      <c r="A497" s="14"/>
      <c r="B497" s="14"/>
      <c r="C497" s="15"/>
      <c r="D497" s="14"/>
      <c r="E497" s="15"/>
      <c r="F497" s="14"/>
      <c r="G497" s="14"/>
      <c r="H497" s="14"/>
      <c r="I497" s="14"/>
      <c r="J497" s="14"/>
      <c r="K497" s="14"/>
      <c r="L497" s="14"/>
      <c r="M497" s="14"/>
      <c r="N497" s="14"/>
      <c r="O497" s="14"/>
      <c r="P497" s="14"/>
      <c r="Q497" s="14"/>
      <c r="R497" s="14"/>
      <c r="S497" s="14"/>
      <c r="T497" s="14"/>
      <c r="U497" s="14"/>
      <c r="V497" s="14"/>
      <c r="W497" s="14"/>
      <c r="X497" s="14"/>
      <c r="Y497" s="14"/>
      <c r="Z497" s="14"/>
      <c r="AA497" s="14"/>
    </row>
    <row r="498" ht="11.25" customHeight="1">
      <c r="A498" s="14"/>
      <c r="B498" s="14"/>
      <c r="C498" s="15"/>
      <c r="D498" s="14"/>
      <c r="E498" s="15"/>
      <c r="F498" s="14"/>
      <c r="G498" s="14"/>
      <c r="H498" s="14"/>
      <c r="I498" s="14"/>
      <c r="J498" s="14"/>
      <c r="K498" s="14"/>
      <c r="L498" s="14"/>
      <c r="M498" s="14"/>
      <c r="N498" s="14"/>
      <c r="O498" s="14"/>
      <c r="P498" s="14"/>
      <c r="Q498" s="14"/>
      <c r="R498" s="14"/>
      <c r="S498" s="14"/>
      <c r="T498" s="14"/>
      <c r="U498" s="14"/>
      <c r="V498" s="14"/>
      <c r="W498" s="14"/>
      <c r="X498" s="14"/>
      <c r="Y498" s="14"/>
      <c r="Z498" s="14"/>
      <c r="AA498" s="14"/>
    </row>
    <row r="499" ht="11.25" customHeight="1">
      <c r="A499" s="14"/>
      <c r="B499" s="14"/>
      <c r="C499" s="15"/>
      <c r="D499" s="14"/>
      <c r="E499" s="15"/>
      <c r="F499" s="14"/>
      <c r="G499" s="14"/>
      <c r="H499" s="14"/>
      <c r="I499" s="14"/>
      <c r="J499" s="14"/>
      <c r="K499" s="14"/>
      <c r="L499" s="14"/>
      <c r="M499" s="14"/>
      <c r="N499" s="14"/>
      <c r="O499" s="14"/>
      <c r="P499" s="14"/>
      <c r="Q499" s="14"/>
      <c r="R499" s="14"/>
      <c r="S499" s="14"/>
      <c r="T499" s="14"/>
      <c r="U499" s="14"/>
      <c r="V499" s="14"/>
      <c r="W499" s="14"/>
      <c r="X499" s="14"/>
      <c r="Y499" s="14"/>
      <c r="Z499" s="14"/>
      <c r="AA499" s="14"/>
    </row>
    <row r="500" ht="11.25" customHeight="1">
      <c r="A500" s="14"/>
      <c r="B500" s="14"/>
      <c r="C500" s="15"/>
      <c r="D500" s="14"/>
      <c r="E500" s="15"/>
      <c r="F500" s="14"/>
      <c r="G500" s="14"/>
      <c r="H500" s="14"/>
      <c r="I500" s="14"/>
      <c r="J500" s="14"/>
      <c r="K500" s="14"/>
      <c r="L500" s="14"/>
      <c r="M500" s="14"/>
      <c r="N500" s="14"/>
      <c r="O500" s="14"/>
      <c r="P500" s="14"/>
      <c r="Q500" s="14"/>
      <c r="R500" s="14"/>
      <c r="S500" s="14"/>
      <c r="T500" s="14"/>
      <c r="U500" s="14"/>
      <c r="V500" s="14"/>
      <c r="W500" s="14"/>
      <c r="X500" s="14"/>
      <c r="Y500" s="14"/>
      <c r="Z500" s="14"/>
      <c r="AA500" s="14"/>
    </row>
    <row r="501" ht="11.25" customHeight="1">
      <c r="A501" s="14"/>
      <c r="B501" s="14"/>
      <c r="C501" s="15"/>
      <c r="D501" s="14"/>
      <c r="E501" s="15"/>
      <c r="F501" s="14"/>
      <c r="G501" s="14"/>
      <c r="H501" s="14"/>
      <c r="I501" s="14"/>
      <c r="J501" s="14"/>
      <c r="K501" s="14"/>
      <c r="L501" s="14"/>
      <c r="M501" s="14"/>
      <c r="N501" s="14"/>
      <c r="O501" s="14"/>
      <c r="P501" s="14"/>
      <c r="Q501" s="14"/>
      <c r="R501" s="14"/>
      <c r="S501" s="14"/>
      <c r="T501" s="14"/>
      <c r="U501" s="14"/>
      <c r="V501" s="14"/>
      <c r="W501" s="14"/>
      <c r="X501" s="14"/>
      <c r="Y501" s="14"/>
      <c r="Z501" s="14"/>
      <c r="AA501" s="14"/>
    </row>
    <row r="502" ht="11.25" customHeight="1">
      <c r="A502" s="14"/>
      <c r="B502" s="14"/>
      <c r="C502" s="15"/>
      <c r="D502" s="14"/>
      <c r="E502" s="15"/>
      <c r="F502" s="14"/>
      <c r="G502" s="14"/>
      <c r="H502" s="14"/>
      <c r="I502" s="14"/>
      <c r="J502" s="14"/>
      <c r="K502" s="14"/>
      <c r="L502" s="14"/>
      <c r="M502" s="14"/>
      <c r="N502" s="14"/>
      <c r="O502" s="14"/>
      <c r="P502" s="14"/>
      <c r="Q502" s="14"/>
      <c r="R502" s="14"/>
      <c r="S502" s="14"/>
      <c r="T502" s="14"/>
      <c r="U502" s="14"/>
      <c r="V502" s="14"/>
      <c r="W502" s="14"/>
      <c r="X502" s="14"/>
      <c r="Y502" s="14"/>
      <c r="Z502" s="14"/>
      <c r="AA502" s="14"/>
    </row>
    <row r="503" ht="11.25" customHeight="1">
      <c r="A503" s="14"/>
      <c r="B503" s="14"/>
      <c r="C503" s="15"/>
      <c r="D503" s="14"/>
      <c r="E503" s="15"/>
      <c r="F503" s="14"/>
      <c r="G503" s="14"/>
      <c r="H503" s="14"/>
      <c r="I503" s="14"/>
      <c r="J503" s="14"/>
      <c r="K503" s="14"/>
      <c r="L503" s="14"/>
      <c r="M503" s="14"/>
      <c r="N503" s="14"/>
      <c r="O503" s="14"/>
      <c r="P503" s="14"/>
      <c r="Q503" s="14"/>
      <c r="R503" s="14"/>
      <c r="S503" s="14"/>
      <c r="T503" s="14"/>
      <c r="U503" s="14"/>
      <c r="V503" s="14"/>
      <c r="W503" s="14"/>
      <c r="X503" s="14"/>
      <c r="Y503" s="14"/>
      <c r="Z503" s="14"/>
      <c r="AA503" s="14"/>
    </row>
    <row r="504" ht="11.25" customHeight="1">
      <c r="A504" s="14"/>
      <c r="B504" s="14"/>
      <c r="C504" s="15"/>
      <c r="D504" s="14"/>
      <c r="E504" s="15"/>
      <c r="F504" s="14"/>
      <c r="G504" s="14"/>
      <c r="H504" s="14"/>
      <c r="I504" s="14"/>
      <c r="J504" s="14"/>
      <c r="K504" s="14"/>
      <c r="L504" s="14"/>
      <c r="M504" s="14"/>
      <c r="N504" s="14"/>
      <c r="O504" s="14"/>
      <c r="P504" s="14"/>
      <c r="Q504" s="14"/>
      <c r="R504" s="14"/>
      <c r="S504" s="14"/>
      <c r="T504" s="14"/>
      <c r="U504" s="14"/>
      <c r="V504" s="14"/>
      <c r="W504" s="14"/>
      <c r="X504" s="14"/>
      <c r="Y504" s="14"/>
      <c r="Z504" s="14"/>
      <c r="AA504" s="14"/>
    </row>
    <row r="505" ht="11.25" customHeight="1">
      <c r="A505" s="14"/>
      <c r="B505" s="14"/>
      <c r="C505" s="15"/>
      <c r="D505" s="14"/>
      <c r="E505" s="15"/>
      <c r="F505" s="14"/>
      <c r="G505" s="14"/>
      <c r="H505" s="14"/>
      <c r="I505" s="14"/>
      <c r="J505" s="14"/>
      <c r="K505" s="14"/>
      <c r="L505" s="14"/>
      <c r="M505" s="14"/>
      <c r="N505" s="14"/>
      <c r="O505" s="14"/>
      <c r="P505" s="14"/>
      <c r="Q505" s="14"/>
      <c r="R505" s="14"/>
      <c r="S505" s="14"/>
      <c r="T505" s="14"/>
      <c r="U505" s="14"/>
      <c r="V505" s="14"/>
      <c r="W505" s="14"/>
      <c r="X505" s="14"/>
      <c r="Y505" s="14"/>
      <c r="Z505" s="14"/>
      <c r="AA505" s="14"/>
    </row>
    <row r="506" ht="11.25" customHeight="1">
      <c r="A506" s="14"/>
      <c r="B506" s="14"/>
      <c r="C506" s="15"/>
      <c r="D506" s="14"/>
      <c r="E506" s="15"/>
      <c r="F506" s="14"/>
      <c r="G506" s="14"/>
      <c r="H506" s="14"/>
      <c r="I506" s="14"/>
      <c r="J506" s="14"/>
      <c r="K506" s="14"/>
      <c r="L506" s="14"/>
      <c r="M506" s="14"/>
      <c r="N506" s="14"/>
      <c r="O506" s="14"/>
      <c r="P506" s="14"/>
      <c r="Q506" s="14"/>
      <c r="R506" s="14"/>
      <c r="S506" s="14"/>
      <c r="T506" s="14"/>
      <c r="U506" s="14"/>
      <c r="V506" s="14"/>
      <c r="W506" s="14"/>
      <c r="X506" s="14"/>
      <c r="Y506" s="14"/>
      <c r="Z506" s="14"/>
      <c r="AA506" s="14"/>
    </row>
    <row r="507" ht="11.25" customHeight="1">
      <c r="A507" s="14"/>
      <c r="B507" s="14"/>
      <c r="C507" s="15"/>
      <c r="D507" s="14"/>
      <c r="E507" s="15"/>
      <c r="F507" s="14"/>
      <c r="G507" s="14"/>
      <c r="H507" s="14"/>
      <c r="I507" s="14"/>
      <c r="J507" s="14"/>
      <c r="K507" s="14"/>
      <c r="L507" s="14"/>
      <c r="M507" s="14"/>
      <c r="N507" s="14"/>
      <c r="O507" s="14"/>
      <c r="P507" s="14"/>
      <c r="Q507" s="14"/>
      <c r="R507" s="14"/>
      <c r="S507" s="14"/>
      <c r="T507" s="14"/>
      <c r="U507" s="14"/>
      <c r="V507" s="14"/>
      <c r="W507" s="14"/>
      <c r="X507" s="14"/>
      <c r="Y507" s="14"/>
      <c r="Z507" s="14"/>
      <c r="AA507" s="14"/>
    </row>
    <row r="508" ht="11.25" customHeight="1">
      <c r="A508" s="14"/>
      <c r="B508" s="14"/>
      <c r="C508" s="15"/>
      <c r="D508" s="14"/>
      <c r="E508" s="15"/>
      <c r="F508" s="14"/>
      <c r="G508" s="14"/>
      <c r="H508" s="14"/>
      <c r="I508" s="14"/>
      <c r="J508" s="14"/>
      <c r="K508" s="14"/>
      <c r="L508" s="14"/>
      <c r="M508" s="14"/>
      <c r="N508" s="14"/>
      <c r="O508" s="14"/>
      <c r="P508" s="14"/>
      <c r="Q508" s="14"/>
      <c r="R508" s="14"/>
      <c r="S508" s="14"/>
      <c r="T508" s="14"/>
      <c r="U508" s="14"/>
      <c r="V508" s="14"/>
      <c r="W508" s="14"/>
      <c r="X508" s="14"/>
      <c r="Y508" s="14"/>
      <c r="Z508" s="14"/>
      <c r="AA508" s="14"/>
    </row>
    <row r="509" ht="11.25" customHeight="1">
      <c r="A509" s="14"/>
      <c r="B509" s="14"/>
      <c r="C509" s="15"/>
      <c r="D509" s="14"/>
      <c r="E509" s="15"/>
      <c r="F509" s="14"/>
      <c r="G509" s="14"/>
      <c r="H509" s="14"/>
      <c r="I509" s="14"/>
      <c r="J509" s="14"/>
      <c r="K509" s="14"/>
      <c r="L509" s="14"/>
      <c r="M509" s="14"/>
      <c r="N509" s="14"/>
      <c r="O509" s="14"/>
      <c r="P509" s="14"/>
      <c r="Q509" s="14"/>
      <c r="R509" s="14"/>
      <c r="S509" s="14"/>
      <c r="T509" s="14"/>
      <c r="U509" s="14"/>
      <c r="V509" s="14"/>
      <c r="W509" s="14"/>
      <c r="X509" s="14"/>
      <c r="Y509" s="14"/>
      <c r="Z509" s="14"/>
      <c r="AA509" s="14"/>
    </row>
    <row r="510" ht="11.25" customHeight="1">
      <c r="A510" s="14"/>
      <c r="B510" s="14"/>
      <c r="C510" s="15"/>
      <c r="D510" s="14"/>
      <c r="E510" s="15"/>
      <c r="F510" s="14"/>
      <c r="G510" s="14"/>
      <c r="H510" s="14"/>
      <c r="I510" s="14"/>
      <c r="J510" s="14"/>
      <c r="K510" s="14"/>
      <c r="L510" s="14"/>
      <c r="M510" s="14"/>
      <c r="N510" s="14"/>
      <c r="O510" s="14"/>
      <c r="P510" s="14"/>
      <c r="Q510" s="14"/>
      <c r="R510" s="14"/>
      <c r="S510" s="14"/>
      <c r="T510" s="14"/>
      <c r="U510" s="14"/>
      <c r="V510" s="14"/>
      <c r="W510" s="14"/>
      <c r="X510" s="14"/>
      <c r="Y510" s="14"/>
      <c r="Z510" s="14"/>
      <c r="AA510" s="14"/>
    </row>
    <row r="511" ht="11.25" customHeight="1">
      <c r="A511" s="14"/>
      <c r="B511" s="14"/>
      <c r="C511" s="15"/>
      <c r="D511" s="14"/>
      <c r="E511" s="15"/>
      <c r="F511" s="14"/>
      <c r="G511" s="14"/>
      <c r="H511" s="14"/>
      <c r="I511" s="14"/>
      <c r="J511" s="14"/>
      <c r="K511" s="14"/>
      <c r="L511" s="14"/>
      <c r="M511" s="14"/>
      <c r="N511" s="14"/>
      <c r="O511" s="14"/>
      <c r="P511" s="14"/>
      <c r="Q511" s="14"/>
      <c r="R511" s="14"/>
      <c r="S511" s="14"/>
      <c r="T511" s="14"/>
      <c r="U511" s="14"/>
      <c r="V511" s="14"/>
      <c r="W511" s="14"/>
      <c r="X511" s="14"/>
      <c r="Y511" s="14"/>
      <c r="Z511" s="14"/>
      <c r="AA511" s="14"/>
    </row>
    <row r="512" ht="11.25" customHeight="1">
      <c r="A512" s="14"/>
      <c r="B512" s="14"/>
      <c r="C512" s="15"/>
      <c r="D512" s="14"/>
      <c r="E512" s="15"/>
      <c r="F512" s="14"/>
      <c r="G512" s="14"/>
      <c r="H512" s="14"/>
      <c r="I512" s="14"/>
      <c r="J512" s="14"/>
      <c r="K512" s="14"/>
      <c r="L512" s="14"/>
      <c r="M512" s="14"/>
      <c r="N512" s="14"/>
      <c r="O512" s="14"/>
      <c r="P512" s="14"/>
      <c r="Q512" s="14"/>
      <c r="R512" s="14"/>
      <c r="S512" s="14"/>
      <c r="T512" s="14"/>
      <c r="U512" s="14"/>
      <c r="V512" s="14"/>
      <c r="W512" s="14"/>
      <c r="X512" s="14"/>
      <c r="Y512" s="14"/>
      <c r="Z512" s="14"/>
      <c r="AA512" s="14"/>
    </row>
    <row r="513" ht="11.25" customHeight="1">
      <c r="A513" s="14"/>
      <c r="B513" s="14"/>
      <c r="C513" s="15"/>
      <c r="D513" s="14"/>
      <c r="E513" s="15"/>
      <c r="F513" s="14"/>
      <c r="G513" s="14"/>
      <c r="H513" s="14"/>
      <c r="I513" s="14"/>
      <c r="J513" s="14"/>
      <c r="K513" s="14"/>
      <c r="L513" s="14"/>
      <c r="M513" s="14"/>
      <c r="N513" s="14"/>
      <c r="O513" s="14"/>
      <c r="P513" s="14"/>
      <c r="Q513" s="14"/>
      <c r="R513" s="14"/>
      <c r="S513" s="14"/>
      <c r="T513" s="14"/>
      <c r="U513" s="14"/>
      <c r="V513" s="14"/>
      <c r="W513" s="14"/>
      <c r="X513" s="14"/>
      <c r="Y513" s="14"/>
      <c r="Z513" s="14"/>
      <c r="AA513" s="14"/>
    </row>
    <row r="514" ht="11.25" customHeight="1">
      <c r="A514" s="14"/>
      <c r="B514" s="14"/>
      <c r="C514" s="15"/>
      <c r="D514" s="14"/>
      <c r="E514" s="15"/>
      <c r="F514" s="14"/>
      <c r="G514" s="14"/>
      <c r="H514" s="14"/>
      <c r="I514" s="14"/>
      <c r="J514" s="14"/>
      <c r="K514" s="14"/>
      <c r="L514" s="14"/>
      <c r="M514" s="14"/>
      <c r="N514" s="14"/>
      <c r="O514" s="14"/>
      <c r="P514" s="14"/>
      <c r="Q514" s="14"/>
      <c r="R514" s="14"/>
      <c r="S514" s="14"/>
      <c r="T514" s="14"/>
      <c r="U514" s="14"/>
      <c r="V514" s="14"/>
      <c r="W514" s="14"/>
      <c r="X514" s="14"/>
      <c r="Y514" s="14"/>
      <c r="Z514" s="14"/>
      <c r="AA514" s="14"/>
    </row>
    <row r="515" ht="11.25" customHeight="1">
      <c r="A515" s="14"/>
      <c r="B515" s="14"/>
      <c r="C515" s="15"/>
      <c r="D515" s="14"/>
      <c r="E515" s="15"/>
      <c r="F515" s="14"/>
      <c r="G515" s="14"/>
      <c r="H515" s="14"/>
      <c r="I515" s="14"/>
      <c r="J515" s="14"/>
      <c r="K515" s="14"/>
      <c r="L515" s="14"/>
      <c r="M515" s="14"/>
      <c r="N515" s="14"/>
      <c r="O515" s="14"/>
      <c r="P515" s="14"/>
      <c r="Q515" s="14"/>
      <c r="R515" s="14"/>
      <c r="S515" s="14"/>
      <c r="T515" s="14"/>
      <c r="U515" s="14"/>
      <c r="V515" s="14"/>
      <c r="W515" s="14"/>
      <c r="X515" s="14"/>
      <c r="Y515" s="14"/>
      <c r="Z515" s="14"/>
      <c r="AA515" s="14"/>
    </row>
    <row r="516" ht="11.25" customHeight="1">
      <c r="A516" s="14"/>
      <c r="B516" s="14"/>
      <c r="C516" s="15"/>
      <c r="D516" s="14"/>
      <c r="E516" s="15"/>
      <c r="F516" s="14"/>
      <c r="G516" s="14"/>
      <c r="H516" s="14"/>
      <c r="I516" s="14"/>
      <c r="J516" s="14"/>
      <c r="K516" s="14"/>
      <c r="L516" s="14"/>
      <c r="M516" s="14"/>
      <c r="N516" s="14"/>
      <c r="O516" s="14"/>
      <c r="P516" s="14"/>
      <c r="Q516" s="14"/>
      <c r="R516" s="14"/>
      <c r="S516" s="14"/>
      <c r="T516" s="14"/>
      <c r="U516" s="14"/>
      <c r="V516" s="14"/>
      <c r="W516" s="14"/>
      <c r="X516" s="14"/>
      <c r="Y516" s="14"/>
      <c r="Z516" s="14"/>
      <c r="AA516" s="14"/>
    </row>
    <row r="517" ht="11.25" customHeight="1">
      <c r="A517" s="14"/>
      <c r="B517" s="14"/>
      <c r="C517" s="15"/>
      <c r="D517" s="14"/>
      <c r="E517" s="15"/>
      <c r="F517" s="14"/>
      <c r="G517" s="14"/>
      <c r="H517" s="14"/>
      <c r="I517" s="14"/>
      <c r="J517" s="14"/>
      <c r="K517" s="14"/>
      <c r="L517" s="14"/>
      <c r="M517" s="14"/>
      <c r="N517" s="14"/>
      <c r="O517" s="14"/>
      <c r="P517" s="14"/>
      <c r="Q517" s="14"/>
      <c r="R517" s="14"/>
      <c r="S517" s="14"/>
      <c r="T517" s="14"/>
      <c r="U517" s="14"/>
      <c r="V517" s="14"/>
      <c r="W517" s="14"/>
      <c r="X517" s="14"/>
      <c r="Y517" s="14"/>
      <c r="Z517" s="14"/>
      <c r="AA517" s="14"/>
    </row>
    <row r="518" ht="11.25" customHeight="1">
      <c r="A518" s="14"/>
      <c r="B518" s="14"/>
      <c r="C518" s="15"/>
      <c r="D518" s="14"/>
      <c r="E518" s="15"/>
      <c r="F518" s="14"/>
      <c r="G518" s="14"/>
      <c r="H518" s="14"/>
      <c r="I518" s="14"/>
      <c r="J518" s="14"/>
      <c r="K518" s="14"/>
      <c r="L518" s="14"/>
      <c r="M518" s="14"/>
      <c r="N518" s="14"/>
      <c r="O518" s="14"/>
      <c r="P518" s="14"/>
      <c r="Q518" s="14"/>
      <c r="R518" s="14"/>
      <c r="S518" s="14"/>
      <c r="T518" s="14"/>
      <c r="U518" s="14"/>
      <c r="V518" s="14"/>
      <c r="W518" s="14"/>
      <c r="X518" s="14"/>
      <c r="Y518" s="14"/>
      <c r="Z518" s="14"/>
      <c r="AA518" s="14"/>
    </row>
    <row r="519" ht="11.25" customHeight="1">
      <c r="A519" s="14"/>
      <c r="B519" s="14"/>
      <c r="C519" s="15"/>
      <c r="D519" s="14"/>
      <c r="E519" s="15"/>
      <c r="F519" s="14"/>
      <c r="G519" s="14"/>
      <c r="H519" s="14"/>
      <c r="I519" s="14"/>
      <c r="J519" s="14"/>
      <c r="K519" s="14"/>
      <c r="L519" s="14"/>
      <c r="M519" s="14"/>
      <c r="N519" s="14"/>
      <c r="O519" s="14"/>
      <c r="P519" s="14"/>
      <c r="Q519" s="14"/>
      <c r="R519" s="14"/>
      <c r="S519" s="14"/>
      <c r="T519" s="14"/>
      <c r="U519" s="14"/>
      <c r="V519" s="14"/>
      <c r="W519" s="14"/>
      <c r="X519" s="14"/>
      <c r="Y519" s="14"/>
      <c r="Z519" s="14"/>
      <c r="AA519" s="14"/>
    </row>
    <row r="520" ht="11.25" customHeight="1">
      <c r="A520" s="14"/>
      <c r="B520" s="14"/>
      <c r="C520" s="15"/>
      <c r="D520" s="14"/>
      <c r="E520" s="15"/>
      <c r="F520" s="14"/>
      <c r="G520" s="14"/>
      <c r="H520" s="14"/>
      <c r="I520" s="14"/>
      <c r="J520" s="14"/>
      <c r="K520" s="14"/>
      <c r="L520" s="14"/>
      <c r="M520" s="14"/>
      <c r="N520" s="14"/>
      <c r="O520" s="14"/>
      <c r="P520" s="14"/>
      <c r="Q520" s="14"/>
      <c r="R520" s="14"/>
      <c r="S520" s="14"/>
      <c r="T520" s="14"/>
      <c r="U520" s="14"/>
      <c r="V520" s="14"/>
      <c r="W520" s="14"/>
      <c r="X520" s="14"/>
      <c r="Y520" s="14"/>
      <c r="Z520" s="14"/>
      <c r="AA520" s="14"/>
    </row>
    <row r="521" ht="11.25" customHeight="1">
      <c r="A521" s="14"/>
      <c r="B521" s="14"/>
      <c r="C521" s="15"/>
      <c r="D521" s="14"/>
      <c r="E521" s="15"/>
      <c r="F521" s="14"/>
      <c r="G521" s="14"/>
      <c r="H521" s="14"/>
      <c r="I521" s="14"/>
      <c r="J521" s="14"/>
      <c r="K521" s="14"/>
      <c r="L521" s="14"/>
      <c r="M521" s="14"/>
      <c r="N521" s="14"/>
      <c r="O521" s="14"/>
      <c r="P521" s="14"/>
      <c r="Q521" s="14"/>
      <c r="R521" s="14"/>
      <c r="S521" s="14"/>
      <c r="T521" s="14"/>
      <c r="U521" s="14"/>
      <c r="V521" s="14"/>
      <c r="W521" s="14"/>
      <c r="X521" s="14"/>
      <c r="Y521" s="14"/>
      <c r="Z521" s="14"/>
      <c r="AA521" s="14"/>
    </row>
    <row r="522" ht="11.25" customHeight="1">
      <c r="A522" s="14"/>
      <c r="B522" s="14"/>
      <c r="C522" s="15"/>
      <c r="D522" s="14"/>
      <c r="E522" s="15"/>
      <c r="F522" s="14"/>
      <c r="G522" s="14"/>
      <c r="H522" s="14"/>
      <c r="I522" s="14"/>
      <c r="J522" s="14"/>
      <c r="K522" s="14"/>
      <c r="L522" s="14"/>
      <c r="M522" s="14"/>
      <c r="N522" s="14"/>
      <c r="O522" s="14"/>
      <c r="P522" s="14"/>
      <c r="Q522" s="14"/>
      <c r="R522" s="14"/>
      <c r="S522" s="14"/>
      <c r="T522" s="14"/>
      <c r="U522" s="14"/>
      <c r="V522" s="14"/>
      <c r="W522" s="14"/>
      <c r="X522" s="14"/>
      <c r="Y522" s="14"/>
      <c r="Z522" s="14"/>
      <c r="AA522" s="14"/>
    </row>
    <row r="523" ht="11.25" customHeight="1">
      <c r="A523" s="14"/>
      <c r="B523" s="14"/>
      <c r="C523" s="15"/>
      <c r="D523" s="14"/>
      <c r="E523" s="15"/>
      <c r="F523" s="14"/>
      <c r="G523" s="14"/>
      <c r="H523" s="14"/>
      <c r="I523" s="14"/>
      <c r="J523" s="14"/>
      <c r="K523" s="14"/>
      <c r="L523" s="14"/>
      <c r="M523" s="14"/>
      <c r="N523" s="14"/>
      <c r="O523" s="14"/>
      <c r="P523" s="14"/>
      <c r="Q523" s="14"/>
      <c r="R523" s="14"/>
      <c r="S523" s="14"/>
      <c r="T523" s="14"/>
      <c r="U523" s="14"/>
      <c r="V523" s="14"/>
      <c r="W523" s="14"/>
      <c r="X523" s="14"/>
      <c r="Y523" s="14"/>
      <c r="Z523" s="14"/>
      <c r="AA523" s="14"/>
    </row>
    <row r="524" ht="11.25" customHeight="1">
      <c r="A524" s="14"/>
      <c r="B524" s="14"/>
      <c r="C524" s="15"/>
      <c r="D524" s="14"/>
      <c r="E524" s="15"/>
      <c r="F524" s="14"/>
      <c r="G524" s="14"/>
      <c r="H524" s="14"/>
      <c r="I524" s="14"/>
      <c r="J524" s="14"/>
      <c r="K524" s="14"/>
      <c r="L524" s="14"/>
      <c r="M524" s="14"/>
      <c r="N524" s="14"/>
      <c r="O524" s="14"/>
      <c r="P524" s="14"/>
      <c r="Q524" s="14"/>
      <c r="R524" s="14"/>
      <c r="S524" s="14"/>
      <c r="T524" s="14"/>
      <c r="U524" s="14"/>
      <c r="V524" s="14"/>
      <c r="W524" s="14"/>
      <c r="X524" s="14"/>
      <c r="Y524" s="14"/>
      <c r="Z524" s="14"/>
      <c r="AA524" s="14"/>
    </row>
    <row r="525" ht="11.25" customHeight="1">
      <c r="A525" s="14"/>
      <c r="B525" s="14"/>
      <c r="C525" s="15"/>
      <c r="D525" s="14"/>
      <c r="E525" s="15"/>
      <c r="F525" s="14"/>
      <c r="G525" s="14"/>
      <c r="H525" s="14"/>
      <c r="I525" s="14"/>
      <c r="J525" s="14"/>
      <c r="K525" s="14"/>
      <c r="L525" s="14"/>
      <c r="M525" s="14"/>
      <c r="N525" s="14"/>
      <c r="O525" s="14"/>
      <c r="P525" s="14"/>
      <c r="Q525" s="14"/>
      <c r="R525" s="14"/>
      <c r="S525" s="14"/>
      <c r="T525" s="14"/>
      <c r="U525" s="14"/>
      <c r="V525" s="14"/>
      <c r="W525" s="14"/>
      <c r="X525" s="14"/>
      <c r="Y525" s="14"/>
      <c r="Z525" s="14"/>
      <c r="AA525" s="14"/>
    </row>
    <row r="526" ht="11.25" customHeight="1">
      <c r="A526" s="14"/>
      <c r="B526" s="14"/>
      <c r="C526" s="15"/>
      <c r="D526" s="14"/>
      <c r="E526" s="15"/>
      <c r="F526" s="14"/>
      <c r="G526" s="14"/>
      <c r="H526" s="14"/>
      <c r="I526" s="14"/>
      <c r="J526" s="14"/>
      <c r="K526" s="14"/>
      <c r="L526" s="14"/>
      <c r="M526" s="14"/>
      <c r="N526" s="14"/>
      <c r="O526" s="14"/>
      <c r="P526" s="14"/>
      <c r="Q526" s="14"/>
      <c r="R526" s="14"/>
      <c r="S526" s="14"/>
      <c r="T526" s="14"/>
      <c r="U526" s="14"/>
      <c r="V526" s="14"/>
      <c r="W526" s="14"/>
      <c r="X526" s="14"/>
      <c r="Y526" s="14"/>
      <c r="Z526" s="14"/>
      <c r="AA526" s="14"/>
    </row>
    <row r="527" ht="11.25" customHeight="1">
      <c r="A527" s="14"/>
      <c r="B527" s="14"/>
      <c r="C527" s="15"/>
      <c r="D527" s="14"/>
      <c r="E527" s="15"/>
      <c r="F527" s="14"/>
      <c r="G527" s="14"/>
      <c r="H527" s="14"/>
      <c r="I527" s="14"/>
      <c r="J527" s="14"/>
      <c r="K527" s="14"/>
      <c r="L527" s="14"/>
      <c r="M527" s="14"/>
      <c r="N527" s="14"/>
      <c r="O527" s="14"/>
      <c r="P527" s="14"/>
      <c r="Q527" s="14"/>
      <c r="R527" s="14"/>
      <c r="S527" s="14"/>
      <c r="T527" s="14"/>
      <c r="U527" s="14"/>
      <c r="V527" s="14"/>
      <c r="W527" s="14"/>
      <c r="X527" s="14"/>
      <c r="Y527" s="14"/>
      <c r="Z527" s="14"/>
      <c r="AA527" s="14"/>
    </row>
    <row r="528" ht="11.25" customHeight="1">
      <c r="A528" s="14"/>
      <c r="B528" s="14"/>
      <c r="C528" s="15"/>
      <c r="D528" s="14"/>
      <c r="E528" s="15"/>
      <c r="F528" s="14"/>
      <c r="G528" s="14"/>
      <c r="H528" s="14"/>
      <c r="I528" s="14"/>
      <c r="J528" s="14"/>
      <c r="K528" s="14"/>
      <c r="L528" s="14"/>
      <c r="M528" s="14"/>
      <c r="N528" s="14"/>
      <c r="O528" s="14"/>
      <c r="P528" s="14"/>
      <c r="Q528" s="14"/>
      <c r="R528" s="14"/>
      <c r="S528" s="14"/>
      <c r="T528" s="14"/>
      <c r="U528" s="14"/>
      <c r="V528" s="14"/>
      <c r="W528" s="14"/>
      <c r="X528" s="14"/>
      <c r="Y528" s="14"/>
      <c r="Z528" s="14"/>
      <c r="AA528" s="14"/>
    </row>
    <row r="529" ht="11.25" customHeight="1">
      <c r="A529" s="14"/>
      <c r="B529" s="14"/>
      <c r="C529" s="15"/>
      <c r="D529" s="14"/>
      <c r="E529" s="15"/>
      <c r="F529" s="14"/>
      <c r="G529" s="14"/>
      <c r="H529" s="14"/>
      <c r="I529" s="14"/>
      <c r="J529" s="14"/>
      <c r="K529" s="14"/>
      <c r="L529" s="14"/>
      <c r="M529" s="14"/>
      <c r="N529" s="14"/>
      <c r="O529" s="14"/>
      <c r="P529" s="14"/>
      <c r="Q529" s="14"/>
      <c r="R529" s="14"/>
      <c r="S529" s="14"/>
      <c r="T529" s="14"/>
      <c r="U529" s="14"/>
      <c r="V529" s="14"/>
      <c r="W529" s="14"/>
      <c r="X529" s="14"/>
      <c r="Y529" s="14"/>
      <c r="Z529" s="14"/>
      <c r="AA529" s="14"/>
    </row>
    <row r="530" ht="11.25" customHeight="1">
      <c r="A530" s="14"/>
      <c r="B530" s="14"/>
      <c r="C530" s="15"/>
      <c r="D530" s="14"/>
      <c r="E530" s="15"/>
      <c r="F530" s="14"/>
      <c r="G530" s="14"/>
      <c r="H530" s="14"/>
      <c r="I530" s="14"/>
      <c r="J530" s="14"/>
      <c r="K530" s="14"/>
      <c r="L530" s="14"/>
      <c r="M530" s="14"/>
      <c r="N530" s="14"/>
      <c r="O530" s="14"/>
      <c r="P530" s="14"/>
      <c r="Q530" s="14"/>
      <c r="R530" s="14"/>
      <c r="S530" s="14"/>
      <c r="T530" s="14"/>
      <c r="U530" s="14"/>
      <c r="V530" s="14"/>
      <c r="W530" s="14"/>
      <c r="X530" s="14"/>
      <c r="Y530" s="14"/>
      <c r="Z530" s="14"/>
      <c r="AA530" s="14"/>
    </row>
    <row r="531" ht="11.25" customHeight="1">
      <c r="A531" s="14"/>
      <c r="B531" s="14"/>
      <c r="C531" s="15"/>
      <c r="D531" s="14"/>
      <c r="E531" s="15"/>
      <c r="F531" s="14"/>
      <c r="G531" s="14"/>
      <c r="H531" s="14"/>
      <c r="I531" s="14"/>
      <c r="J531" s="14"/>
      <c r="K531" s="14"/>
      <c r="L531" s="14"/>
      <c r="M531" s="14"/>
      <c r="N531" s="14"/>
      <c r="O531" s="14"/>
      <c r="P531" s="14"/>
      <c r="Q531" s="14"/>
      <c r="R531" s="14"/>
      <c r="S531" s="14"/>
      <c r="T531" s="14"/>
      <c r="U531" s="14"/>
      <c r="V531" s="14"/>
      <c r="W531" s="14"/>
      <c r="X531" s="14"/>
      <c r="Y531" s="14"/>
      <c r="Z531" s="14"/>
      <c r="AA531" s="14"/>
    </row>
    <row r="532" ht="11.25" customHeight="1">
      <c r="A532" s="14"/>
      <c r="B532" s="14"/>
      <c r="C532" s="15"/>
      <c r="D532" s="14"/>
      <c r="E532" s="15"/>
      <c r="F532" s="14"/>
      <c r="G532" s="14"/>
      <c r="H532" s="14"/>
      <c r="I532" s="14"/>
      <c r="J532" s="14"/>
      <c r="K532" s="14"/>
      <c r="L532" s="14"/>
      <c r="M532" s="14"/>
      <c r="N532" s="14"/>
      <c r="O532" s="14"/>
      <c r="P532" s="14"/>
      <c r="Q532" s="14"/>
      <c r="R532" s="14"/>
      <c r="S532" s="14"/>
      <c r="T532" s="14"/>
      <c r="U532" s="14"/>
      <c r="V532" s="14"/>
      <c r="W532" s="14"/>
      <c r="X532" s="14"/>
      <c r="Y532" s="14"/>
      <c r="Z532" s="14"/>
      <c r="AA532" s="14"/>
    </row>
    <row r="533" ht="11.25" customHeight="1">
      <c r="A533" s="14"/>
      <c r="B533" s="14"/>
      <c r="C533" s="15"/>
      <c r="D533" s="14"/>
      <c r="E533" s="15"/>
      <c r="F533" s="14"/>
      <c r="G533" s="14"/>
      <c r="H533" s="14"/>
      <c r="I533" s="14"/>
      <c r="J533" s="14"/>
      <c r="K533" s="14"/>
      <c r="L533" s="14"/>
      <c r="M533" s="14"/>
      <c r="N533" s="14"/>
      <c r="O533" s="14"/>
      <c r="P533" s="14"/>
      <c r="Q533" s="14"/>
      <c r="R533" s="14"/>
      <c r="S533" s="14"/>
      <c r="T533" s="14"/>
      <c r="U533" s="14"/>
      <c r="V533" s="14"/>
      <c r="W533" s="14"/>
      <c r="X533" s="14"/>
      <c r="Y533" s="14"/>
      <c r="Z533" s="14"/>
      <c r="AA533" s="14"/>
    </row>
    <row r="534" ht="11.25" customHeight="1">
      <c r="A534" s="14"/>
      <c r="B534" s="14"/>
      <c r="C534" s="15"/>
      <c r="D534" s="14"/>
      <c r="E534" s="15"/>
      <c r="F534" s="14"/>
      <c r="G534" s="14"/>
      <c r="H534" s="14"/>
      <c r="I534" s="14"/>
      <c r="J534" s="14"/>
      <c r="K534" s="14"/>
      <c r="L534" s="14"/>
      <c r="M534" s="14"/>
      <c r="N534" s="14"/>
      <c r="O534" s="14"/>
      <c r="P534" s="14"/>
      <c r="Q534" s="14"/>
      <c r="R534" s="14"/>
      <c r="S534" s="14"/>
      <c r="T534" s="14"/>
      <c r="U534" s="14"/>
      <c r="V534" s="14"/>
      <c r="W534" s="14"/>
      <c r="X534" s="14"/>
      <c r="Y534" s="14"/>
      <c r="Z534" s="14"/>
      <c r="AA534" s="14"/>
    </row>
    <row r="535" ht="11.25" customHeight="1">
      <c r="A535" s="14"/>
      <c r="B535" s="14"/>
      <c r="C535" s="15"/>
      <c r="D535" s="14"/>
      <c r="E535" s="15"/>
      <c r="F535" s="14"/>
      <c r="G535" s="14"/>
      <c r="H535" s="14"/>
      <c r="I535" s="14"/>
      <c r="J535" s="14"/>
      <c r="K535" s="14"/>
      <c r="L535" s="14"/>
      <c r="M535" s="14"/>
      <c r="N535" s="14"/>
      <c r="O535" s="14"/>
      <c r="P535" s="14"/>
      <c r="Q535" s="14"/>
      <c r="R535" s="14"/>
      <c r="S535" s="14"/>
      <c r="T535" s="14"/>
      <c r="U535" s="14"/>
      <c r="V535" s="14"/>
      <c r="W535" s="14"/>
      <c r="X535" s="14"/>
      <c r="Y535" s="14"/>
      <c r="Z535" s="14"/>
      <c r="AA535" s="14"/>
    </row>
    <row r="536" ht="11.25" customHeight="1">
      <c r="A536" s="14"/>
      <c r="B536" s="14"/>
      <c r="C536" s="15"/>
      <c r="D536" s="14"/>
      <c r="E536" s="15"/>
      <c r="F536" s="14"/>
      <c r="G536" s="14"/>
      <c r="H536" s="14"/>
      <c r="I536" s="14"/>
      <c r="J536" s="14"/>
      <c r="K536" s="14"/>
      <c r="L536" s="14"/>
      <c r="M536" s="14"/>
      <c r="N536" s="14"/>
      <c r="O536" s="14"/>
      <c r="P536" s="14"/>
      <c r="Q536" s="14"/>
      <c r="R536" s="14"/>
      <c r="S536" s="14"/>
      <c r="T536" s="14"/>
      <c r="U536" s="14"/>
      <c r="V536" s="14"/>
      <c r="W536" s="14"/>
      <c r="X536" s="14"/>
      <c r="Y536" s="14"/>
      <c r="Z536" s="14"/>
      <c r="AA536" s="14"/>
    </row>
    <row r="537" ht="11.25" customHeight="1">
      <c r="A537" s="14"/>
      <c r="B537" s="14"/>
      <c r="C537" s="15"/>
      <c r="D537" s="14"/>
      <c r="E537" s="15"/>
      <c r="F537" s="14"/>
      <c r="G537" s="14"/>
      <c r="H537" s="14"/>
      <c r="I537" s="14"/>
      <c r="J537" s="14"/>
      <c r="K537" s="14"/>
      <c r="L537" s="14"/>
      <c r="M537" s="14"/>
      <c r="N537" s="14"/>
      <c r="O537" s="14"/>
      <c r="P537" s="14"/>
      <c r="Q537" s="14"/>
      <c r="R537" s="14"/>
      <c r="S537" s="14"/>
      <c r="T537" s="14"/>
      <c r="U537" s="14"/>
      <c r="V537" s="14"/>
      <c r="W537" s="14"/>
      <c r="X537" s="14"/>
      <c r="Y537" s="14"/>
      <c r="Z537" s="14"/>
      <c r="AA537" s="14"/>
    </row>
    <row r="538" ht="11.25" customHeight="1">
      <c r="A538" s="14"/>
      <c r="B538" s="14"/>
      <c r="C538" s="15"/>
      <c r="D538" s="14"/>
      <c r="E538" s="15"/>
      <c r="F538" s="14"/>
      <c r="G538" s="14"/>
      <c r="H538" s="14"/>
      <c r="I538" s="14"/>
      <c r="J538" s="14"/>
      <c r="K538" s="14"/>
      <c r="L538" s="14"/>
      <c r="M538" s="14"/>
      <c r="N538" s="14"/>
      <c r="O538" s="14"/>
      <c r="P538" s="14"/>
      <c r="Q538" s="14"/>
      <c r="R538" s="14"/>
      <c r="S538" s="14"/>
      <c r="T538" s="14"/>
      <c r="U538" s="14"/>
      <c r="V538" s="14"/>
      <c r="W538" s="14"/>
      <c r="X538" s="14"/>
      <c r="Y538" s="14"/>
      <c r="Z538" s="14"/>
      <c r="AA538" s="14"/>
    </row>
    <row r="539" ht="11.25" customHeight="1">
      <c r="A539" s="14"/>
      <c r="B539" s="14"/>
      <c r="C539" s="15"/>
      <c r="D539" s="14"/>
      <c r="E539" s="15"/>
      <c r="F539" s="14"/>
      <c r="G539" s="14"/>
      <c r="H539" s="14"/>
      <c r="I539" s="14"/>
      <c r="J539" s="14"/>
      <c r="K539" s="14"/>
      <c r="L539" s="14"/>
      <c r="M539" s="14"/>
      <c r="N539" s="14"/>
      <c r="O539" s="14"/>
      <c r="P539" s="14"/>
      <c r="Q539" s="14"/>
      <c r="R539" s="14"/>
      <c r="S539" s="14"/>
      <c r="T539" s="14"/>
      <c r="U539" s="14"/>
      <c r="V539" s="14"/>
      <c r="W539" s="14"/>
      <c r="X539" s="14"/>
      <c r="Y539" s="14"/>
      <c r="Z539" s="14"/>
      <c r="AA539" s="14"/>
    </row>
    <row r="540" ht="11.25" customHeight="1">
      <c r="A540" s="14"/>
      <c r="B540" s="14"/>
      <c r="C540" s="15"/>
      <c r="D540" s="14"/>
      <c r="E540" s="15"/>
      <c r="F540" s="14"/>
      <c r="G540" s="14"/>
      <c r="H540" s="14"/>
      <c r="I540" s="14"/>
      <c r="J540" s="14"/>
      <c r="K540" s="14"/>
      <c r="L540" s="14"/>
      <c r="M540" s="14"/>
      <c r="N540" s="14"/>
      <c r="O540" s="14"/>
      <c r="P540" s="14"/>
      <c r="Q540" s="14"/>
      <c r="R540" s="14"/>
      <c r="S540" s="14"/>
      <c r="T540" s="14"/>
      <c r="U540" s="14"/>
      <c r="V540" s="14"/>
      <c r="W540" s="14"/>
      <c r="X540" s="14"/>
      <c r="Y540" s="14"/>
      <c r="Z540" s="14"/>
      <c r="AA540" s="14"/>
    </row>
    <row r="541" ht="11.25" customHeight="1">
      <c r="A541" s="14"/>
      <c r="B541" s="14"/>
      <c r="C541" s="15"/>
      <c r="D541" s="14"/>
      <c r="E541" s="15"/>
      <c r="F541" s="14"/>
      <c r="G541" s="14"/>
      <c r="H541" s="14"/>
      <c r="I541" s="14"/>
      <c r="J541" s="14"/>
      <c r="K541" s="14"/>
      <c r="L541" s="14"/>
      <c r="M541" s="14"/>
      <c r="N541" s="14"/>
      <c r="O541" s="14"/>
      <c r="P541" s="14"/>
      <c r="Q541" s="14"/>
      <c r="R541" s="14"/>
      <c r="S541" s="14"/>
      <c r="T541" s="14"/>
      <c r="U541" s="14"/>
      <c r="V541" s="14"/>
      <c r="W541" s="14"/>
      <c r="X541" s="14"/>
      <c r="Y541" s="14"/>
      <c r="Z541" s="14"/>
      <c r="AA541" s="14"/>
    </row>
    <row r="542" ht="11.25" customHeight="1">
      <c r="A542" s="14"/>
      <c r="B542" s="14"/>
      <c r="C542" s="15"/>
      <c r="D542" s="14"/>
      <c r="E542" s="15"/>
      <c r="F542" s="14"/>
      <c r="G542" s="14"/>
      <c r="H542" s="14"/>
      <c r="I542" s="14"/>
      <c r="J542" s="14"/>
      <c r="K542" s="14"/>
      <c r="L542" s="14"/>
      <c r="M542" s="14"/>
      <c r="N542" s="14"/>
      <c r="O542" s="14"/>
      <c r="P542" s="14"/>
      <c r="Q542" s="14"/>
      <c r="R542" s="14"/>
      <c r="S542" s="14"/>
      <c r="T542" s="14"/>
      <c r="U542" s="14"/>
      <c r="V542" s="14"/>
      <c r="W542" s="14"/>
      <c r="X542" s="14"/>
      <c r="Y542" s="14"/>
      <c r="Z542" s="14"/>
      <c r="AA542" s="14"/>
    </row>
    <row r="543" ht="11.25" customHeight="1">
      <c r="A543" s="14"/>
      <c r="B543" s="14"/>
      <c r="C543" s="15"/>
      <c r="D543" s="14"/>
      <c r="E543" s="15"/>
      <c r="F543" s="14"/>
      <c r="G543" s="14"/>
      <c r="H543" s="14"/>
      <c r="I543" s="14"/>
      <c r="J543" s="14"/>
      <c r="K543" s="14"/>
      <c r="L543" s="14"/>
      <c r="M543" s="14"/>
      <c r="N543" s="14"/>
      <c r="O543" s="14"/>
      <c r="P543" s="14"/>
      <c r="Q543" s="14"/>
      <c r="R543" s="14"/>
      <c r="S543" s="14"/>
      <c r="T543" s="14"/>
      <c r="U543" s="14"/>
      <c r="V543" s="14"/>
      <c r="W543" s="14"/>
      <c r="X543" s="14"/>
      <c r="Y543" s="14"/>
      <c r="Z543" s="14"/>
      <c r="AA543" s="14"/>
    </row>
    <row r="544" ht="11.25" customHeight="1">
      <c r="A544" s="14"/>
      <c r="B544" s="14"/>
      <c r="C544" s="15"/>
      <c r="D544" s="14"/>
      <c r="E544" s="15"/>
      <c r="F544" s="14"/>
      <c r="G544" s="14"/>
      <c r="H544" s="14"/>
      <c r="I544" s="14"/>
      <c r="J544" s="14"/>
      <c r="K544" s="14"/>
      <c r="L544" s="14"/>
      <c r="M544" s="14"/>
      <c r="N544" s="14"/>
      <c r="O544" s="14"/>
      <c r="P544" s="14"/>
      <c r="Q544" s="14"/>
      <c r="R544" s="14"/>
      <c r="S544" s="14"/>
      <c r="T544" s="14"/>
      <c r="U544" s="14"/>
      <c r="V544" s="14"/>
      <c r="W544" s="14"/>
      <c r="X544" s="14"/>
      <c r="Y544" s="14"/>
      <c r="Z544" s="14"/>
      <c r="AA544" s="14"/>
    </row>
    <row r="545" ht="11.25" customHeight="1">
      <c r="A545" s="14"/>
      <c r="B545" s="14"/>
      <c r="C545" s="15"/>
      <c r="D545" s="14"/>
      <c r="E545" s="15"/>
      <c r="F545" s="14"/>
      <c r="G545" s="14"/>
      <c r="H545" s="14"/>
      <c r="I545" s="14"/>
      <c r="J545" s="14"/>
      <c r="K545" s="14"/>
      <c r="L545" s="14"/>
      <c r="M545" s="14"/>
      <c r="N545" s="14"/>
      <c r="O545" s="14"/>
      <c r="P545" s="14"/>
      <c r="Q545" s="14"/>
      <c r="R545" s="14"/>
      <c r="S545" s="14"/>
      <c r="T545" s="14"/>
      <c r="U545" s="14"/>
      <c r="V545" s="14"/>
      <c r="W545" s="14"/>
      <c r="X545" s="14"/>
      <c r="Y545" s="14"/>
      <c r="Z545" s="14"/>
      <c r="AA545" s="14"/>
    </row>
    <row r="546" ht="11.25" customHeight="1">
      <c r="A546" s="14"/>
      <c r="B546" s="14"/>
      <c r="C546" s="15"/>
      <c r="D546" s="14"/>
      <c r="E546" s="15"/>
      <c r="F546" s="14"/>
      <c r="G546" s="14"/>
      <c r="H546" s="14"/>
      <c r="I546" s="14"/>
      <c r="J546" s="14"/>
      <c r="K546" s="14"/>
      <c r="L546" s="14"/>
      <c r="M546" s="14"/>
      <c r="N546" s="14"/>
      <c r="O546" s="14"/>
      <c r="P546" s="14"/>
      <c r="Q546" s="14"/>
      <c r="R546" s="14"/>
      <c r="S546" s="14"/>
      <c r="T546" s="14"/>
      <c r="U546" s="14"/>
      <c r="V546" s="14"/>
      <c r="W546" s="14"/>
      <c r="X546" s="14"/>
      <c r="Y546" s="14"/>
      <c r="Z546" s="14"/>
      <c r="AA546" s="14"/>
    </row>
    <row r="547" ht="11.25" customHeight="1">
      <c r="A547" s="14"/>
      <c r="B547" s="14"/>
      <c r="C547" s="15"/>
      <c r="D547" s="14"/>
      <c r="E547" s="15"/>
      <c r="F547" s="14"/>
      <c r="G547" s="14"/>
      <c r="H547" s="14"/>
      <c r="I547" s="14"/>
      <c r="J547" s="14"/>
      <c r="K547" s="14"/>
      <c r="L547" s="14"/>
      <c r="M547" s="14"/>
      <c r="N547" s="14"/>
      <c r="O547" s="14"/>
      <c r="P547" s="14"/>
      <c r="Q547" s="14"/>
      <c r="R547" s="14"/>
      <c r="S547" s="14"/>
      <c r="T547" s="14"/>
      <c r="U547" s="14"/>
      <c r="V547" s="14"/>
      <c r="W547" s="14"/>
      <c r="X547" s="14"/>
      <c r="Y547" s="14"/>
      <c r="Z547" s="14"/>
      <c r="AA547" s="14"/>
    </row>
    <row r="548" ht="11.25" customHeight="1">
      <c r="A548" s="14"/>
      <c r="B548" s="14"/>
      <c r="C548" s="15"/>
      <c r="D548" s="14"/>
      <c r="E548" s="15"/>
      <c r="F548" s="14"/>
      <c r="G548" s="14"/>
      <c r="H548" s="14"/>
      <c r="I548" s="14"/>
      <c r="J548" s="14"/>
      <c r="K548" s="14"/>
      <c r="L548" s="14"/>
      <c r="M548" s="14"/>
      <c r="N548" s="14"/>
      <c r="O548" s="14"/>
      <c r="P548" s="14"/>
      <c r="Q548" s="14"/>
      <c r="R548" s="14"/>
      <c r="S548" s="14"/>
      <c r="T548" s="14"/>
      <c r="U548" s="14"/>
      <c r="V548" s="14"/>
      <c r="W548" s="14"/>
      <c r="X548" s="14"/>
      <c r="Y548" s="14"/>
      <c r="Z548" s="14"/>
      <c r="AA548" s="14"/>
    </row>
    <row r="549" ht="11.25" customHeight="1">
      <c r="A549" s="14"/>
      <c r="B549" s="14"/>
      <c r="C549" s="15"/>
      <c r="D549" s="14"/>
      <c r="E549" s="15"/>
      <c r="F549" s="14"/>
      <c r="G549" s="14"/>
      <c r="H549" s="14"/>
      <c r="I549" s="14"/>
      <c r="J549" s="14"/>
      <c r="K549" s="14"/>
      <c r="L549" s="14"/>
      <c r="M549" s="14"/>
      <c r="N549" s="14"/>
      <c r="O549" s="14"/>
      <c r="P549" s="14"/>
      <c r="Q549" s="14"/>
      <c r="R549" s="14"/>
      <c r="S549" s="14"/>
      <c r="T549" s="14"/>
      <c r="U549" s="14"/>
      <c r="V549" s="14"/>
      <c r="W549" s="14"/>
      <c r="X549" s="14"/>
      <c r="Y549" s="14"/>
      <c r="Z549" s="14"/>
      <c r="AA549" s="14"/>
    </row>
    <row r="550" ht="11.25" customHeight="1">
      <c r="A550" s="14"/>
      <c r="B550" s="14"/>
      <c r="C550" s="15"/>
      <c r="D550" s="14"/>
      <c r="E550" s="15"/>
      <c r="F550" s="14"/>
      <c r="G550" s="14"/>
      <c r="H550" s="14"/>
      <c r="I550" s="14"/>
      <c r="J550" s="14"/>
      <c r="K550" s="14"/>
      <c r="L550" s="14"/>
      <c r="M550" s="14"/>
      <c r="N550" s="14"/>
      <c r="O550" s="14"/>
      <c r="P550" s="14"/>
      <c r="Q550" s="14"/>
      <c r="R550" s="14"/>
      <c r="S550" s="14"/>
      <c r="T550" s="14"/>
      <c r="U550" s="14"/>
      <c r="V550" s="14"/>
      <c r="W550" s="14"/>
      <c r="X550" s="14"/>
      <c r="Y550" s="14"/>
      <c r="Z550" s="14"/>
      <c r="AA550" s="14"/>
    </row>
    <row r="551" ht="11.25" customHeight="1">
      <c r="A551" s="14"/>
      <c r="B551" s="14"/>
      <c r="C551" s="15"/>
      <c r="D551" s="14"/>
      <c r="E551" s="15"/>
      <c r="F551" s="14"/>
      <c r="G551" s="14"/>
      <c r="H551" s="14"/>
      <c r="I551" s="14"/>
      <c r="J551" s="14"/>
      <c r="K551" s="14"/>
      <c r="L551" s="14"/>
      <c r="M551" s="14"/>
      <c r="N551" s="14"/>
      <c r="O551" s="14"/>
      <c r="P551" s="14"/>
      <c r="Q551" s="14"/>
      <c r="R551" s="14"/>
      <c r="S551" s="14"/>
      <c r="T551" s="14"/>
      <c r="U551" s="14"/>
      <c r="V551" s="14"/>
      <c r="W551" s="14"/>
      <c r="X551" s="14"/>
      <c r="Y551" s="14"/>
      <c r="Z551" s="14"/>
      <c r="AA551" s="14"/>
    </row>
    <row r="552" ht="11.25" customHeight="1">
      <c r="A552" s="14"/>
      <c r="B552" s="14"/>
      <c r="C552" s="15"/>
      <c r="D552" s="14"/>
      <c r="E552" s="15"/>
      <c r="F552" s="14"/>
      <c r="G552" s="14"/>
      <c r="H552" s="14"/>
      <c r="I552" s="14"/>
      <c r="J552" s="14"/>
      <c r="K552" s="14"/>
      <c r="L552" s="14"/>
      <c r="M552" s="14"/>
      <c r="N552" s="14"/>
      <c r="O552" s="14"/>
      <c r="P552" s="14"/>
      <c r="Q552" s="14"/>
      <c r="R552" s="14"/>
      <c r="S552" s="14"/>
      <c r="T552" s="14"/>
      <c r="U552" s="14"/>
      <c r="V552" s="14"/>
      <c r="W552" s="14"/>
      <c r="X552" s="14"/>
      <c r="Y552" s="14"/>
      <c r="Z552" s="14"/>
      <c r="AA552" s="14"/>
    </row>
    <row r="553" ht="11.25" customHeight="1">
      <c r="A553" s="14"/>
      <c r="B553" s="14"/>
      <c r="C553" s="15"/>
      <c r="D553" s="14"/>
      <c r="E553" s="15"/>
      <c r="F553" s="14"/>
      <c r="G553" s="14"/>
      <c r="H553" s="14"/>
      <c r="I553" s="14"/>
      <c r="J553" s="14"/>
      <c r="K553" s="14"/>
      <c r="L553" s="14"/>
      <c r="M553" s="14"/>
      <c r="N553" s="14"/>
      <c r="O553" s="14"/>
      <c r="P553" s="14"/>
      <c r="Q553" s="14"/>
      <c r="R553" s="14"/>
      <c r="S553" s="14"/>
      <c r="T553" s="14"/>
      <c r="U553" s="14"/>
      <c r="V553" s="14"/>
      <c r="W553" s="14"/>
      <c r="X553" s="14"/>
      <c r="Y553" s="14"/>
      <c r="Z553" s="14"/>
      <c r="AA553" s="14"/>
    </row>
    <row r="554" ht="11.25" customHeight="1">
      <c r="A554" s="14"/>
      <c r="B554" s="14"/>
      <c r="C554" s="15"/>
      <c r="D554" s="14"/>
      <c r="E554" s="15"/>
      <c r="F554" s="14"/>
      <c r="G554" s="14"/>
      <c r="H554" s="14"/>
      <c r="I554" s="14"/>
      <c r="J554" s="14"/>
      <c r="K554" s="14"/>
      <c r="L554" s="14"/>
      <c r="M554" s="14"/>
      <c r="N554" s="14"/>
      <c r="O554" s="14"/>
      <c r="P554" s="14"/>
      <c r="Q554" s="14"/>
      <c r="R554" s="14"/>
      <c r="S554" s="14"/>
      <c r="T554" s="14"/>
      <c r="U554" s="14"/>
      <c r="V554" s="14"/>
      <c r="W554" s="14"/>
      <c r="X554" s="14"/>
      <c r="Y554" s="14"/>
      <c r="Z554" s="14"/>
      <c r="AA554" s="14"/>
    </row>
    <row r="555" ht="11.25" customHeight="1">
      <c r="A555" s="14"/>
      <c r="B555" s="14"/>
      <c r="C555" s="15"/>
      <c r="D555" s="14"/>
      <c r="E555" s="15"/>
      <c r="F555" s="14"/>
      <c r="G555" s="14"/>
      <c r="H555" s="14"/>
      <c r="I555" s="14"/>
      <c r="J555" s="14"/>
      <c r="K555" s="14"/>
      <c r="L555" s="14"/>
      <c r="M555" s="14"/>
      <c r="N555" s="14"/>
      <c r="O555" s="14"/>
      <c r="P555" s="14"/>
      <c r="Q555" s="14"/>
      <c r="R555" s="14"/>
      <c r="S555" s="14"/>
      <c r="T555" s="14"/>
      <c r="U555" s="14"/>
      <c r="V555" s="14"/>
      <c r="W555" s="14"/>
      <c r="X555" s="14"/>
      <c r="Y555" s="14"/>
      <c r="Z555" s="14"/>
      <c r="AA555" s="14"/>
    </row>
    <row r="556" ht="11.25" customHeight="1">
      <c r="A556" s="14"/>
      <c r="B556" s="14"/>
      <c r="C556" s="15"/>
      <c r="D556" s="14"/>
      <c r="E556" s="15"/>
      <c r="F556" s="14"/>
      <c r="G556" s="14"/>
      <c r="H556" s="14"/>
      <c r="I556" s="14"/>
      <c r="J556" s="14"/>
      <c r="K556" s="14"/>
      <c r="L556" s="14"/>
      <c r="M556" s="14"/>
      <c r="N556" s="14"/>
      <c r="O556" s="14"/>
      <c r="P556" s="14"/>
      <c r="Q556" s="14"/>
      <c r="R556" s="14"/>
      <c r="S556" s="14"/>
      <c r="T556" s="14"/>
      <c r="U556" s="14"/>
      <c r="V556" s="14"/>
      <c r="W556" s="14"/>
      <c r="X556" s="14"/>
      <c r="Y556" s="14"/>
      <c r="Z556" s="14"/>
      <c r="AA556" s="14"/>
    </row>
    <row r="557" ht="11.25" customHeight="1">
      <c r="A557" s="14"/>
      <c r="B557" s="14"/>
      <c r="C557" s="15"/>
      <c r="D557" s="14"/>
      <c r="E557" s="15"/>
      <c r="F557" s="14"/>
      <c r="G557" s="14"/>
      <c r="H557" s="14"/>
      <c r="I557" s="14"/>
      <c r="J557" s="14"/>
      <c r="K557" s="14"/>
      <c r="L557" s="14"/>
      <c r="M557" s="14"/>
      <c r="N557" s="14"/>
      <c r="O557" s="14"/>
      <c r="P557" s="14"/>
      <c r="Q557" s="14"/>
      <c r="R557" s="14"/>
      <c r="S557" s="14"/>
      <c r="T557" s="14"/>
      <c r="U557" s="14"/>
      <c r="V557" s="14"/>
      <c r="W557" s="14"/>
      <c r="X557" s="14"/>
      <c r="Y557" s="14"/>
      <c r="Z557" s="14"/>
      <c r="AA557" s="14"/>
    </row>
    <row r="558" ht="11.25" customHeight="1">
      <c r="A558" s="14"/>
      <c r="B558" s="14"/>
      <c r="C558" s="15"/>
      <c r="D558" s="14"/>
      <c r="E558" s="15"/>
      <c r="F558" s="14"/>
      <c r="G558" s="14"/>
      <c r="H558" s="14"/>
      <c r="I558" s="14"/>
      <c r="J558" s="14"/>
      <c r="K558" s="14"/>
      <c r="L558" s="14"/>
      <c r="M558" s="14"/>
      <c r="N558" s="14"/>
      <c r="O558" s="14"/>
      <c r="P558" s="14"/>
      <c r="Q558" s="14"/>
      <c r="R558" s="14"/>
      <c r="S558" s="14"/>
      <c r="T558" s="14"/>
      <c r="U558" s="14"/>
      <c r="V558" s="14"/>
      <c r="W558" s="14"/>
      <c r="X558" s="14"/>
      <c r="Y558" s="14"/>
      <c r="Z558" s="14"/>
      <c r="AA558" s="14"/>
    </row>
    <row r="559" ht="11.25" customHeight="1">
      <c r="A559" s="14"/>
      <c r="B559" s="14"/>
      <c r="C559" s="15"/>
      <c r="D559" s="14"/>
      <c r="E559" s="15"/>
      <c r="F559" s="14"/>
      <c r="G559" s="14"/>
      <c r="H559" s="14"/>
      <c r="I559" s="14"/>
      <c r="J559" s="14"/>
      <c r="K559" s="14"/>
      <c r="L559" s="14"/>
      <c r="M559" s="14"/>
      <c r="N559" s="14"/>
      <c r="O559" s="14"/>
      <c r="P559" s="14"/>
      <c r="Q559" s="14"/>
      <c r="R559" s="14"/>
      <c r="S559" s="14"/>
      <c r="T559" s="14"/>
      <c r="U559" s="14"/>
      <c r="V559" s="14"/>
      <c r="W559" s="14"/>
      <c r="X559" s="14"/>
      <c r="Y559" s="14"/>
      <c r="Z559" s="14"/>
      <c r="AA559" s="14"/>
    </row>
    <row r="560" ht="11.25" customHeight="1">
      <c r="A560" s="14"/>
      <c r="B560" s="14"/>
      <c r="C560" s="15"/>
      <c r="D560" s="14"/>
      <c r="E560" s="15"/>
      <c r="F560" s="14"/>
      <c r="G560" s="14"/>
      <c r="H560" s="14"/>
      <c r="I560" s="14"/>
      <c r="J560" s="14"/>
      <c r="K560" s="14"/>
      <c r="L560" s="14"/>
      <c r="M560" s="14"/>
      <c r="N560" s="14"/>
      <c r="O560" s="14"/>
      <c r="P560" s="14"/>
      <c r="Q560" s="14"/>
      <c r="R560" s="14"/>
      <c r="S560" s="14"/>
      <c r="T560" s="14"/>
      <c r="U560" s="14"/>
      <c r="V560" s="14"/>
      <c r="W560" s="14"/>
      <c r="X560" s="14"/>
      <c r="Y560" s="14"/>
      <c r="Z560" s="14"/>
      <c r="AA560" s="14"/>
    </row>
    <row r="561" ht="11.25" customHeight="1">
      <c r="A561" s="14"/>
      <c r="B561" s="14"/>
      <c r="C561" s="15"/>
      <c r="D561" s="14"/>
      <c r="E561" s="15"/>
      <c r="F561" s="14"/>
      <c r="G561" s="14"/>
      <c r="H561" s="14"/>
      <c r="I561" s="14"/>
      <c r="J561" s="14"/>
      <c r="K561" s="14"/>
      <c r="L561" s="14"/>
      <c r="M561" s="14"/>
      <c r="N561" s="14"/>
      <c r="O561" s="14"/>
      <c r="P561" s="14"/>
      <c r="Q561" s="14"/>
      <c r="R561" s="14"/>
      <c r="S561" s="14"/>
      <c r="T561" s="14"/>
      <c r="U561" s="14"/>
      <c r="V561" s="14"/>
      <c r="W561" s="14"/>
      <c r="X561" s="14"/>
      <c r="Y561" s="14"/>
      <c r="Z561" s="14"/>
      <c r="AA561" s="14"/>
    </row>
    <row r="562" ht="11.25" customHeight="1">
      <c r="A562" s="14"/>
      <c r="B562" s="14"/>
      <c r="C562" s="15"/>
      <c r="D562" s="14"/>
      <c r="E562" s="15"/>
      <c r="F562" s="14"/>
      <c r="G562" s="14"/>
      <c r="H562" s="14"/>
      <c r="I562" s="14"/>
      <c r="J562" s="14"/>
      <c r="K562" s="14"/>
      <c r="L562" s="14"/>
      <c r="M562" s="14"/>
      <c r="N562" s="14"/>
      <c r="O562" s="14"/>
      <c r="P562" s="14"/>
      <c r="Q562" s="14"/>
      <c r="R562" s="14"/>
      <c r="S562" s="14"/>
      <c r="T562" s="14"/>
      <c r="U562" s="14"/>
      <c r="V562" s="14"/>
      <c r="W562" s="14"/>
      <c r="X562" s="14"/>
      <c r="Y562" s="14"/>
      <c r="Z562" s="14"/>
      <c r="AA562" s="14"/>
    </row>
    <row r="563" ht="11.25" customHeight="1">
      <c r="A563" s="14"/>
      <c r="B563" s="14"/>
      <c r="C563" s="15"/>
      <c r="D563" s="14"/>
      <c r="E563" s="15"/>
      <c r="F563" s="14"/>
      <c r="G563" s="14"/>
      <c r="H563" s="14"/>
      <c r="I563" s="14"/>
      <c r="J563" s="14"/>
      <c r="K563" s="14"/>
      <c r="L563" s="14"/>
      <c r="M563" s="14"/>
      <c r="N563" s="14"/>
      <c r="O563" s="14"/>
      <c r="P563" s="14"/>
      <c r="Q563" s="14"/>
      <c r="R563" s="14"/>
      <c r="S563" s="14"/>
      <c r="T563" s="14"/>
      <c r="U563" s="14"/>
      <c r="V563" s="14"/>
      <c r="W563" s="14"/>
      <c r="X563" s="14"/>
      <c r="Y563" s="14"/>
      <c r="Z563" s="14"/>
      <c r="AA563" s="14"/>
    </row>
    <row r="564" ht="11.25" customHeight="1">
      <c r="A564" s="14"/>
      <c r="B564" s="14"/>
      <c r="C564" s="15"/>
      <c r="D564" s="14"/>
      <c r="E564" s="15"/>
      <c r="F564" s="14"/>
      <c r="G564" s="14"/>
      <c r="H564" s="14"/>
      <c r="I564" s="14"/>
      <c r="J564" s="14"/>
      <c r="K564" s="14"/>
      <c r="L564" s="14"/>
      <c r="M564" s="14"/>
      <c r="N564" s="14"/>
      <c r="O564" s="14"/>
      <c r="P564" s="14"/>
      <c r="Q564" s="14"/>
      <c r="R564" s="14"/>
      <c r="S564" s="14"/>
      <c r="T564" s="14"/>
      <c r="U564" s="14"/>
      <c r="V564" s="14"/>
      <c r="W564" s="14"/>
      <c r="X564" s="14"/>
      <c r="Y564" s="14"/>
      <c r="Z564" s="14"/>
      <c r="AA564" s="14"/>
    </row>
    <row r="565" ht="11.25" customHeight="1">
      <c r="A565" s="14"/>
      <c r="B565" s="14"/>
      <c r="C565" s="15"/>
      <c r="D565" s="14"/>
      <c r="E565" s="15"/>
      <c r="F565" s="14"/>
      <c r="G565" s="14"/>
      <c r="H565" s="14"/>
      <c r="I565" s="14"/>
      <c r="J565" s="14"/>
      <c r="K565" s="14"/>
      <c r="L565" s="14"/>
      <c r="M565" s="14"/>
      <c r="N565" s="14"/>
      <c r="O565" s="14"/>
      <c r="P565" s="14"/>
      <c r="Q565" s="14"/>
      <c r="R565" s="14"/>
      <c r="S565" s="14"/>
      <c r="T565" s="14"/>
      <c r="U565" s="14"/>
      <c r="V565" s="14"/>
      <c r="W565" s="14"/>
      <c r="X565" s="14"/>
      <c r="Y565" s="14"/>
      <c r="Z565" s="14"/>
      <c r="AA565" s="14"/>
    </row>
    <row r="566" ht="11.25" customHeight="1">
      <c r="A566" s="14"/>
      <c r="B566" s="14"/>
      <c r="C566" s="15"/>
      <c r="D566" s="14"/>
      <c r="E566" s="15"/>
      <c r="F566" s="14"/>
      <c r="G566" s="14"/>
      <c r="H566" s="14"/>
      <c r="I566" s="14"/>
      <c r="J566" s="14"/>
      <c r="K566" s="14"/>
      <c r="L566" s="14"/>
      <c r="M566" s="14"/>
      <c r="N566" s="14"/>
      <c r="O566" s="14"/>
      <c r="P566" s="14"/>
      <c r="Q566" s="14"/>
      <c r="R566" s="14"/>
      <c r="S566" s="14"/>
      <c r="T566" s="14"/>
      <c r="U566" s="14"/>
      <c r="V566" s="14"/>
      <c r="W566" s="14"/>
      <c r="X566" s="14"/>
      <c r="Y566" s="14"/>
      <c r="Z566" s="14"/>
      <c r="AA566" s="14"/>
    </row>
    <row r="567" ht="11.25" customHeight="1">
      <c r="A567" s="14"/>
      <c r="B567" s="14"/>
      <c r="C567" s="15"/>
      <c r="D567" s="14"/>
      <c r="E567" s="15"/>
      <c r="F567" s="14"/>
      <c r="G567" s="14"/>
      <c r="H567" s="14"/>
      <c r="I567" s="14"/>
      <c r="J567" s="14"/>
      <c r="K567" s="14"/>
      <c r="L567" s="14"/>
      <c r="M567" s="14"/>
      <c r="N567" s="14"/>
      <c r="O567" s="14"/>
      <c r="P567" s="14"/>
      <c r="Q567" s="14"/>
      <c r="R567" s="14"/>
      <c r="S567" s="14"/>
      <c r="T567" s="14"/>
      <c r="U567" s="14"/>
      <c r="V567" s="14"/>
      <c r="W567" s="14"/>
      <c r="X567" s="14"/>
      <c r="Y567" s="14"/>
      <c r="Z567" s="14"/>
      <c r="AA567" s="14"/>
    </row>
    <row r="568" ht="11.25" customHeight="1">
      <c r="A568" s="14"/>
      <c r="B568" s="14"/>
      <c r="C568" s="15"/>
      <c r="D568" s="14"/>
      <c r="E568" s="15"/>
      <c r="F568" s="14"/>
      <c r="G568" s="14"/>
      <c r="H568" s="14"/>
      <c r="I568" s="14"/>
      <c r="J568" s="14"/>
      <c r="K568" s="14"/>
      <c r="L568" s="14"/>
      <c r="M568" s="14"/>
      <c r="N568" s="14"/>
      <c r="O568" s="14"/>
      <c r="P568" s="14"/>
      <c r="Q568" s="14"/>
      <c r="R568" s="14"/>
      <c r="S568" s="14"/>
      <c r="T568" s="14"/>
      <c r="U568" s="14"/>
      <c r="V568" s="14"/>
      <c r="W568" s="14"/>
      <c r="X568" s="14"/>
      <c r="Y568" s="14"/>
      <c r="Z568" s="14"/>
      <c r="AA568" s="14"/>
    </row>
    <row r="569" ht="11.25" customHeight="1">
      <c r="A569" s="14"/>
      <c r="B569" s="14"/>
      <c r="C569" s="15"/>
      <c r="D569" s="14"/>
      <c r="E569" s="15"/>
      <c r="F569" s="14"/>
      <c r="G569" s="14"/>
      <c r="H569" s="14"/>
      <c r="I569" s="14"/>
      <c r="J569" s="14"/>
      <c r="K569" s="14"/>
      <c r="L569" s="14"/>
      <c r="M569" s="14"/>
      <c r="N569" s="14"/>
      <c r="O569" s="14"/>
      <c r="P569" s="14"/>
      <c r="Q569" s="14"/>
      <c r="R569" s="14"/>
      <c r="S569" s="14"/>
      <c r="T569" s="14"/>
      <c r="U569" s="14"/>
      <c r="V569" s="14"/>
      <c r="W569" s="14"/>
      <c r="X569" s="14"/>
      <c r="Y569" s="14"/>
      <c r="Z569" s="14"/>
      <c r="AA569" s="14"/>
    </row>
    <row r="570" ht="11.25" customHeight="1">
      <c r="A570" s="14"/>
      <c r="B570" s="14"/>
      <c r="C570" s="15"/>
      <c r="D570" s="14"/>
      <c r="E570" s="15"/>
      <c r="F570" s="14"/>
      <c r="G570" s="14"/>
      <c r="H570" s="14"/>
      <c r="I570" s="14"/>
      <c r="J570" s="14"/>
      <c r="K570" s="14"/>
      <c r="L570" s="14"/>
      <c r="M570" s="14"/>
      <c r="N570" s="14"/>
      <c r="O570" s="14"/>
      <c r="P570" s="14"/>
      <c r="Q570" s="14"/>
      <c r="R570" s="14"/>
      <c r="S570" s="14"/>
      <c r="T570" s="14"/>
      <c r="U570" s="14"/>
      <c r="V570" s="14"/>
      <c r="W570" s="14"/>
      <c r="X570" s="14"/>
      <c r="Y570" s="14"/>
      <c r="Z570" s="14"/>
      <c r="AA570" s="14"/>
    </row>
    <row r="571" ht="11.25" customHeight="1">
      <c r="A571" s="14"/>
      <c r="B571" s="14"/>
      <c r="C571" s="15"/>
      <c r="D571" s="14"/>
      <c r="E571" s="15"/>
      <c r="F571" s="14"/>
      <c r="G571" s="14"/>
      <c r="H571" s="14"/>
      <c r="I571" s="14"/>
      <c r="J571" s="14"/>
      <c r="K571" s="14"/>
      <c r="L571" s="14"/>
      <c r="M571" s="14"/>
      <c r="N571" s="14"/>
      <c r="O571" s="14"/>
      <c r="P571" s="14"/>
      <c r="Q571" s="14"/>
      <c r="R571" s="14"/>
      <c r="S571" s="14"/>
      <c r="T571" s="14"/>
      <c r="U571" s="14"/>
      <c r="V571" s="14"/>
      <c r="W571" s="14"/>
      <c r="X571" s="14"/>
      <c r="Y571" s="14"/>
      <c r="Z571" s="14"/>
      <c r="AA571" s="14"/>
    </row>
    <row r="572" ht="11.25" customHeight="1">
      <c r="A572" s="14"/>
      <c r="B572" s="14"/>
      <c r="C572" s="15"/>
      <c r="D572" s="14"/>
      <c r="E572" s="15"/>
      <c r="F572" s="14"/>
      <c r="G572" s="14"/>
      <c r="H572" s="14"/>
      <c r="I572" s="14"/>
      <c r="J572" s="14"/>
      <c r="K572" s="14"/>
      <c r="L572" s="14"/>
      <c r="M572" s="14"/>
      <c r="N572" s="14"/>
      <c r="O572" s="14"/>
      <c r="P572" s="14"/>
      <c r="Q572" s="14"/>
      <c r="R572" s="14"/>
      <c r="S572" s="14"/>
      <c r="T572" s="14"/>
      <c r="U572" s="14"/>
      <c r="V572" s="14"/>
      <c r="W572" s="14"/>
      <c r="X572" s="14"/>
      <c r="Y572" s="14"/>
      <c r="Z572" s="14"/>
      <c r="AA572" s="14"/>
    </row>
    <row r="573" ht="11.25" customHeight="1">
      <c r="A573" s="14"/>
      <c r="B573" s="14"/>
      <c r="C573" s="15"/>
      <c r="D573" s="14"/>
      <c r="E573" s="15"/>
      <c r="F573" s="14"/>
      <c r="G573" s="14"/>
      <c r="H573" s="14"/>
      <c r="I573" s="14"/>
      <c r="J573" s="14"/>
      <c r="K573" s="14"/>
      <c r="L573" s="14"/>
      <c r="M573" s="14"/>
      <c r="N573" s="14"/>
      <c r="O573" s="14"/>
      <c r="P573" s="14"/>
      <c r="Q573" s="14"/>
      <c r="R573" s="14"/>
      <c r="S573" s="14"/>
      <c r="T573" s="14"/>
      <c r="U573" s="14"/>
      <c r="V573" s="14"/>
      <c r="W573" s="14"/>
      <c r="X573" s="14"/>
      <c r="Y573" s="14"/>
      <c r="Z573" s="14"/>
      <c r="AA573" s="14"/>
    </row>
    <row r="574" ht="11.25" customHeight="1">
      <c r="A574" s="14"/>
      <c r="B574" s="14"/>
      <c r="C574" s="15"/>
      <c r="D574" s="14"/>
      <c r="E574" s="15"/>
      <c r="F574" s="14"/>
      <c r="G574" s="14"/>
      <c r="H574" s="14"/>
      <c r="I574" s="14"/>
      <c r="J574" s="14"/>
      <c r="K574" s="14"/>
      <c r="L574" s="14"/>
      <c r="M574" s="14"/>
      <c r="N574" s="14"/>
      <c r="O574" s="14"/>
      <c r="P574" s="14"/>
      <c r="Q574" s="14"/>
      <c r="R574" s="14"/>
      <c r="S574" s="14"/>
      <c r="T574" s="14"/>
      <c r="U574" s="14"/>
      <c r="V574" s="14"/>
      <c r="W574" s="14"/>
      <c r="X574" s="14"/>
      <c r="Y574" s="14"/>
      <c r="Z574" s="14"/>
      <c r="AA574" s="14"/>
    </row>
    <row r="575" ht="11.25" customHeight="1">
      <c r="A575" s="14"/>
      <c r="B575" s="14"/>
      <c r="C575" s="15"/>
      <c r="D575" s="14"/>
      <c r="E575" s="15"/>
      <c r="F575" s="14"/>
      <c r="G575" s="14"/>
      <c r="H575" s="14"/>
      <c r="I575" s="14"/>
      <c r="J575" s="14"/>
      <c r="K575" s="14"/>
      <c r="L575" s="14"/>
      <c r="M575" s="14"/>
      <c r="N575" s="14"/>
      <c r="O575" s="14"/>
      <c r="P575" s="14"/>
      <c r="Q575" s="14"/>
      <c r="R575" s="14"/>
      <c r="S575" s="14"/>
      <c r="T575" s="14"/>
      <c r="U575" s="14"/>
      <c r="V575" s="14"/>
      <c r="W575" s="14"/>
      <c r="X575" s="14"/>
      <c r="Y575" s="14"/>
      <c r="Z575" s="14"/>
      <c r="AA575" s="14"/>
    </row>
    <row r="576" ht="11.25" customHeight="1">
      <c r="A576" s="14"/>
      <c r="B576" s="14"/>
      <c r="C576" s="15"/>
      <c r="D576" s="14"/>
      <c r="E576" s="15"/>
      <c r="F576" s="14"/>
      <c r="G576" s="14"/>
      <c r="H576" s="14"/>
      <c r="I576" s="14"/>
      <c r="J576" s="14"/>
      <c r="K576" s="14"/>
      <c r="L576" s="14"/>
      <c r="M576" s="14"/>
      <c r="N576" s="14"/>
      <c r="O576" s="14"/>
      <c r="P576" s="14"/>
      <c r="Q576" s="14"/>
      <c r="R576" s="14"/>
      <c r="S576" s="14"/>
      <c r="T576" s="14"/>
      <c r="U576" s="14"/>
      <c r="V576" s="14"/>
      <c r="W576" s="14"/>
      <c r="X576" s="14"/>
      <c r="Y576" s="14"/>
      <c r="Z576" s="14"/>
      <c r="AA576" s="14"/>
    </row>
    <row r="577" ht="11.25" customHeight="1">
      <c r="A577" s="14"/>
      <c r="B577" s="14"/>
      <c r="C577" s="15"/>
      <c r="D577" s="14"/>
      <c r="E577" s="15"/>
      <c r="F577" s="14"/>
      <c r="G577" s="14"/>
      <c r="H577" s="14"/>
      <c r="I577" s="14"/>
      <c r="J577" s="14"/>
      <c r="K577" s="14"/>
      <c r="L577" s="14"/>
      <c r="M577" s="14"/>
      <c r="N577" s="14"/>
      <c r="O577" s="14"/>
      <c r="P577" s="14"/>
      <c r="Q577" s="14"/>
      <c r="R577" s="14"/>
      <c r="S577" s="14"/>
      <c r="T577" s="14"/>
      <c r="U577" s="14"/>
      <c r="V577" s="14"/>
      <c r="W577" s="14"/>
      <c r="X577" s="14"/>
      <c r="Y577" s="14"/>
      <c r="Z577" s="14"/>
      <c r="AA577" s="14"/>
    </row>
    <row r="578" ht="11.25" customHeight="1">
      <c r="A578" s="14"/>
      <c r="B578" s="14"/>
      <c r="C578" s="15"/>
      <c r="D578" s="14"/>
      <c r="E578" s="15"/>
      <c r="F578" s="14"/>
      <c r="G578" s="14"/>
      <c r="H578" s="14"/>
      <c r="I578" s="14"/>
      <c r="J578" s="14"/>
      <c r="K578" s="14"/>
      <c r="L578" s="14"/>
      <c r="M578" s="14"/>
      <c r="N578" s="14"/>
      <c r="O578" s="14"/>
      <c r="P578" s="14"/>
      <c r="Q578" s="14"/>
      <c r="R578" s="14"/>
      <c r="S578" s="14"/>
      <c r="T578" s="14"/>
      <c r="U578" s="14"/>
      <c r="V578" s="14"/>
      <c r="W578" s="14"/>
      <c r="X578" s="14"/>
      <c r="Y578" s="14"/>
      <c r="Z578" s="14"/>
      <c r="AA578" s="14"/>
    </row>
    <row r="579" ht="11.25" customHeight="1">
      <c r="A579" s="14"/>
      <c r="B579" s="14"/>
      <c r="C579" s="15"/>
      <c r="D579" s="14"/>
      <c r="E579" s="15"/>
      <c r="F579" s="14"/>
      <c r="G579" s="14"/>
      <c r="H579" s="14"/>
      <c r="I579" s="14"/>
      <c r="J579" s="14"/>
      <c r="K579" s="14"/>
      <c r="L579" s="14"/>
      <c r="M579" s="14"/>
      <c r="N579" s="14"/>
      <c r="O579" s="14"/>
      <c r="P579" s="14"/>
      <c r="Q579" s="14"/>
      <c r="R579" s="14"/>
      <c r="S579" s="14"/>
      <c r="T579" s="14"/>
      <c r="U579" s="14"/>
      <c r="V579" s="14"/>
      <c r="W579" s="14"/>
      <c r="X579" s="14"/>
      <c r="Y579" s="14"/>
      <c r="Z579" s="14"/>
      <c r="AA579" s="14"/>
    </row>
    <row r="580" ht="11.25" customHeight="1">
      <c r="A580" s="14"/>
      <c r="B580" s="14"/>
      <c r="C580" s="15"/>
      <c r="D580" s="14"/>
      <c r="E580" s="15"/>
      <c r="F580" s="14"/>
      <c r="G580" s="14"/>
      <c r="H580" s="14"/>
      <c r="I580" s="14"/>
      <c r="J580" s="14"/>
      <c r="K580" s="14"/>
      <c r="L580" s="14"/>
      <c r="M580" s="14"/>
      <c r="N580" s="14"/>
      <c r="O580" s="14"/>
      <c r="P580" s="14"/>
      <c r="Q580" s="14"/>
      <c r="R580" s="14"/>
      <c r="S580" s="14"/>
      <c r="T580" s="14"/>
      <c r="U580" s="14"/>
      <c r="V580" s="14"/>
      <c r="W580" s="14"/>
      <c r="X580" s="14"/>
      <c r="Y580" s="14"/>
      <c r="Z580" s="14"/>
      <c r="AA580" s="14"/>
    </row>
    <row r="581" ht="11.25" customHeight="1">
      <c r="A581" s="14"/>
      <c r="B581" s="14"/>
      <c r="C581" s="15"/>
      <c r="D581" s="14"/>
      <c r="E581" s="15"/>
      <c r="F581" s="14"/>
      <c r="G581" s="14"/>
      <c r="H581" s="14"/>
      <c r="I581" s="14"/>
      <c r="J581" s="14"/>
      <c r="K581" s="14"/>
      <c r="L581" s="14"/>
      <c r="M581" s="14"/>
      <c r="N581" s="14"/>
      <c r="O581" s="14"/>
      <c r="P581" s="14"/>
      <c r="Q581" s="14"/>
      <c r="R581" s="14"/>
      <c r="S581" s="14"/>
      <c r="T581" s="14"/>
      <c r="U581" s="14"/>
      <c r="V581" s="14"/>
      <c r="W581" s="14"/>
      <c r="X581" s="14"/>
      <c r="Y581" s="14"/>
      <c r="Z581" s="14"/>
      <c r="AA581" s="14"/>
    </row>
    <row r="582" ht="11.25" customHeight="1">
      <c r="A582" s="14"/>
      <c r="B582" s="14"/>
      <c r="C582" s="15"/>
      <c r="D582" s="14"/>
      <c r="E582" s="15"/>
      <c r="F582" s="14"/>
      <c r="G582" s="14"/>
      <c r="H582" s="14"/>
      <c r="I582" s="14"/>
      <c r="J582" s="14"/>
      <c r="K582" s="14"/>
      <c r="L582" s="14"/>
      <c r="M582" s="14"/>
      <c r="N582" s="14"/>
      <c r="O582" s="14"/>
      <c r="P582" s="14"/>
      <c r="Q582" s="14"/>
      <c r="R582" s="14"/>
      <c r="S582" s="14"/>
      <c r="T582" s="14"/>
      <c r="U582" s="14"/>
      <c r="V582" s="14"/>
      <c r="W582" s="14"/>
      <c r="X582" s="14"/>
      <c r="Y582" s="14"/>
      <c r="Z582" s="14"/>
      <c r="AA582" s="14"/>
    </row>
    <row r="583" ht="11.25" customHeight="1">
      <c r="A583" s="14"/>
      <c r="B583" s="14"/>
      <c r="C583" s="15"/>
      <c r="D583" s="14"/>
      <c r="E583" s="15"/>
      <c r="F583" s="14"/>
      <c r="G583" s="14"/>
      <c r="H583" s="14"/>
      <c r="I583" s="14"/>
      <c r="J583" s="14"/>
      <c r="K583" s="14"/>
      <c r="L583" s="14"/>
      <c r="M583" s="14"/>
      <c r="N583" s="14"/>
      <c r="O583" s="14"/>
      <c r="P583" s="14"/>
      <c r="Q583" s="14"/>
      <c r="R583" s="14"/>
      <c r="S583" s="14"/>
      <c r="T583" s="14"/>
      <c r="U583" s="14"/>
      <c r="V583" s="14"/>
      <c r="W583" s="14"/>
      <c r="X583" s="14"/>
      <c r="Y583" s="14"/>
      <c r="Z583" s="14"/>
      <c r="AA583" s="14"/>
    </row>
    <row r="584" ht="11.25" customHeight="1">
      <c r="A584" s="14"/>
      <c r="B584" s="14"/>
      <c r="C584" s="15"/>
      <c r="D584" s="14"/>
      <c r="E584" s="15"/>
      <c r="F584" s="14"/>
      <c r="G584" s="14"/>
      <c r="H584" s="14"/>
      <c r="I584" s="14"/>
      <c r="J584" s="14"/>
      <c r="K584" s="14"/>
      <c r="L584" s="14"/>
      <c r="M584" s="14"/>
      <c r="N584" s="14"/>
      <c r="O584" s="14"/>
      <c r="P584" s="14"/>
      <c r="Q584" s="14"/>
      <c r="R584" s="14"/>
      <c r="S584" s="14"/>
      <c r="T584" s="14"/>
      <c r="U584" s="14"/>
      <c r="V584" s="14"/>
      <c r="W584" s="14"/>
      <c r="X584" s="14"/>
      <c r="Y584" s="14"/>
      <c r="Z584" s="14"/>
      <c r="AA584" s="14"/>
    </row>
    <row r="585" ht="11.25" customHeight="1">
      <c r="A585" s="14"/>
      <c r="B585" s="14"/>
      <c r="C585" s="15"/>
      <c r="D585" s="14"/>
      <c r="E585" s="15"/>
      <c r="F585" s="14"/>
      <c r="G585" s="14"/>
      <c r="H585" s="14"/>
      <c r="I585" s="14"/>
      <c r="J585" s="14"/>
      <c r="K585" s="14"/>
      <c r="L585" s="14"/>
      <c r="M585" s="14"/>
      <c r="N585" s="14"/>
      <c r="O585" s="14"/>
      <c r="P585" s="14"/>
      <c r="Q585" s="14"/>
      <c r="R585" s="14"/>
      <c r="S585" s="14"/>
      <c r="T585" s="14"/>
      <c r="U585" s="14"/>
      <c r="V585" s="14"/>
      <c r="W585" s="14"/>
      <c r="X585" s="14"/>
      <c r="Y585" s="14"/>
      <c r="Z585" s="14"/>
      <c r="AA585" s="14"/>
    </row>
    <row r="586" ht="11.25" customHeight="1">
      <c r="A586" s="14"/>
      <c r="B586" s="14"/>
      <c r="C586" s="15"/>
      <c r="D586" s="14"/>
      <c r="E586" s="15"/>
      <c r="F586" s="14"/>
      <c r="G586" s="14"/>
      <c r="H586" s="14"/>
      <c r="I586" s="14"/>
      <c r="J586" s="14"/>
      <c r="K586" s="14"/>
      <c r="L586" s="14"/>
      <c r="M586" s="14"/>
      <c r="N586" s="14"/>
      <c r="O586" s="14"/>
      <c r="P586" s="14"/>
      <c r="Q586" s="14"/>
      <c r="R586" s="14"/>
      <c r="S586" s="14"/>
      <c r="T586" s="14"/>
      <c r="U586" s="14"/>
      <c r="V586" s="14"/>
      <c r="W586" s="14"/>
      <c r="X586" s="14"/>
      <c r="Y586" s="14"/>
      <c r="Z586" s="14"/>
      <c r="AA586" s="14"/>
    </row>
    <row r="587" ht="11.25" customHeight="1">
      <c r="A587" s="14"/>
      <c r="B587" s="14"/>
      <c r="C587" s="15"/>
      <c r="D587" s="14"/>
      <c r="E587" s="15"/>
      <c r="F587" s="14"/>
      <c r="G587" s="14"/>
      <c r="H587" s="14"/>
      <c r="I587" s="14"/>
      <c r="J587" s="14"/>
      <c r="K587" s="14"/>
      <c r="L587" s="14"/>
      <c r="M587" s="14"/>
      <c r="N587" s="14"/>
      <c r="O587" s="14"/>
      <c r="P587" s="14"/>
      <c r="Q587" s="14"/>
      <c r="R587" s="14"/>
      <c r="S587" s="14"/>
      <c r="T587" s="14"/>
      <c r="U587" s="14"/>
      <c r="V587" s="14"/>
      <c r="W587" s="14"/>
      <c r="X587" s="14"/>
      <c r="Y587" s="14"/>
      <c r="Z587" s="14"/>
      <c r="AA587" s="14"/>
    </row>
    <row r="588" ht="11.25" customHeight="1">
      <c r="A588" s="14"/>
      <c r="B588" s="14"/>
      <c r="C588" s="15"/>
      <c r="D588" s="14"/>
      <c r="E588" s="15"/>
      <c r="F588" s="14"/>
      <c r="G588" s="14"/>
      <c r="H588" s="14"/>
      <c r="I588" s="14"/>
      <c r="J588" s="14"/>
      <c r="K588" s="14"/>
      <c r="L588" s="14"/>
      <c r="M588" s="14"/>
      <c r="N588" s="14"/>
      <c r="O588" s="14"/>
      <c r="P588" s="14"/>
      <c r="Q588" s="14"/>
      <c r="R588" s="14"/>
      <c r="S588" s="14"/>
      <c r="T588" s="14"/>
      <c r="U588" s="14"/>
      <c r="V588" s="14"/>
      <c r="W588" s="14"/>
      <c r="X588" s="14"/>
      <c r="Y588" s="14"/>
      <c r="Z588" s="14"/>
      <c r="AA588" s="14"/>
    </row>
    <row r="589" ht="11.25" customHeight="1">
      <c r="A589" s="14"/>
      <c r="B589" s="14"/>
      <c r="C589" s="15"/>
      <c r="D589" s="14"/>
      <c r="E589" s="15"/>
      <c r="F589" s="14"/>
      <c r="G589" s="14"/>
      <c r="H589" s="14"/>
      <c r="I589" s="14"/>
      <c r="J589" s="14"/>
      <c r="K589" s="14"/>
      <c r="L589" s="14"/>
      <c r="M589" s="14"/>
      <c r="N589" s="14"/>
      <c r="O589" s="14"/>
      <c r="P589" s="14"/>
      <c r="Q589" s="14"/>
      <c r="R589" s="14"/>
      <c r="S589" s="14"/>
      <c r="T589" s="14"/>
      <c r="U589" s="14"/>
      <c r="V589" s="14"/>
      <c r="W589" s="14"/>
      <c r="X589" s="14"/>
      <c r="Y589" s="14"/>
      <c r="Z589" s="14"/>
      <c r="AA589" s="14"/>
    </row>
    <row r="590" ht="11.25" customHeight="1">
      <c r="A590" s="14"/>
      <c r="B590" s="14"/>
      <c r="C590" s="15"/>
      <c r="D590" s="14"/>
      <c r="E590" s="15"/>
      <c r="F590" s="14"/>
      <c r="G590" s="14"/>
      <c r="H590" s="14"/>
      <c r="I590" s="14"/>
      <c r="J590" s="14"/>
      <c r="K590" s="14"/>
      <c r="L590" s="14"/>
      <c r="M590" s="14"/>
      <c r="N590" s="14"/>
      <c r="O590" s="14"/>
      <c r="P590" s="14"/>
      <c r="Q590" s="14"/>
      <c r="R590" s="14"/>
      <c r="S590" s="14"/>
      <c r="T590" s="14"/>
      <c r="U590" s="14"/>
      <c r="V590" s="14"/>
      <c r="W590" s="14"/>
      <c r="X590" s="14"/>
      <c r="Y590" s="14"/>
      <c r="Z590" s="14"/>
      <c r="AA590" s="14"/>
    </row>
    <row r="591" ht="11.25" customHeight="1">
      <c r="A591" s="14"/>
      <c r="B591" s="14"/>
      <c r="C591" s="15"/>
      <c r="D591" s="14"/>
      <c r="E591" s="15"/>
      <c r="F591" s="14"/>
      <c r="G591" s="14"/>
      <c r="H591" s="14"/>
      <c r="I591" s="14"/>
      <c r="J591" s="14"/>
      <c r="K591" s="14"/>
      <c r="L591" s="14"/>
      <c r="M591" s="14"/>
      <c r="N591" s="14"/>
      <c r="O591" s="14"/>
      <c r="P591" s="14"/>
      <c r="Q591" s="14"/>
      <c r="R591" s="14"/>
      <c r="S591" s="14"/>
      <c r="T591" s="14"/>
      <c r="U591" s="14"/>
      <c r="V591" s="14"/>
      <c r="W591" s="14"/>
      <c r="X591" s="14"/>
      <c r="Y591" s="14"/>
      <c r="Z591" s="14"/>
      <c r="AA591" s="14"/>
    </row>
    <row r="592" ht="11.25" customHeight="1">
      <c r="A592" s="14"/>
      <c r="B592" s="14"/>
      <c r="C592" s="15"/>
      <c r="D592" s="14"/>
      <c r="E592" s="15"/>
      <c r="F592" s="14"/>
      <c r="G592" s="14"/>
      <c r="H592" s="14"/>
      <c r="I592" s="14"/>
      <c r="J592" s="14"/>
      <c r="K592" s="14"/>
      <c r="L592" s="14"/>
      <c r="M592" s="14"/>
      <c r="N592" s="14"/>
      <c r="O592" s="14"/>
      <c r="P592" s="14"/>
      <c r="Q592" s="14"/>
      <c r="R592" s="14"/>
      <c r="S592" s="14"/>
      <c r="T592" s="14"/>
      <c r="U592" s="14"/>
      <c r="V592" s="14"/>
      <c r="W592" s="14"/>
      <c r="X592" s="14"/>
      <c r="Y592" s="14"/>
      <c r="Z592" s="14"/>
      <c r="AA592" s="14"/>
    </row>
    <row r="593" ht="11.25" customHeight="1">
      <c r="A593" s="14"/>
      <c r="B593" s="14"/>
      <c r="C593" s="15"/>
      <c r="D593" s="14"/>
      <c r="E593" s="15"/>
      <c r="F593" s="14"/>
      <c r="G593" s="14"/>
      <c r="H593" s="14"/>
      <c r="I593" s="14"/>
      <c r="J593" s="14"/>
      <c r="K593" s="14"/>
      <c r="L593" s="14"/>
      <c r="M593" s="14"/>
      <c r="N593" s="14"/>
      <c r="O593" s="14"/>
      <c r="P593" s="14"/>
      <c r="Q593" s="14"/>
      <c r="R593" s="14"/>
      <c r="S593" s="14"/>
      <c r="T593" s="14"/>
      <c r="U593" s="14"/>
      <c r="V593" s="14"/>
      <c r="W593" s="14"/>
      <c r="X593" s="14"/>
      <c r="Y593" s="14"/>
      <c r="Z593" s="14"/>
      <c r="AA593" s="14"/>
    </row>
    <row r="594" ht="11.25" customHeight="1">
      <c r="A594" s="14"/>
      <c r="B594" s="14"/>
      <c r="C594" s="15"/>
      <c r="D594" s="14"/>
      <c r="E594" s="15"/>
      <c r="F594" s="14"/>
      <c r="G594" s="14"/>
      <c r="H594" s="14"/>
      <c r="I594" s="14"/>
      <c r="J594" s="14"/>
      <c r="K594" s="14"/>
      <c r="L594" s="14"/>
      <c r="M594" s="14"/>
      <c r="N594" s="14"/>
      <c r="O594" s="14"/>
      <c r="P594" s="14"/>
      <c r="Q594" s="14"/>
      <c r="R594" s="14"/>
      <c r="S594" s="14"/>
      <c r="T594" s="14"/>
      <c r="U594" s="14"/>
      <c r="V594" s="14"/>
      <c r="W594" s="14"/>
      <c r="X594" s="14"/>
      <c r="Y594" s="14"/>
      <c r="Z594" s="14"/>
      <c r="AA594" s="14"/>
    </row>
    <row r="595" ht="11.25" customHeight="1">
      <c r="A595" s="14"/>
      <c r="B595" s="14"/>
      <c r="C595" s="15"/>
      <c r="D595" s="14"/>
      <c r="E595" s="15"/>
      <c r="F595" s="14"/>
      <c r="G595" s="14"/>
      <c r="H595" s="14"/>
      <c r="I595" s="14"/>
      <c r="J595" s="14"/>
      <c r="K595" s="14"/>
      <c r="L595" s="14"/>
      <c r="M595" s="14"/>
      <c r="N595" s="14"/>
      <c r="O595" s="14"/>
      <c r="P595" s="14"/>
      <c r="Q595" s="14"/>
      <c r="R595" s="14"/>
      <c r="S595" s="14"/>
      <c r="T595" s="14"/>
      <c r="U595" s="14"/>
      <c r="V595" s="14"/>
      <c r="W595" s="14"/>
      <c r="X595" s="14"/>
      <c r="Y595" s="14"/>
      <c r="Z595" s="14"/>
      <c r="AA595" s="14"/>
    </row>
    <row r="596" ht="11.25" customHeight="1">
      <c r="A596" s="14"/>
      <c r="B596" s="14"/>
      <c r="C596" s="15"/>
      <c r="D596" s="14"/>
      <c r="E596" s="15"/>
      <c r="F596" s="14"/>
      <c r="G596" s="14"/>
      <c r="H596" s="14"/>
      <c r="I596" s="14"/>
      <c r="J596" s="14"/>
      <c r="K596" s="14"/>
      <c r="L596" s="14"/>
      <c r="M596" s="14"/>
      <c r="N596" s="14"/>
      <c r="O596" s="14"/>
      <c r="P596" s="14"/>
      <c r="Q596" s="14"/>
      <c r="R596" s="14"/>
      <c r="S596" s="14"/>
      <c r="T596" s="14"/>
      <c r="U596" s="14"/>
      <c r="V596" s="14"/>
      <c r="W596" s="14"/>
      <c r="X596" s="14"/>
      <c r="Y596" s="14"/>
      <c r="Z596" s="14"/>
      <c r="AA596" s="14"/>
    </row>
    <row r="597" ht="11.25" customHeight="1">
      <c r="A597" s="14"/>
      <c r="B597" s="14"/>
      <c r="C597" s="15"/>
      <c r="D597" s="14"/>
      <c r="E597" s="15"/>
      <c r="F597" s="14"/>
      <c r="G597" s="14"/>
      <c r="H597" s="14"/>
      <c r="I597" s="14"/>
      <c r="J597" s="14"/>
      <c r="K597" s="14"/>
      <c r="L597" s="14"/>
      <c r="M597" s="14"/>
      <c r="N597" s="14"/>
      <c r="O597" s="14"/>
      <c r="P597" s="14"/>
      <c r="Q597" s="14"/>
      <c r="R597" s="14"/>
      <c r="S597" s="14"/>
      <c r="T597" s="14"/>
      <c r="U597" s="14"/>
      <c r="V597" s="14"/>
      <c r="W597" s="14"/>
      <c r="X597" s="14"/>
      <c r="Y597" s="14"/>
      <c r="Z597" s="14"/>
      <c r="AA597" s="14"/>
    </row>
    <row r="598" ht="11.25" customHeight="1">
      <c r="A598" s="14"/>
      <c r="B598" s="14"/>
      <c r="C598" s="15"/>
      <c r="D598" s="14"/>
      <c r="E598" s="15"/>
      <c r="F598" s="14"/>
      <c r="G598" s="14"/>
      <c r="H598" s="14"/>
      <c r="I598" s="14"/>
      <c r="J598" s="14"/>
      <c r="K598" s="14"/>
      <c r="L598" s="14"/>
      <c r="M598" s="14"/>
      <c r="N598" s="14"/>
      <c r="O598" s="14"/>
      <c r="P598" s="14"/>
      <c r="Q598" s="14"/>
      <c r="R598" s="14"/>
      <c r="S598" s="14"/>
      <c r="T598" s="14"/>
      <c r="U598" s="14"/>
      <c r="V598" s="14"/>
      <c r="W598" s="14"/>
      <c r="X598" s="14"/>
      <c r="Y598" s="14"/>
      <c r="Z598" s="14"/>
      <c r="AA598" s="14"/>
    </row>
    <row r="599" ht="11.25" customHeight="1">
      <c r="A599" s="14"/>
      <c r="B599" s="14"/>
      <c r="C599" s="15"/>
      <c r="D599" s="14"/>
      <c r="E599" s="15"/>
      <c r="F599" s="14"/>
      <c r="G599" s="14"/>
      <c r="H599" s="14"/>
      <c r="I599" s="14"/>
      <c r="J599" s="14"/>
      <c r="K599" s="14"/>
      <c r="L599" s="14"/>
      <c r="M599" s="14"/>
      <c r="N599" s="14"/>
      <c r="O599" s="14"/>
      <c r="P599" s="14"/>
      <c r="Q599" s="14"/>
      <c r="R599" s="14"/>
      <c r="S599" s="14"/>
      <c r="T599" s="14"/>
      <c r="U599" s="14"/>
      <c r="V599" s="14"/>
      <c r="W599" s="14"/>
      <c r="X599" s="14"/>
      <c r="Y599" s="14"/>
      <c r="Z599" s="14"/>
      <c r="AA599" s="14"/>
    </row>
    <row r="600" ht="11.25" customHeight="1">
      <c r="A600" s="14"/>
      <c r="B600" s="14"/>
      <c r="C600" s="15"/>
      <c r="D600" s="14"/>
      <c r="E600" s="15"/>
      <c r="F600" s="14"/>
      <c r="G600" s="14"/>
      <c r="H600" s="14"/>
      <c r="I600" s="14"/>
      <c r="J600" s="14"/>
      <c r="K600" s="14"/>
      <c r="L600" s="14"/>
      <c r="M600" s="14"/>
      <c r="N600" s="14"/>
      <c r="O600" s="14"/>
      <c r="P600" s="14"/>
      <c r="Q600" s="14"/>
      <c r="R600" s="14"/>
      <c r="S600" s="14"/>
      <c r="T600" s="14"/>
      <c r="U600" s="14"/>
      <c r="V600" s="14"/>
      <c r="W600" s="14"/>
      <c r="X600" s="14"/>
      <c r="Y600" s="14"/>
      <c r="Z600" s="14"/>
      <c r="AA600" s="14"/>
    </row>
    <row r="601" ht="11.25" customHeight="1">
      <c r="A601" s="14"/>
      <c r="B601" s="14"/>
      <c r="C601" s="15"/>
      <c r="D601" s="14"/>
      <c r="E601" s="15"/>
      <c r="F601" s="14"/>
      <c r="G601" s="14"/>
      <c r="H601" s="14"/>
      <c r="I601" s="14"/>
      <c r="J601" s="14"/>
      <c r="K601" s="14"/>
      <c r="L601" s="14"/>
      <c r="M601" s="14"/>
      <c r="N601" s="14"/>
      <c r="O601" s="14"/>
      <c r="P601" s="14"/>
      <c r="Q601" s="14"/>
      <c r="R601" s="14"/>
      <c r="S601" s="14"/>
      <c r="T601" s="14"/>
      <c r="U601" s="14"/>
      <c r="V601" s="14"/>
      <c r="W601" s="14"/>
      <c r="X601" s="14"/>
      <c r="Y601" s="14"/>
      <c r="Z601" s="14"/>
      <c r="AA601" s="14"/>
    </row>
    <row r="602" ht="11.25" customHeight="1">
      <c r="A602" s="14"/>
      <c r="B602" s="14"/>
      <c r="C602" s="15"/>
      <c r="D602" s="14"/>
      <c r="E602" s="15"/>
      <c r="F602" s="14"/>
      <c r="G602" s="14"/>
      <c r="H602" s="14"/>
      <c r="I602" s="14"/>
      <c r="J602" s="14"/>
      <c r="K602" s="14"/>
      <c r="L602" s="14"/>
      <c r="M602" s="14"/>
      <c r="N602" s="14"/>
      <c r="O602" s="14"/>
      <c r="P602" s="14"/>
      <c r="Q602" s="14"/>
      <c r="R602" s="14"/>
      <c r="S602" s="14"/>
      <c r="T602" s="14"/>
      <c r="U602" s="14"/>
      <c r="V602" s="14"/>
      <c r="W602" s="14"/>
      <c r="X602" s="14"/>
      <c r="Y602" s="14"/>
      <c r="Z602" s="14"/>
      <c r="AA602" s="14"/>
    </row>
    <row r="603" ht="11.25" customHeight="1">
      <c r="A603" s="14"/>
      <c r="B603" s="14"/>
      <c r="C603" s="15"/>
      <c r="D603" s="14"/>
      <c r="E603" s="15"/>
      <c r="F603" s="14"/>
      <c r="G603" s="14"/>
      <c r="H603" s="14"/>
      <c r="I603" s="14"/>
      <c r="J603" s="14"/>
      <c r="K603" s="14"/>
      <c r="L603" s="14"/>
      <c r="M603" s="14"/>
      <c r="N603" s="14"/>
      <c r="O603" s="14"/>
      <c r="P603" s="14"/>
      <c r="Q603" s="14"/>
      <c r="R603" s="14"/>
      <c r="S603" s="14"/>
      <c r="T603" s="14"/>
      <c r="U603" s="14"/>
      <c r="V603" s="14"/>
      <c r="W603" s="14"/>
      <c r="X603" s="14"/>
      <c r="Y603" s="14"/>
      <c r="Z603" s="14"/>
      <c r="AA603" s="14"/>
    </row>
    <row r="604" ht="11.25" customHeight="1">
      <c r="A604" s="14"/>
      <c r="B604" s="14"/>
      <c r="C604" s="15"/>
      <c r="D604" s="14"/>
      <c r="E604" s="15"/>
      <c r="F604" s="14"/>
      <c r="G604" s="14"/>
      <c r="H604" s="14"/>
      <c r="I604" s="14"/>
      <c r="J604" s="14"/>
      <c r="K604" s="14"/>
      <c r="L604" s="14"/>
      <c r="M604" s="14"/>
      <c r="N604" s="14"/>
      <c r="O604" s="14"/>
      <c r="P604" s="14"/>
      <c r="Q604" s="14"/>
      <c r="R604" s="14"/>
      <c r="S604" s="14"/>
      <c r="T604" s="14"/>
      <c r="U604" s="14"/>
      <c r="V604" s="14"/>
      <c r="W604" s="14"/>
      <c r="X604" s="14"/>
      <c r="Y604" s="14"/>
      <c r="Z604" s="14"/>
      <c r="AA604" s="14"/>
    </row>
    <row r="605" ht="11.25" customHeight="1">
      <c r="A605" s="14"/>
      <c r="B605" s="14"/>
      <c r="C605" s="15"/>
      <c r="D605" s="14"/>
      <c r="E605" s="15"/>
      <c r="F605" s="14"/>
      <c r="G605" s="14"/>
      <c r="H605" s="14"/>
      <c r="I605" s="14"/>
      <c r="J605" s="14"/>
      <c r="K605" s="14"/>
      <c r="L605" s="14"/>
      <c r="M605" s="14"/>
      <c r="N605" s="14"/>
      <c r="O605" s="14"/>
      <c r="P605" s="14"/>
      <c r="Q605" s="14"/>
      <c r="R605" s="14"/>
      <c r="S605" s="14"/>
      <c r="T605" s="14"/>
      <c r="U605" s="14"/>
      <c r="V605" s="14"/>
      <c r="W605" s="14"/>
      <c r="X605" s="14"/>
      <c r="Y605" s="14"/>
      <c r="Z605" s="14"/>
      <c r="AA605" s="14"/>
    </row>
    <row r="606" ht="11.25" customHeight="1">
      <c r="A606" s="14"/>
      <c r="B606" s="14"/>
      <c r="C606" s="15"/>
      <c r="D606" s="14"/>
      <c r="E606" s="15"/>
      <c r="F606" s="14"/>
      <c r="G606" s="14"/>
      <c r="H606" s="14"/>
      <c r="I606" s="14"/>
      <c r="J606" s="14"/>
      <c r="K606" s="14"/>
      <c r="L606" s="14"/>
      <c r="M606" s="14"/>
      <c r="N606" s="14"/>
      <c r="O606" s="14"/>
      <c r="P606" s="14"/>
      <c r="Q606" s="14"/>
      <c r="R606" s="14"/>
      <c r="S606" s="14"/>
      <c r="T606" s="14"/>
      <c r="U606" s="14"/>
      <c r="V606" s="14"/>
      <c r="W606" s="14"/>
      <c r="X606" s="14"/>
      <c r="Y606" s="14"/>
      <c r="Z606" s="14"/>
      <c r="AA606" s="14"/>
    </row>
    <row r="607" ht="11.25" customHeight="1">
      <c r="A607" s="14"/>
      <c r="B607" s="14"/>
      <c r="C607" s="15"/>
      <c r="D607" s="14"/>
      <c r="E607" s="15"/>
      <c r="F607" s="14"/>
      <c r="G607" s="14"/>
      <c r="H607" s="14"/>
      <c r="I607" s="14"/>
      <c r="J607" s="14"/>
      <c r="K607" s="14"/>
      <c r="L607" s="14"/>
      <c r="M607" s="14"/>
      <c r="N607" s="14"/>
      <c r="O607" s="14"/>
      <c r="P607" s="14"/>
      <c r="Q607" s="14"/>
      <c r="R607" s="14"/>
      <c r="S607" s="14"/>
      <c r="T607" s="14"/>
      <c r="U607" s="14"/>
      <c r="V607" s="14"/>
      <c r="W607" s="14"/>
      <c r="X607" s="14"/>
      <c r="Y607" s="14"/>
      <c r="Z607" s="14"/>
      <c r="AA607" s="14"/>
    </row>
    <row r="608" ht="11.25" customHeight="1">
      <c r="A608" s="14"/>
      <c r="B608" s="14"/>
      <c r="C608" s="15"/>
      <c r="D608" s="14"/>
      <c r="E608" s="15"/>
      <c r="F608" s="14"/>
      <c r="G608" s="14"/>
      <c r="H608" s="14"/>
      <c r="I608" s="14"/>
      <c r="J608" s="14"/>
      <c r="K608" s="14"/>
      <c r="L608" s="14"/>
      <c r="M608" s="14"/>
      <c r="N608" s="14"/>
      <c r="O608" s="14"/>
      <c r="P608" s="14"/>
      <c r="Q608" s="14"/>
      <c r="R608" s="14"/>
      <c r="S608" s="14"/>
      <c r="T608" s="14"/>
      <c r="U608" s="14"/>
      <c r="V608" s="14"/>
      <c r="W608" s="14"/>
      <c r="X608" s="14"/>
      <c r="Y608" s="14"/>
      <c r="Z608" s="14"/>
      <c r="AA608" s="14"/>
    </row>
    <row r="609" ht="11.25" customHeight="1">
      <c r="A609" s="14"/>
      <c r="B609" s="14"/>
      <c r="C609" s="15"/>
      <c r="D609" s="14"/>
      <c r="E609" s="15"/>
      <c r="F609" s="14"/>
      <c r="G609" s="14"/>
      <c r="H609" s="14"/>
      <c r="I609" s="14"/>
      <c r="J609" s="14"/>
      <c r="K609" s="14"/>
      <c r="L609" s="14"/>
      <c r="M609" s="14"/>
      <c r="N609" s="14"/>
      <c r="O609" s="14"/>
      <c r="P609" s="14"/>
      <c r="Q609" s="14"/>
      <c r="R609" s="14"/>
      <c r="S609" s="14"/>
      <c r="T609" s="14"/>
      <c r="U609" s="14"/>
      <c r="V609" s="14"/>
      <c r="W609" s="14"/>
      <c r="X609" s="14"/>
      <c r="Y609" s="14"/>
      <c r="Z609" s="14"/>
      <c r="AA609" s="14"/>
    </row>
    <row r="610" ht="11.25" customHeight="1">
      <c r="A610" s="14"/>
      <c r="B610" s="14"/>
      <c r="C610" s="15"/>
      <c r="D610" s="14"/>
      <c r="E610" s="15"/>
      <c r="F610" s="14"/>
      <c r="G610" s="14"/>
      <c r="H610" s="14"/>
      <c r="I610" s="14"/>
      <c r="J610" s="14"/>
      <c r="K610" s="14"/>
      <c r="L610" s="14"/>
      <c r="M610" s="14"/>
      <c r="N610" s="14"/>
      <c r="O610" s="14"/>
      <c r="P610" s="14"/>
      <c r="Q610" s="14"/>
      <c r="R610" s="14"/>
      <c r="S610" s="14"/>
      <c r="T610" s="14"/>
      <c r="U610" s="14"/>
      <c r="V610" s="14"/>
      <c r="W610" s="14"/>
      <c r="X610" s="14"/>
      <c r="Y610" s="14"/>
      <c r="Z610" s="14"/>
      <c r="AA610" s="14"/>
    </row>
    <row r="611" ht="11.25" customHeight="1">
      <c r="A611" s="14"/>
      <c r="B611" s="14"/>
      <c r="C611" s="15"/>
      <c r="D611" s="14"/>
      <c r="E611" s="15"/>
      <c r="F611" s="14"/>
      <c r="G611" s="14"/>
      <c r="H611" s="14"/>
      <c r="I611" s="14"/>
      <c r="J611" s="14"/>
      <c r="K611" s="14"/>
      <c r="L611" s="14"/>
      <c r="M611" s="14"/>
      <c r="N611" s="14"/>
      <c r="O611" s="14"/>
      <c r="P611" s="14"/>
      <c r="Q611" s="14"/>
      <c r="R611" s="14"/>
      <c r="S611" s="14"/>
      <c r="T611" s="14"/>
      <c r="U611" s="14"/>
      <c r="V611" s="14"/>
      <c r="W611" s="14"/>
      <c r="X611" s="14"/>
      <c r="Y611" s="14"/>
      <c r="Z611" s="14"/>
      <c r="AA611" s="14"/>
    </row>
    <row r="612" ht="11.25" customHeight="1">
      <c r="A612" s="14"/>
      <c r="B612" s="14"/>
      <c r="C612" s="15"/>
      <c r="D612" s="14"/>
      <c r="E612" s="15"/>
      <c r="F612" s="14"/>
      <c r="G612" s="14"/>
      <c r="H612" s="14"/>
      <c r="I612" s="14"/>
      <c r="J612" s="14"/>
      <c r="K612" s="14"/>
      <c r="L612" s="14"/>
      <c r="M612" s="14"/>
      <c r="N612" s="14"/>
      <c r="O612" s="14"/>
      <c r="P612" s="14"/>
      <c r="Q612" s="14"/>
      <c r="R612" s="14"/>
      <c r="S612" s="14"/>
      <c r="T612" s="14"/>
      <c r="U612" s="14"/>
      <c r="V612" s="14"/>
      <c r="W612" s="14"/>
      <c r="X612" s="14"/>
      <c r="Y612" s="14"/>
      <c r="Z612" s="14"/>
      <c r="AA612" s="14"/>
    </row>
    <row r="613" ht="11.25" customHeight="1">
      <c r="A613" s="14"/>
      <c r="B613" s="14"/>
      <c r="C613" s="15"/>
      <c r="D613" s="14"/>
      <c r="E613" s="15"/>
      <c r="F613" s="14"/>
      <c r="G613" s="14"/>
      <c r="H613" s="14"/>
      <c r="I613" s="14"/>
      <c r="J613" s="14"/>
      <c r="K613" s="14"/>
      <c r="L613" s="14"/>
      <c r="M613" s="14"/>
      <c r="N613" s="14"/>
      <c r="O613" s="14"/>
      <c r="P613" s="14"/>
      <c r="Q613" s="14"/>
      <c r="R613" s="14"/>
      <c r="S613" s="14"/>
      <c r="T613" s="14"/>
      <c r="U613" s="14"/>
      <c r="V613" s="14"/>
      <c r="W613" s="14"/>
      <c r="X613" s="14"/>
      <c r="Y613" s="14"/>
      <c r="Z613" s="14"/>
      <c r="AA613" s="14"/>
    </row>
    <row r="614" ht="11.25" customHeight="1">
      <c r="A614" s="14"/>
      <c r="B614" s="14"/>
      <c r="C614" s="15"/>
      <c r="D614" s="14"/>
      <c r="E614" s="15"/>
      <c r="F614" s="14"/>
      <c r="G614" s="14"/>
      <c r="H614" s="14"/>
      <c r="I614" s="14"/>
      <c r="J614" s="14"/>
      <c r="K614" s="14"/>
      <c r="L614" s="14"/>
      <c r="M614" s="14"/>
      <c r="N614" s="14"/>
      <c r="O614" s="14"/>
      <c r="P614" s="14"/>
      <c r="Q614" s="14"/>
      <c r="R614" s="14"/>
      <c r="S614" s="14"/>
      <c r="T614" s="14"/>
      <c r="U614" s="14"/>
      <c r="V614" s="14"/>
      <c r="W614" s="14"/>
      <c r="X614" s="14"/>
      <c r="Y614" s="14"/>
      <c r="Z614" s="14"/>
      <c r="AA614" s="14"/>
    </row>
    <row r="615" ht="11.25" customHeight="1">
      <c r="A615" s="14"/>
      <c r="B615" s="14"/>
      <c r="C615" s="15"/>
      <c r="D615" s="14"/>
      <c r="E615" s="15"/>
      <c r="F615" s="14"/>
      <c r="G615" s="14"/>
      <c r="H615" s="14"/>
      <c r="I615" s="14"/>
      <c r="J615" s="14"/>
      <c r="K615" s="14"/>
      <c r="L615" s="14"/>
      <c r="M615" s="14"/>
      <c r="N615" s="14"/>
      <c r="O615" s="14"/>
      <c r="P615" s="14"/>
      <c r="Q615" s="14"/>
      <c r="R615" s="14"/>
      <c r="S615" s="14"/>
      <c r="T615" s="14"/>
      <c r="U615" s="14"/>
      <c r="V615" s="14"/>
      <c r="W615" s="14"/>
      <c r="X615" s="14"/>
      <c r="Y615" s="14"/>
      <c r="Z615" s="14"/>
      <c r="AA615" s="14"/>
    </row>
    <row r="616" ht="11.25" customHeight="1">
      <c r="A616" s="14"/>
      <c r="B616" s="14"/>
      <c r="C616" s="15"/>
      <c r="D616" s="14"/>
      <c r="E616" s="15"/>
      <c r="F616" s="14"/>
      <c r="G616" s="14"/>
      <c r="H616" s="14"/>
      <c r="I616" s="14"/>
      <c r="J616" s="14"/>
      <c r="K616" s="14"/>
      <c r="L616" s="14"/>
      <c r="M616" s="14"/>
      <c r="N616" s="14"/>
      <c r="O616" s="14"/>
      <c r="P616" s="14"/>
      <c r="Q616" s="14"/>
      <c r="R616" s="14"/>
      <c r="S616" s="14"/>
      <c r="T616" s="14"/>
      <c r="U616" s="14"/>
      <c r="V616" s="14"/>
      <c r="W616" s="14"/>
      <c r="X616" s="14"/>
      <c r="Y616" s="14"/>
      <c r="Z616" s="14"/>
      <c r="AA616" s="14"/>
    </row>
    <row r="617" ht="11.25" customHeight="1">
      <c r="A617" s="14"/>
      <c r="B617" s="14"/>
      <c r="C617" s="15"/>
      <c r="D617" s="14"/>
      <c r="E617" s="15"/>
      <c r="F617" s="14"/>
      <c r="G617" s="14"/>
      <c r="H617" s="14"/>
      <c r="I617" s="14"/>
      <c r="J617" s="14"/>
      <c r="K617" s="14"/>
      <c r="L617" s="14"/>
      <c r="M617" s="14"/>
      <c r="N617" s="14"/>
      <c r="O617" s="14"/>
      <c r="P617" s="14"/>
      <c r="Q617" s="14"/>
      <c r="R617" s="14"/>
      <c r="S617" s="14"/>
      <c r="T617" s="14"/>
      <c r="U617" s="14"/>
      <c r="V617" s="14"/>
      <c r="W617" s="14"/>
      <c r="X617" s="14"/>
      <c r="Y617" s="14"/>
      <c r="Z617" s="14"/>
      <c r="AA617" s="14"/>
    </row>
    <row r="618" ht="11.25" customHeight="1">
      <c r="A618" s="14"/>
      <c r="B618" s="14"/>
      <c r="C618" s="15"/>
      <c r="D618" s="14"/>
      <c r="E618" s="15"/>
      <c r="F618" s="14"/>
      <c r="G618" s="14"/>
      <c r="H618" s="14"/>
      <c r="I618" s="14"/>
      <c r="J618" s="14"/>
      <c r="K618" s="14"/>
      <c r="L618" s="14"/>
      <c r="M618" s="14"/>
      <c r="N618" s="14"/>
      <c r="O618" s="14"/>
      <c r="P618" s="14"/>
      <c r="Q618" s="14"/>
      <c r="R618" s="14"/>
      <c r="S618" s="14"/>
      <c r="T618" s="14"/>
      <c r="U618" s="14"/>
      <c r="V618" s="14"/>
      <c r="W618" s="14"/>
      <c r="X618" s="14"/>
      <c r="Y618" s="14"/>
      <c r="Z618" s="14"/>
      <c r="AA618" s="14"/>
    </row>
    <row r="619" ht="11.25" customHeight="1">
      <c r="A619" s="14"/>
      <c r="B619" s="14"/>
      <c r="C619" s="15"/>
      <c r="D619" s="14"/>
      <c r="E619" s="15"/>
      <c r="F619" s="14"/>
      <c r="G619" s="14"/>
      <c r="H619" s="14"/>
      <c r="I619" s="14"/>
      <c r="J619" s="14"/>
      <c r="K619" s="14"/>
      <c r="L619" s="14"/>
      <c r="M619" s="14"/>
      <c r="N619" s="14"/>
      <c r="O619" s="14"/>
      <c r="P619" s="14"/>
      <c r="Q619" s="14"/>
      <c r="R619" s="14"/>
      <c r="S619" s="14"/>
      <c r="T619" s="14"/>
      <c r="U619" s="14"/>
      <c r="V619" s="14"/>
      <c r="W619" s="14"/>
      <c r="X619" s="14"/>
      <c r="Y619" s="14"/>
      <c r="Z619" s="14"/>
      <c r="AA619" s="14"/>
    </row>
    <row r="620" ht="11.25" customHeight="1">
      <c r="A620" s="14"/>
      <c r="B620" s="14"/>
      <c r="C620" s="15"/>
      <c r="D620" s="14"/>
      <c r="E620" s="15"/>
      <c r="F620" s="14"/>
      <c r="G620" s="14"/>
      <c r="H620" s="14"/>
      <c r="I620" s="14"/>
      <c r="J620" s="14"/>
      <c r="K620" s="14"/>
      <c r="L620" s="14"/>
      <c r="M620" s="14"/>
      <c r="N620" s="14"/>
      <c r="O620" s="14"/>
      <c r="P620" s="14"/>
      <c r="Q620" s="14"/>
      <c r="R620" s="14"/>
      <c r="S620" s="14"/>
      <c r="T620" s="14"/>
      <c r="U620" s="14"/>
      <c r="V620" s="14"/>
      <c r="W620" s="14"/>
      <c r="X620" s="14"/>
      <c r="Y620" s="14"/>
      <c r="Z620" s="14"/>
      <c r="AA620" s="14"/>
    </row>
    <row r="621" ht="11.25" customHeight="1">
      <c r="A621" s="14"/>
      <c r="B621" s="14"/>
      <c r="C621" s="15"/>
      <c r="D621" s="14"/>
      <c r="E621" s="15"/>
      <c r="F621" s="14"/>
      <c r="G621" s="14"/>
      <c r="H621" s="14"/>
      <c r="I621" s="14"/>
      <c r="J621" s="14"/>
      <c r="K621" s="14"/>
      <c r="L621" s="14"/>
      <c r="M621" s="14"/>
      <c r="N621" s="14"/>
      <c r="O621" s="14"/>
      <c r="P621" s="14"/>
      <c r="Q621" s="14"/>
      <c r="R621" s="14"/>
      <c r="S621" s="14"/>
      <c r="T621" s="14"/>
      <c r="U621" s="14"/>
      <c r="V621" s="14"/>
      <c r="W621" s="14"/>
      <c r="X621" s="14"/>
      <c r="Y621" s="14"/>
      <c r="Z621" s="14"/>
      <c r="AA621" s="14"/>
    </row>
    <row r="622" ht="11.25" customHeight="1">
      <c r="A622" s="14"/>
      <c r="B622" s="14"/>
      <c r="C622" s="15"/>
      <c r="D622" s="14"/>
      <c r="E622" s="15"/>
      <c r="F622" s="14"/>
      <c r="G622" s="14"/>
      <c r="H622" s="14"/>
      <c r="I622" s="14"/>
      <c r="J622" s="14"/>
      <c r="K622" s="14"/>
      <c r="L622" s="14"/>
      <c r="M622" s="14"/>
      <c r="N622" s="14"/>
      <c r="O622" s="14"/>
      <c r="P622" s="14"/>
      <c r="Q622" s="14"/>
      <c r="R622" s="14"/>
      <c r="S622" s="14"/>
      <c r="T622" s="14"/>
      <c r="U622" s="14"/>
      <c r="V622" s="14"/>
      <c r="W622" s="14"/>
      <c r="X622" s="14"/>
      <c r="Y622" s="14"/>
      <c r="Z622" s="14"/>
      <c r="AA622" s="14"/>
    </row>
    <row r="623" ht="11.25" customHeight="1">
      <c r="A623" s="14"/>
      <c r="B623" s="14"/>
      <c r="C623" s="15"/>
      <c r="D623" s="14"/>
      <c r="E623" s="15"/>
      <c r="F623" s="14"/>
      <c r="G623" s="14"/>
      <c r="H623" s="14"/>
      <c r="I623" s="14"/>
      <c r="J623" s="14"/>
      <c r="K623" s="14"/>
      <c r="L623" s="14"/>
      <c r="M623" s="14"/>
      <c r="N623" s="14"/>
      <c r="O623" s="14"/>
      <c r="P623" s="14"/>
      <c r="Q623" s="14"/>
      <c r="R623" s="14"/>
      <c r="S623" s="14"/>
      <c r="T623" s="14"/>
      <c r="U623" s="14"/>
      <c r="V623" s="14"/>
      <c r="W623" s="14"/>
      <c r="X623" s="14"/>
      <c r="Y623" s="14"/>
      <c r="Z623" s="14"/>
      <c r="AA623" s="14"/>
    </row>
    <row r="624" ht="11.25" customHeight="1">
      <c r="A624" s="14"/>
      <c r="B624" s="14"/>
      <c r="C624" s="15"/>
      <c r="D624" s="14"/>
      <c r="E624" s="15"/>
      <c r="F624" s="14"/>
      <c r="G624" s="14"/>
      <c r="H624" s="14"/>
      <c r="I624" s="14"/>
      <c r="J624" s="14"/>
      <c r="K624" s="14"/>
      <c r="L624" s="14"/>
      <c r="M624" s="14"/>
      <c r="N624" s="14"/>
      <c r="O624" s="14"/>
      <c r="P624" s="14"/>
      <c r="Q624" s="14"/>
      <c r="R624" s="14"/>
      <c r="S624" s="14"/>
      <c r="T624" s="14"/>
      <c r="U624" s="14"/>
      <c r="V624" s="14"/>
      <c r="W624" s="14"/>
      <c r="X624" s="14"/>
      <c r="Y624" s="14"/>
      <c r="Z624" s="14"/>
      <c r="AA624" s="14"/>
    </row>
    <row r="625" ht="11.25" customHeight="1">
      <c r="A625" s="14"/>
      <c r="B625" s="14"/>
      <c r="C625" s="15"/>
      <c r="D625" s="14"/>
      <c r="E625" s="15"/>
      <c r="F625" s="14"/>
      <c r="G625" s="14"/>
      <c r="H625" s="14"/>
      <c r="I625" s="14"/>
      <c r="J625" s="14"/>
      <c r="K625" s="14"/>
      <c r="L625" s="14"/>
      <c r="M625" s="14"/>
      <c r="N625" s="14"/>
      <c r="O625" s="14"/>
      <c r="P625" s="14"/>
      <c r="Q625" s="14"/>
      <c r="R625" s="14"/>
      <c r="S625" s="14"/>
      <c r="T625" s="14"/>
      <c r="U625" s="14"/>
      <c r="V625" s="14"/>
      <c r="W625" s="14"/>
      <c r="X625" s="14"/>
      <c r="Y625" s="14"/>
      <c r="Z625" s="14"/>
      <c r="AA625" s="14"/>
    </row>
    <row r="626" ht="11.25" customHeight="1">
      <c r="A626" s="14"/>
      <c r="B626" s="14"/>
      <c r="C626" s="15"/>
      <c r="D626" s="14"/>
      <c r="E626" s="15"/>
      <c r="F626" s="14"/>
      <c r="G626" s="14"/>
      <c r="H626" s="14"/>
      <c r="I626" s="14"/>
      <c r="J626" s="14"/>
      <c r="K626" s="14"/>
      <c r="L626" s="14"/>
      <c r="M626" s="14"/>
      <c r="N626" s="14"/>
      <c r="O626" s="14"/>
      <c r="P626" s="14"/>
      <c r="Q626" s="14"/>
      <c r="R626" s="14"/>
      <c r="S626" s="14"/>
      <c r="T626" s="14"/>
      <c r="U626" s="14"/>
      <c r="V626" s="14"/>
      <c r="W626" s="14"/>
      <c r="X626" s="14"/>
      <c r="Y626" s="14"/>
      <c r="Z626" s="14"/>
      <c r="AA626" s="14"/>
    </row>
    <row r="627" ht="11.25" customHeight="1">
      <c r="A627" s="14"/>
      <c r="B627" s="14"/>
      <c r="C627" s="15"/>
      <c r="D627" s="14"/>
      <c r="E627" s="15"/>
      <c r="F627" s="14"/>
      <c r="G627" s="14"/>
      <c r="H627" s="14"/>
      <c r="I627" s="14"/>
      <c r="J627" s="14"/>
      <c r="K627" s="14"/>
      <c r="L627" s="14"/>
      <c r="M627" s="14"/>
      <c r="N627" s="14"/>
      <c r="O627" s="14"/>
      <c r="P627" s="14"/>
      <c r="Q627" s="14"/>
      <c r="R627" s="14"/>
      <c r="S627" s="14"/>
      <c r="T627" s="14"/>
      <c r="U627" s="14"/>
      <c r="V627" s="14"/>
      <c r="W627" s="14"/>
      <c r="X627" s="14"/>
      <c r="Y627" s="14"/>
      <c r="Z627" s="14"/>
      <c r="AA627" s="14"/>
    </row>
    <row r="628" ht="11.25" customHeight="1">
      <c r="A628" s="14"/>
      <c r="B628" s="14"/>
      <c r="C628" s="15"/>
      <c r="D628" s="14"/>
      <c r="E628" s="15"/>
      <c r="F628" s="14"/>
      <c r="G628" s="14"/>
      <c r="H628" s="14"/>
      <c r="I628" s="14"/>
      <c r="J628" s="14"/>
      <c r="K628" s="14"/>
      <c r="L628" s="14"/>
      <c r="M628" s="14"/>
      <c r="N628" s="14"/>
      <c r="O628" s="14"/>
      <c r="P628" s="14"/>
      <c r="Q628" s="14"/>
      <c r="R628" s="14"/>
      <c r="S628" s="14"/>
      <c r="T628" s="14"/>
      <c r="U628" s="14"/>
      <c r="V628" s="14"/>
      <c r="W628" s="14"/>
      <c r="X628" s="14"/>
      <c r="Y628" s="14"/>
      <c r="Z628" s="14"/>
      <c r="AA628" s="14"/>
    </row>
    <row r="629" ht="11.25" customHeight="1">
      <c r="A629" s="14"/>
      <c r="B629" s="14"/>
      <c r="C629" s="15"/>
      <c r="D629" s="14"/>
      <c r="E629" s="15"/>
      <c r="F629" s="14"/>
      <c r="G629" s="14"/>
      <c r="H629" s="14"/>
      <c r="I629" s="14"/>
      <c r="J629" s="14"/>
      <c r="K629" s="14"/>
      <c r="L629" s="14"/>
      <c r="M629" s="14"/>
      <c r="N629" s="14"/>
      <c r="O629" s="14"/>
      <c r="P629" s="14"/>
      <c r="Q629" s="14"/>
      <c r="R629" s="14"/>
      <c r="S629" s="14"/>
      <c r="T629" s="14"/>
      <c r="U629" s="14"/>
      <c r="V629" s="14"/>
      <c r="W629" s="14"/>
      <c r="X629" s="14"/>
      <c r="Y629" s="14"/>
      <c r="Z629" s="14"/>
      <c r="AA629" s="14"/>
    </row>
    <row r="630" ht="11.25" customHeight="1">
      <c r="A630" s="14"/>
      <c r="B630" s="14"/>
      <c r="C630" s="15"/>
      <c r="D630" s="14"/>
      <c r="E630" s="15"/>
      <c r="F630" s="14"/>
      <c r="G630" s="14"/>
      <c r="H630" s="14"/>
      <c r="I630" s="14"/>
      <c r="J630" s="14"/>
      <c r="K630" s="14"/>
      <c r="L630" s="14"/>
      <c r="M630" s="14"/>
      <c r="N630" s="14"/>
      <c r="O630" s="14"/>
      <c r="P630" s="14"/>
      <c r="Q630" s="14"/>
      <c r="R630" s="14"/>
      <c r="S630" s="14"/>
      <c r="T630" s="14"/>
      <c r="U630" s="14"/>
      <c r="V630" s="14"/>
      <c r="W630" s="14"/>
      <c r="X630" s="14"/>
      <c r="Y630" s="14"/>
      <c r="Z630" s="14"/>
      <c r="AA630" s="14"/>
    </row>
    <row r="631" ht="11.25" customHeight="1">
      <c r="A631" s="14"/>
      <c r="B631" s="14"/>
      <c r="C631" s="15"/>
      <c r="D631" s="14"/>
      <c r="E631" s="15"/>
      <c r="F631" s="14"/>
      <c r="G631" s="14"/>
      <c r="H631" s="14"/>
      <c r="I631" s="14"/>
      <c r="J631" s="14"/>
      <c r="K631" s="14"/>
      <c r="L631" s="14"/>
      <c r="M631" s="14"/>
      <c r="N631" s="14"/>
      <c r="O631" s="14"/>
      <c r="P631" s="14"/>
      <c r="Q631" s="14"/>
      <c r="R631" s="14"/>
      <c r="S631" s="14"/>
      <c r="T631" s="14"/>
      <c r="U631" s="14"/>
      <c r="V631" s="14"/>
      <c r="W631" s="14"/>
      <c r="X631" s="14"/>
      <c r="Y631" s="14"/>
      <c r="Z631" s="14"/>
      <c r="AA631" s="14"/>
    </row>
    <row r="632" ht="11.25" customHeight="1">
      <c r="A632" s="14"/>
      <c r="B632" s="14"/>
      <c r="C632" s="15"/>
      <c r="D632" s="14"/>
      <c r="E632" s="15"/>
      <c r="F632" s="14"/>
      <c r="G632" s="14"/>
      <c r="H632" s="14"/>
      <c r="I632" s="14"/>
      <c r="J632" s="14"/>
      <c r="K632" s="14"/>
      <c r="L632" s="14"/>
      <c r="M632" s="14"/>
      <c r="N632" s="14"/>
      <c r="O632" s="14"/>
      <c r="P632" s="14"/>
      <c r="Q632" s="14"/>
      <c r="R632" s="14"/>
      <c r="S632" s="14"/>
      <c r="T632" s="14"/>
      <c r="U632" s="14"/>
      <c r="V632" s="14"/>
      <c r="W632" s="14"/>
      <c r="X632" s="14"/>
      <c r="Y632" s="14"/>
      <c r="Z632" s="14"/>
      <c r="AA632" s="14"/>
    </row>
    <row r="633" ht="11.25" customHeight="1">
      <c r="A633" s="14"/>
      <c r="B633" s="14"/>
      <c r="C633" s="15"/>
      <c r="D633" s="14"/>
      <c r="E633" s="15"/>
      <c r="F633" s="14"/>
      <c r="G633" s="14"/>
      <c r="H633" s="14"/>
      <c r="I633" s="14"/>
      <c r="J633" s="14"/>
      <c r="K633" s="14"/>
      <c r="L633" s="14"/>
      <c r="M633" s="14"/>
      <c r="N633" s="14"/>
      <c r="O633" s="14"/>
      <c r="P633" s="14"/>
      <c r="Q633" s="14"/>
      <c r="R633" s="14"/>
      <c r="S633" s="14"/>
      <c r="T633" s="14"/>
      <c r="U633" s="14"/>
      <c r="V633" s="14"/>
      <c r="W633" s="14"/>
      <c r="X633" s="14"/>
      <c r="Y633" s="14"/>
      <c r="Z633" s="14"/>
      <c r="AA633" s="14"/>
    </row>
    <row r="634" ht="11.25" customHeight="1">
      <c r="A634" s="14"/>
      <c r="B634" s="14"/>
      <c r="C634" s="15"/>
      <c r="D634" s="14"/>
      <c r="E634" s="15"/>
      <c r="F634" s="14"/>
      <c r="G634" s="14"/>
      <c r="H634" s="14"/>
      <c r="I634" s="14"/>
      <c r="J634" s="14"/>
      <c r="K634" s="14"/>
      <c r="L634" s="14"/>
      <c r="M634" s="14"/>
      <c r="N634" s="14"/>
      <c r="O634" s="14"/>
      <c r="P634" s="14"/>
      <c r="Q634" s="14"/>
      <c r="R634" s="14"/>
      <c r="S634" s="14"/>
      <c r="T634" s="14"/>
      <c r="U634" s="14"/>
      <c r="V634" s="14"/>
      <c r="W634" s="14"/>
      <c r="X634" s="14"/>
      <c r="Y634" s="14"/>
      <c r="Z634" s="14"/>
      <c r="AA634" s="14"/>
    </row>
    <row r="635" ht="11.25" customHeight="1">
      <c r="A635" s="14"/>
      <c r="B635" s="14"/>
      <c r="C635" s="15"/>
      <c r="D635" s="14"/>
      <c r="E635" s="15"/>
      <c r="F635" s="14"/>
      <c r="G635" s="14"/>
      <c r="H635" s="14"/>
      <c r="I635" s="14"/>
      <c r="J635" s="14"/>
      <c r="K635" s="14"/>
      <c r="L635" s="14"/>
      <c r="M635" s="14"/>
      <c r="N635" s="14"/>
      <c r="O635" s="14"/>
      <c r="P635" s="14"/>
      <c r="Q635" s="14"/>
      <c r="R635" s="14"/>
      <c r="S635" s="14"/>
      <c r="T635" s="14"/>
      <c r="U635" s="14"/>
      <c r="V635" s="14"/>
      <c r="W635" s="14"/>
      <c r="X635" s="14"/>
      <c r="Y635" s="14"/>
      <c r="Z635" s="14"/>
      <c r="AA635" s="14"/>
    </row>
    <row r="636" ht="11.25" customHeight="1">
      <c r="A636" s="14"/>
      <c r="B636" s="14"/>
      <c r="C636" s="15"/>
      <c r="D636" s="14"/>
      <c r="E636" s="15"/>
      <c r="F636" s="14"/>
      <c r="G636" s="14"/>
      <c r="H636" s="14"/>
      <c r="I636" s="14"/>
      <c r="J636" s="14"/>
      <c r="K636" s="14"/>
      <c r="L636" s="14"/>
      <c r="M636" s="14"/>
      <c r="N636" s="14"/>
      <c r="O636" s="14"/>
      <c r="P636" s="14"/>
      <c r="Q636" s="14"/>
      <c r="R636" s="14"/>
      <c r="S636" s="14"/>
      <c r="T636" s="14"/>
      <c r="U636" s="14"/>
      <c r="V636" s="14"/>
      <c r="W636" s="14"/>
      <c r="X636" s="14"/>
      <c r="Y636" s="14"/>
      <c r="Z636" s="14"/>
      <c r="AA636" s="14"/>
    </row>
    <row r="637" ht="11.25" customHeight="1">
      <c r="A637" s="14"/>
      <c r="B637" s="14"/>
      <c r="C637" s="15"/>
      <c r="D637" s="14"/>
      <c r="E637" s="15"/>
      <c r="F637" s="14"/>
      <c r="G637" s="14"/>
      <c r="H637" s="14"/>
      <c r="I637" s="14"/>
      <c r="J637" s="14"/>
      <c r="K637" s="14"/>
      <c r="L637" s="14"/>
      <c r="M637" s="14"/>
      <c r="N637" s="14"/>
      <c r="O637" s="14"/>
      <c r="P637" s="14"/>
      <c r="Q637" s="14"/>
      <c r="R637" s="14"/>
      <c r="S637" s="14"/>
      <c r="T637" s="14"/>
      <c r="U637" s="14"/>
      <c r="V637" s="14"/>
      <c r="W637" s="14"/>
      <c r="X637" s="14"/>
      <c r="Y637" s="14"/>
      <c r="Z637" s="14"/>
      <c r="AA637" s="14"/>
    </row>
    <row r="638" ht="11.25" customHeight="1">
      <c r="A638" s="14"/>
      <c r="B638" s="14"/>
      <c r="C638" s="15"/>
      <c r="D638" s="14"/>
      <c r="E638" s="15"/>
      <c r="F638" s="14"/>
      <c r="G638" s="14"/>
      <c r="H638" s="14"/>
      <c r="I638" s="14"/>
      <c r="J638" s="14"/>
      <c r="K638" s="14"/>
      <c r="L638" s="14"/>
      <c r="M638" s="14"/>
      <c r="N638" s="14"/>
      <c r="O638" s="14"/>
      <c r="P638" s="14"/>
      <c r="Q638" s="14"/>
      <c r="R638" s="14"/>
      <c r="S638" s="14"/>
      <c r="T638" s="14"/>
      <c r="U638" s="14"/>
      <c r="V638" s="14"/>
      <c r="W638" s="14"/>
      <c r="X638" s="14"/>
      <c r="Y638" s="14"/>
      <c r="Z638" s="14"/>
      <c r="AA638" s="14"/>
    </row>
    <row r="639" ht="11.25" customHeight="1">
      <c r="A639" s="14"/>
      <c r="B639" s="14"/>
      <c r="C639" s="15"/>
      <c r="D639" s="14"/>
      <c r="E639" s="15"/>
      <c r="F639" s="14"/>
      <c r="G639" s="14"/>
      <c r="H639" s="14"/>
      <c r="I639" s="14"/>
      <c r="J639" s="14"/>
      <c r="K639" s="14"/>
      <c r="L639" s="14"/>
      <c r="M639" s="14"/>
      <c r="N639" s="14"/>
      <c r="O639" s="14"/>
      <c r="P639" s="14"/>
      <c r="Q639" s="14"/>
      <c r="R639" s="14"/>
      <c r="S639" s="14"/>
      <c r="T639" s="14"/>
      <c r="U639" s="14"/>
      <c r="V639" s="14"/>
      <c r="W639" s="14"/>
      <c r="X639" s="14"/>
      <c r="Y639" s="14"/>
      <c r="Z639" s="14"/>
      <c r="AA639" s="14"/>
    </row>
    <row r="640" ht="11.25" customHeight="1">
      <c r="A640" s="14"/>
      <c r="B640" s="14"/>
      <c r="C640" s="15"/>
      <c r="D640" s="14"/>
      <c r="E640" s="15"/>
      <c r="F640" s="14"/>
      <c r="G640" s="14"/>
      <c r="H640" s="14"/>
      <c r="I640" s="14"/>
      <c r="J640" s="14"/>
      <c r="K640" s="14"/>
      <c r="L640" s="14"/>
      <c r="M640" s="14"/>
      <c r="N640" s="14"/>
      <c r="O640" s="14"/>
      <c r="P640" s="14"/>
      <c r="Q640" s="14"/>
      <c r="R640" s="14"/>
      <c r="S640" s="14"/>
      <c r="T640" s="14"/>
      <c r="U640" s="14"/>
      <c r="V640" s="14"/>
      <c r="W640" s="14"/>
      <c r="X640" s="14"/>
      <c r="Y640" s="14"/>
      <c r="Z640" s="14"/>
      <c r="AA640" s="14"/>
    </row>
    <row r="641" ht="11.25" customHeight="1">
      <c r="A641" s="14"/>
      <c r="B641" s="14"/>
      <c r="C641" s="15"/>
      <c r="D641" s="14"/>
      <c r="E641" s="15"/>
      <c r="F641" s="14"/>
      <c r="G641" s="14"/>
      <c r="H641" s="14"/>
      <c r="I641" s="14"/>
      <c r="J641" s="14"/>
      <c r="K641" s="14"/>
      <c r="L641" s="14"/>
      <c r="M641" s="14"/>
      <c r="N641" s="14"/>
      <c r="O641" s="14"/>
      <c r="P641" s="14"/>
      <c r="Q641" s="14"/>
      <c r="R641" s="14"/>
      <c r="S641" s="14"/>
      <c r="T641" s="14"/>
      <c r="U641" s="14"/>
      <c r="V641" s="14"/>
      <c r="W641" s="14"/>
      <c r="X641" s="14"/>
      <c r="Y641" s="14"/>
      <c r="Z641" s="14"/>
      <c r="AA641" s="14"/>
    </row>
    <row r="642" ht="11.25" customHeight="1">
      <c r="A642" s="14"/>
      <c r="B642" s="14"/>
      <c r="C642" s="15"/>
      <c r="D642" s="14"/>
      <c r="E642" s="15"/>
      <c r="F642" s="14"/>
      <c r="G642" s="14"/>
      <c r="H642" s="14"/>
      <c r="I642" s="14"/>
      <c r="J642" s="14"/>
      <c r="K642" s="14"/>
      <c r="L642" s="14"/>
      <c r="M642" s="14"/>
      <c r="N642" s="14"/>
      <c r="O642" s="14"/>
      <c r="P642" s="14"/>
      <c r="Q642" s="14"/>
      <c r="R642" s="14"/>
      <c r="S642" s="14"/>
      <c r="T642" s="14"/>
      <c r="U642" s="14"/>
      <c r="V642" s="14"/>
      <c r="W642" s="14"/>
      <c r="X642" s="14"/>
      <c r="Y642" s="14"/>
      <c r="Z642" s="14"/>
      <c r="AA642" s="14"/>
    </row>
    <row r="643" ht="11.25" customHeight="1">
      <c r="A643" s="14"/>
      <c r="B643" s="14"/>
      <c r="C643" s="15"/>
      <c r="D643" s="14"/>
      <c r="E643" s="15"/>
      <c r="F643" s="14"/>
      <c r="G643" s="14"/>
      <c r="H643" s="14"/>
      <c r="I643" s="14"/>
      <c r="J643" s="14"/>
      <c r="K643" s="14"/>
      <c r="L643" s="14"/>
      <c r="M643" s="14"/>
      <c r="N643" s="14"/>
      <c r="O643" s="14"/>
      <c r="P643" s="14"/>
      <c r="Q643" s="14"/>
      <c r="R643" s="14"/>
      <c r="S643" s="14"/>
      <c r="T643" s="14"/>
      <c r="U643" s="14"/>
      <c r="V643" s="14"/>
      <c r="W643" s="14"/>
      <c r="X643" s="14"/>
      <c r="Y643" s="14"/>
      <c r="Z643" s="14"/>
      <c r="AA643" s="14"/>
    </row>
    <row r="644" ht="11.25" customHeight="1">
      <c r="A644" s="14"/>
      <c r="B644" s="14"/>
      <c r="C644" s="15"/>
      <c r="D644" s="14"/>
      <c r="E644" s="15"/>
      <c r="F644" s="14"/>
      <c r="G644" s="14"/>
      <c r="H644" s="14"/>
      <c r="I644" s="14"/>
      <c r="J644" s="14"/>
      <c r="K644" s="14"/>
      <c r="L644" s="14"/>
      <c r="M644" s="14"/>
      <c r="N644" s="14"/>
      <c r="O644" s="14"/>
      <c r="P644" s="14"/>
      <c r="Q644" s="14"/>
      <c r="R644" s="14"/>
      <c r="S644" s="14"/>
      <c r="T644" s="14"/>
      <c r="U644" s="14"/>
      <c r="V644" s="14"/>
      <c r="W644" s="14"/>
      <c r="X644" s="14"/>
      <c r="Y644" s="14"/>
      <c r="Z644" s="14"/>
      <c r="AA644" s="14"/>
    </row>
    <row r="645" ht="11.25" customHeight="1">
      <c r="A645" s="14"/>
      <c r="B645" s="14"/>
      <c r="C645" s="15"/>
      <c r="D645" s="14"/>
      <c r="E645" s="15"/>
      <c r="F645" s="14"/>
      <c r="G645" s="14"/>
      <c r="H645" s="14"/>
      <c r="I645" s="14"/>
      <c r="J645" s="14"/>
      <c r="K645" s="14"/>
      <c r="L645" s="14"/>
      <c r="M645" s="14"/>
      <c r="N645" s="14"/>
      <c r="O645" s="14"/>
      <c r="P645" s="14"/>
      <c r="Q645" s="14"/>
      <c r="R645" s="14"/>
      <c r="S645" s="14"/>
      <c r="T645" s="14"/>
      <c r="U645" s="14"/>
      <c r="V645" s="14"/>
      <c r="W645" s="14"/>
      <c r="X645" s="14"/>
      <c r="Y645" s="14"/>
      <c r="Z645" s="14"/>
      <c r="AA645" s="14"/>
    </row>
    <row r="646" ht="11.25" customHeight="1">
      <c r="A646" s="14"/>
      <c r="B646" s="14"/>
      <c r="C646" s="15"/>
      <c r="D646" s="14"/>
      <c r="E646" s="15"/>
      <c r="F646" s="14"/>
      <c r="G646" s="14"/>
      <c r="H646" s="14"/>
      <c r="I646" s="14"/>
      <c r="J646" s="14"/>
      <c r="K646" s="14"/>
      <c r="L646" s="14"/>
      <c r="M646" s="14"/>
      <c r="N646" s="14"/>
      <c r="O646" s="14"/>
      <c r="P646" s="14"/>
      <c r="Q646" s="14"/>
      <c r="R646" s="14"/>
      <c r="S646" s="14"/>
      <c r="T646" s="14"/>
      <c r="U646" s="14"/>
      <c r="V646" s="14"/>
      <c r="W646" s="14"/>
      <c r="X646" s="14"/>
      <c r="Y646" s="14"/>
      <c r="Z646" s="14"/>
      <c r="AA646" s="14"/>
    </row>
    <row r="647" ht="11.25" customHeight="1">
      <c r="A647" s="14"/>
      <c r="B647" s="14"/>
      <c r="C647" s="15"/>
      <c r="D647" s="14"/>
      <c r="E647" s="15"/>
      <c r="F647" s="14"/>
      <c r="G647" s="14"/>
      <c r="H647" s="14"/>
      <c r="I647" s="14"/>
      <c r="J647" s="14"/>
      <c r="K647" s="14"/>
      <c r="L647" s="14"/>
      <c r="M647" s="14"/>
      <c r="N647" s="14"/>
      <c r="O647" s="14"/>
      <c r="P647" s="14"/>
      <c r="Q647" s="14"/>
      <c r="R647" s="14"/>
      <c r="S647" s="14"/>
      <c r="T647" s="14"/>
      <c r="U647" s="14"/>
      <c r="V647" s="14"/>
      <c r="W647" s="14"/>
      <c r="X647" s="14"/>
      <c r="Y647" s="14"/>
      <c r="Z647" s="14"/>
      <c r="AA647" s="14"/>
    </row>
    <row r="648" ht="11.25" customHeight="1">
      <c r="A648" s="14"/>
      <c r="B648" s="14"/>
      <c r="C648" s="15"/>
      <c r="D648" s="14"/>
      <c r="E648" s="15"/>
      <c r="F648" s="14"/>
      <c r="G648" s="14"/>
      <c r="H648" s="14"/>
      <c r="I648" s="14"/>
      <c r="J648" s="14"/>
      <c r="K648" s="14"/>
      <c r="L648" s="14"/>
      <c r="M648" s="14"/>
      <c r="N648" s="14"/>
      <c r="O648" s="14"/>
      <c r="P648" s="14"/>
      <c r="Q648" s="14"/>
      <c r="R648" s="14"/>
      <c r="S648" s="14"/>
      <c r="T648" s="14"/>
      <c r="U648" s="14"/>
      <c r="V648" s="14"/>
      <c r="W648" s="14"/>
      <c r="X648" s="14"/>
      <c r="Y648" s="14"/>
      <c r="Z648" s="14"/>
      <c r="AA648" s="14"/>
    </row>
    <row r="649" ht="11.25" customHeight="1">
      <c r="A649" s="14"/>
      <c r="B649" s="14"/>
      <c r="C649" s="15"/>
      <c r="D649" s="14"/>
      <c r="E649" s="15"/>
      <c r="F649" s="14"/>
      <c r="G649" s="14"/>
      <c r="H649" s="14"/>
      <c r="I649" s="14"/>
      <c r="J649" s="14"/>
      <c r="K649" s="14"/>
      <c r="L649" s="14"/>
      <c r="M649" s="14"/>
      <c r="N649" s="14"/>
      <c r="O649" s="14"/>
      <c r="P649" s="14"/>
      <c r="Q649" s="14"/>
      <c r="R649" s="14"/>
      <c r="S649" s="14"/>
      <c r="T649" s="14"/>
      <c r="U649" s="14"/>
      <c r="V649" s="14"/>
      <c r="W649" s="14"/>
      <c r="X649" s="14"/>
      <c r="Y649" s="14"/>
      <c r="Z649" s="14"/>
      <c r="AA649" s="14"/>
    </row>
    <row r="650" ht="11.25" customHeight="1">
      <c r="A650" s="14"/>
      <c r="B650" s="14"/>
      <c r="C650" s="15"/>
      <c r="D650" s="14"/>
      <c r="E650" s="15"/>
      <c r="F650" s="14"/>
      <c r="G650" s="14"/>
      <c r="H650" s="14"/>
      <c r="I650" s="14"/>
      <c r="J650" s="14"/>
      <c r="K650" s="14"/>
      <c r="L650" s="14"/>
      <c r="M650" s="14"/>
      <c r="N650" s="14"/>
      <c r="O650" s="14"/>
      <c r="P650" s="14"/>
      <c r="Q650" s="14"/>
      <c r="R650" s="14"/>
      <c r="S650" s="14"/>
      <c r="T650" s="14"/>
      <c r="U650" s="14"/>
      <c r="V650" s="14"/>
      <c r="W650" s="14"/>
      <c r="X650" s="14"/>
      <c r="Y650" s="14"/>
      <c r="Z650" s="14"/>
      <c r="AA650" s="14"/>
    </row>
    <row r="651" ht="11.25" customHeight="1">
      <c r="A651" s="14"/>
      <c r="B651" s="14"/>
      <c r="C651" s="15"/>
      <c r="D651" s="14"/>
      <c r="E651" s="15"/>
      <c r="F651" s="14"/>
      <c r="G651" s="14"/>
      <c r="H651" s="14"/>
      <c r="I651" s="14"/>
      <c r="J651" s="14"/>
      <c r="K651" s="14"/>
      <c r="L651" s="14"/>
      <c r="M651" s="14"/>
      <c r="N651" s="14"/>
      <c r="O651" s="14"/>
      <c r="P651" s="14"/>
      <c r="Q651" s="14"/>
      <c r="R651" s="14"/>
      <c r="S651" s="14"/>
      <c r="T651" s="14"/>
      <c r="U651" s="14"/>
      <c r="V651" s="14"/>
      <c r="W651" s="14"/>
      <c r="X651" s="14"/>
      <c r="Y651" s="14"/>
      <c r="Z651" s="14"/>
      <c r="AA651" s="14"/>
    </row>
    <row r="652" ht="11.25" customHeight="1">
      <c r="A652" s="14"/>
      <c r="B652" s="14"/>
      <c r="C652" s="15"/>
      <c r="D652" s="14"/>
      <c r="E652" s="15"/>
      <c r="F652" s="14"/>
      <c r="G652" s="14"/>
      <c r="H652" s="14"/>
      <c r="I652" s="14"/>
      <c r="J652" s="14"/>
      <c r="K652" s="14"/>
      <c r="L652" s="14"/>
      <c r="M652" s="14"/>
      <c r="N652" s="14"/>
      <c r="O652" s="14"/>
      <c r="P652" s="14"/>
      <c r="Q652" s="14"/>
      <c r="R652" s="14"/>
      <c r="S652" s="14"/>
      <c r="T652" s="14"/>
      <c r="U652" s="14"/>
      <c r="V652" s="14"/>
      <c r="W652" s="14"/>
      <c r="X652" s="14"/>
      <c r="Y652" s="14"/>
      <c r="Z652" s="14"/>
      <c r="AA652" s="14"/>
    </row>
    <row r="653" ht="11.25" customHeight="1">
      <c r="A653" s="14"/>
      <c r="B653" s="14"/>
      <c r="C653" s="15"/>
      <c r="D653" s="14"/>
      <c r="E653" s="15"/>
      <c r="F653" s="14"/>
      <c r="G653" s="14"/>
      <c r="H653" s="14"/>
      <c r="I653" s="14"/>
      <c r="J653" s="14"/>
      <c r="K653" s="14"/>
      <c r="L653" s="14"/>
      <c r="M653" s="14"/>
      <c r="N653" s="14"/>
      <c r="O653" s="14"/>
      <c r="P653" s="14"/>
      <c r="Q653" s="14"/>
      <c r="R653" s="14"/>
      <c r="S653" s="14"/>
      <c r="T653" s="14"/>
      <c r="U653" s="14"/>
      <c r="V653" s="14"/>
      <c r="W653" s="14"/>
      <c r="X653" s="14"/>
      <c r="Y653" s="14"/>
      <c r="Z653" s="14"/>
      <c r="AA653" s="14"/>
    </row>
    <row r="654" ht="11.25" customHeight="1">
      <c r="A654" s="14"/>
      <c r="B654" s="14"/>
      <c r="C654" s="15"/>
      <c r="D654" s="14"/>
      <c r="E654" s="15"/>
      <c r="F654" s="14"/>
      <c r="G654" s="14"/>
      <c r="H654" s="14"/>
      <c r="I654" s="14"/>
      <c r="J654" s="14"/>
      <c r="K654" s="14"/>
      <c r="L654" s="14"/>
      <c r="M654" s="14"/>
      <c r="N654" s="14"/>
      <c r="O654" s="14"/>
      <c r="P654" s="14"/>
      <c r="Q654" s="14"/>
      <c r="R654" s="14"/>
      <c r="S654" s="14"/>
      <c r="T654" s="14"/>
      <c r="U654" s="14"/>
      <c r="V654" s="14"/>
      <c r="W654" s="14"/>
      <c r="X654" s="14"/>
      <c r="Y654" s="14"/>
      <c r="Z654" s="14"/>
      <c r="AA654" s="14"/>
    </row>
    <row r="655" ht="11.25" customHeight="1">
      <c r="A655" s="14"/>
      <c r="B655" s="14"/>
      <c r="C655" s="15"/>
      <c r="D655" s="14"/>
      <c r="E655" s="15"/>
      <c r="F655" s="14"/>
      <c r="G655" s="14"/>
      <c r="H655" s="14"/>
      <c r="I655" s="14"/>
      <c r="J655" s="14"/>
      <c r="K655" s="14"/>
      <c r="L655" s="14"/>
      <c r="M655" s="14"/>
      <c r="N655" s="14"/>
      <c r="O655" s="14"/>
      <c r="P655" s="14"/>
      <c r="Q655" s="14"/>
      <c r="R655" s="14"/>
      <c r="S655" s="14"/>
      <c r="T655" s="14"/>
      <c r="U655" s="14"/>
      <c r="V655" s="14"/>
      <c r="W655" s="14"/>
      <c r="X655" s="14"/>
      <c r="Y655" s="14"/>
      <c r="Z655" s="14"/>
      <c r="AA655" s="14"/>
    </row>
    <row r="656" ht="11.25" customHeight="1">
      <c r="A656" s="14"/>
      <c r="B656" s="14"/>
      <c r="C656" s="15"/>
      <c r="D656" s="14"/>
      <c r="E656" s="15"/>
      <c r="F656" s="14"/>
      <c r="G656" s="14"/>
      <c r="H656" s="14"/>
      <c r="I656" s="14"/>
      <c r="J656" s="14"/>
      <c r="K656" s="14"/>
      <c r="L656" s="14"/>
      <c r="M656" s="14"/>
      <c r="N656" s="14"/>
      <c r="O656" s="14"/>
      <c r="P656" s="14"/>
      <c r="Q656" s="14"/>
      <c r="R656" s="14"/>
      <c r="S656" s="14"/>
      <c r="T656" s="14"/>
      <c r="U656" s="14"/>
      <c r="V656" s="14"/>
      <c r="W656" s="14"/>
      <c r="X656" s="14"/>
      <c r="Y656" s="14"/>
      <c r="Z656" s="14"/>
      <c r="AA656" s="14"/>
    </row>
    <row r="657" ht="11.25" customHeight="1">
      <c r="A657" s="14"/>
      <c r="B657" s="14"/>
      <c r="C657" s="15"/>
      <c r="D657" s="14"/>
      <c r="E657" s="15"/>
      <c r="F657" s="14"/>
      <c r="G657" s="14"/>
      <c r="H657" s="14"/>
      <c r="I657" s="14"/>
      <c r="J657" s="14"/>
      <c r="K657" s="14"/>
      <c r="L657" s="14"/>
      <c r="M657" s="14"/>
      <c r="N657" s="14"/>
      <c r="O657" s="14"/>
      <c r="P657" s="14"/>
      <c r="Q657" s="14"/>
      <c r="R657" s="14"/>
      <c r="S657" s="14"/>
      <c r="T657" s="14"/>
      <c r="U657" s="14"/>
      <c r="V657" s="14"/>
      <c r="W657" s="14"/>
      <c r="X657" s="14"/>
      <c r="Y657" s="14"/>
      <c r="Z657" s="14"/>
      <c r="AA657" s="14"/>
    </row>
    <row r="658" ht="11.25" customHeight="1">
      <c r="A658" s="14"/>
      <c r="B658" s="14"/>
      <c r="C658" s="15"/>
      <c r="D658" s="14"/>
      <c r="E658" s="15"/>
      <c r="F658" s="14"/>
      <c r="G658" s="14"/>
      <c r="H658" s="14"/>
      <c r="I658" s="14"/>
      <c r="J658" s="14"/>
      <c r="K658" s="14"/>
      <c r="L658" s="14"/>
      <c r="M658" s="14"/>
      <c r="N658" s="14"/>
      <c r="O658" s="14"/>
      <c r="P658" s="14"/>
      <c r="Q658" s="14"/>
      <c r="R658" s="14"/>
      <c r="S658" s="14"/>
      <c r="T658" s="14"/>
      <c r="U658" s="14"/>
      <c r="V658" s="14"/>
      <c r="W658" s="14"/>
      <c r="X658" s="14"/>
      <c r="Y658" s="14"/>
      <c r="Z658" s="14"/>
      <c r="AA658" s="14"/>
    </row>
    <row r="659" ht="11.25" customHeight="1">
      <c r="A659" s="14"/>
      <c r="B659" s="14"/>
      <c r="C659" s="15"/>
      <c r="D659" s="14"/>
      <c r="E659" s="15"/>
      <c r="F659" s="14"/>
      <c r="G659" s="14"/>
      <c r="H659" s="14"/>
      <c r="I659" s="14"/>
      <c r="J659" s="14"/>
      <c r="K659" s="14"/>
      <c r="L659" s="14"/>
      <c r="M659" s="14"/>
      <c r="N659" s="14"/>
      <c r="O659" s="14"/>
      <c r="P659" s="14"/>
      <c r="Q659" s="14"/>
      <c r="R659" s="14"/>
      <c r="S659" s="14"/>
      <c r="T659" s="14"/>
      <c r="U659" s="14"/>
      <c r="V659" s="14"/>
      <c r="W659" s="14"/>
      <c r="X659" s="14"/>
      <c r="Y659" s="14"/>
      <c r="Z659" s="14"/>
      <c r="AA659" s="14"/>
    </row>
    <row r="660" ht="11.25" customHeight="1">
      <c r="A660" s="14"/>
      <c r="B660" s="14"/>
      <c r="C660" s="15"/>
      <c r="D660" s="14"/>
      <c r="E660" s="15"/>
      <c r="F660" s="14"/>
      <c r="G660" s="14"/>
      <c r="H660" s="14"/>
      <c r="I660" s="14"/>
      <c r="J660" s="14"/>
      <c r="K660" s="14"/>
      <c r="L660" s="14"/>
      <c r="M660" s="14"/>
      <c r="N660" s="14"/>
      <c r="O660" s="14"/>
      <c r="P660" s="14"/>
      <c r="Q660" s="14"/>
      <c r="R660" s="14"/>
      <c r="S660" s="14"/>
      <c r="T660" s="14"/>
      <c r="U660" s="14"/>
      <c r="V660" s="14"/>
      <c r="W660" s="14"/>
      <c r="X660" s="14"/>
      <c r="Y660" s="14"/>
      <c r="Z660" s="14"/>
      <c r="AA660" s="14"/>
    </row>
    <row r="661" ht="11.25" customHeight="1">
      <c r="A661" s="14"/>
      <c r="B661" s="14"/>
      <c r="C661" s="15"/>
      <c r="D661" s="14"/>
      <c r="E661" s="15"/>
      <c r="F661" s="14"/>
      <c r="G661" s="14"/>
      <c r="H661" s="14"/>
      <c r="I661" s="14"/>
      <c r="J661" s="14"/>
      <c r="K661" s="14"/>
      <c r="L661" s="14"/>
      <c r="M661" s="14"/>
      <c r="N661" s="14"/>
      <c r="O661" s="14"/>
      <c r="P661" s="14"/>
      <c r="Q661" s="14"/>
      <c r="R661" s="14"/>
      <c r="S661" s="14"/>
      <c r="T661" s="14"/>
      <c r="U661" s="14"/>
      <c r="V661" s="14"/>
      <c r="W661" s="14"/>
      <c r="X661" s="14"/>
      <c r="Y661" s="14"/>
      <c r="Z661" s="14"/>
      <c r="AA661" s="14"/>
    </row>
    <row r="662" ht="11.25" customHeight="1">
      <c r="A662" s="14"/>
      <c r="B662" s="14"/>
      <c r="C662" s="15"/>
      <c r="D662" s="14"/>
      <c r="E662" s="15"/>
      <c r="F662" s="14"/>
      <c r="G662" s="14"/>
      <c r="H662" s="14"/>
      <c r="I662" s="14"/>
      <c r="J662" s="14"/>
      <c r="K662" s="14"/>
      <c r="L662" s="14"/>
      <c r="M662" s="14"/>
      <c r="N662" s="14"/>
      <c r="O662" s="14"/>
      <c r="P662" s="14"/>
      <c r="Q662" s="14"/>
      <c r="R662" s="14"/>
      <c r="S662" s="14"/>
      <c r="T662" s="14"/>
      <c r="U662" s="14"/>
      <c r="V662" s="14"/>
      <c r="W662" s="14"/>
      <c r="X662" s="14"/>
      <c r="Y662" s="14"/>
      <c r="Z662" s="14"/>
      <c r="AA662" s="14"/>
    </row>
    <row r="663" ht="11.25" customHeight="1">
      <c r="A663" s="14"/>
      <c r="B663" s="14"/>
      <c r="C663" s="15"/>
      <c r="D663" s="14"/>
      <c r="E663" s="15"/>
      <c r="F663" s="14"/>
      <c r="G663" s="14"/>
      <c r="H663" s="14"/>
      <c r="I663" s="14"/>
      <c r="J663" s="14"/>
      <c r="K663" s="14"/>
      <c r="L663" s="14"/>
      <c r="M663" s="14"/>
      <c r="N663" s="14"/>
      <c r="O663" s="14"/>
      <c r="P663" s="14"/>
      <c r="Q663" s="14"/>
      <c r="R663" s="14"/>
      <c r="S663" s="14"/>
      <c r="T663" s="14"/>
      <c r="U663" s="14"/>
      <c r="V663" s="14"/>
      <c r="W663" s="14"/>
      <c r="X663" s="14"/>
      <c r="Y663" s="14"/>
      <c r="Z663" s="14"/>
      <c r="AA663" s="14"/>
    </row>
    <row r="664" ht="11.25" customHeight="1">
      <c r="A664" s="14"/>
      <c r="B664" s="14"/>
      <c r="C664" s="15"/>
      <c r="D664" s="14"/>
      <c r="E664" s="15"/>
      <c r="F664" s="14"/>
      <c r="G664" s="14"/>
      <c r="H664" s="14"/>
      <c r="I664" s="14"/>
      <c r="J664" s="14"/>
      <c r="K664" s="14"/>
      <c r="L664" s="14"/>
      <c r="M664" s="14"/>
      <c r="N664" s="14"/>
      <c r="O664" s="14"/>
      <c r="P664" s="14"/>
      <c r="Q664" s="14"/>
      <c r="R664" s="14"/>
      <c r="S664" s="14"/>
      <c r="T664" s="14"/>
      <c r="U664" s="14"/>
      <c r="V664" s="14"/>
      <c r="W664" s="14"/>
      <c r="X664" s="14"/>
      <c r="Y664" s="14"/>
      <c r="Z664" s="14"/>
      <c r="AA664" s="14"/>
    </row>
    <row r="665" ht="11.25" customHeight="1">
      <c r="A665" s="14"/>
      <c r="B665" s="14"/>
      <c r="C665" s="15"/>
      <c r="D665" s="14"/>
      <c r="E665" s="15"/>
      <c r="F665" s="14"/>
      <c r="G665" s="14"/>
      <c r="H665" s="14"/>
      <c r="I665" s="14"/>
      <c r="J665" s="14"/>
      <c r="K665" s="14"/>
      <c r="L665" s="14"/>
      <c r="M665" s="14"/>
      <c r="N665" s="14"/>
      <c r="O665" s="14"/>
      <c r="P665" s="14"/>
      <c r="Q665" s="14"/>
      <c r="R665" s="14"/>
      <c r="S665" s="14"/>
      <c r="T665" s="14"/>
      <c r="U665" s="14"/>
      <c r="V665" s="14"/>
      <c r="W665" s="14"/>
      <c r="X665" s="14"/>
      <c r="Y665" s="14"/>
      <c r="Z665" s="14"/>
      <c r="AA665" s="14"/>
    </row>
    <row r="666" ht="11.25" customHeight="1">
      <c r="A666" s="14"/>
      <c r="B666" s="14"/>
      <c r="C666" s="15"/>
      <c r="D666" s="14"/>
      <c r="E666" s="15"/>
      <c r="F666" s="14"/>
      <c r="G666" s="14"/>
      <c r="H666" s="14"/>
      <c r="I666" s="14"/>
      <c r="J666" s="14"/>
      <c r="K666" s="14"/>
      <c r="L666" s="14"/>
      <c r="M666" s="14"/>
      <c r="N666" s="14"/>
      <c r="O666" s="14"/>
      <c r="P666" s="14"/>
      <c r="Q666" s="14"/>
      <c r="R666" s="14"/>
      <c r="S666" s="14"/>
      <c r="T666" s="14"/>
      <c r="U666" s="14"/>
      <c r="V666" s="14"/>
      <c r="W666" s="14"/>
      <c r="X666" s="14"/>
      <c r="Y666" s="14"/>
      <c r="Z666" s="14"/>
      <c r="AA666" s="14"/>
    </row>
    <row r="667" ht="11.25" customHeight="1">
      <c r="A667" s="14"/>
      <c r="B667" s="14"/>
      <c r="C667" s="15"/>
      <c r="D667" s="14"/>
      <c r="E667" s="15"/>
      <c r="F667" s="14"/>
      <c r="G667" s="14"/>
      <c r="H667" s="14"/>
      <c r="I667" s="14"/>
      <c r="J667" s="14"/>
      <c r="K667" s="14"/>
      <c r="L667" s="14"/>
      <c r="M667" s="14"/>
      <c r="N667" s="14"/>
      <c r="O667" s="14"/>
      <c r="P667" s="14"/>
      <c r="Q667" s="14"/>
      <c r="R667" s="14"/>
      <c r="S667" s="14"/>
      <c r="T667" s="14"/>
      <c r="U667" s="14"/>
      <c r="V667" s="14"/>
      <c r="W667" s="14"/>
      <c r="X667" s="14"/>
      <c r="Y667" s="14"/>
      <c r="Z667" s="14"/>
      <c r="AA667" s="14"/>
    </row>
    <row r="668" ht="11.25" customHeight="1">
      <c r="A668" s="14"/>
      <c r="B668" s="14"/>
      <c r="C668" s="15"/>
      <c r="D668" s="14"/>
      <c r="E668" s="15"/>
      <c r="F668" s="14"/>
      <c r="G668" s="14"/>
      <c r="H668" s="14"/>
      <c r="I668" s="14"/>
      <c r="J668" s="14"/>
      <c r="K668" s="14"/>
      <c r="L668" s="14"/>
      <c r="M668" s="14"/>
      <c r="N668" s="14"/>
      <c r="O668" s="14"/>
      <c r="P668" s="14"/>
      <c r="Q668" s="14"/>
      <c r="R668" s="14"/>
      <c r="S668" s="14"/>
      <c r="T668" s="14"/>
      <c r="U668" s="14"/>
      <c r="V668" s="14"/>
      <c r="W668" s="14"/>
      <c r="X668" s="14"/>
      <c r="Y668" s="14"/>
      <c r="Z668" s="14"/>
      <c r="AA668" s="14"/>
    </row>
    <row r="669" ht="11.25" customHeight="1">
      <c r="A669" s="14"/>
      <c r="B669" s="14"/>
      <c r="C669" s="15"/>
      <c r="D669" s="14"/>
      <c r="E669" s="15"/>
      <c r="F669" s="14"/>
      <c r="G669" s="14"/>
      <c r="H669" s="14"/>
      <c r="I669" s="14"/>
      <c r="J669" s="14"/>
      <c r="K669" s="14"/>
      <c r="L669" s="14"/>
      <c r="M669" s="14"/>
      <c r="N669" s="14"/>
      <c r="O669" s="14"/>
      <c r="P669" s="14"/>
      <c r="Q669" s="14"/>
      <c r="R669" s="14"/>
      <c r="S669" s="14"/>
      <c r="T669" s="14"/>
      <c r="U669" s="14"/>
      <c r="V669" s="14"/>
      <c r="W669" s="14"/>
      <c r="X669" s="14"/>
      <c r="Y669" s="14"/>
      <c r="Z669" s="14"/>
      <c r="AA669" s="14"/>
    </row>
    <row r="670" ht="11.25" customHeight="1">
      <c r="A670" s="14"/>
      <c r="B670" s="14"/>
      <c r="C670" s="15"/>
      <c r="D670" s="14"/>
      <c r="E670" s="15"/>
      <c r="F670" s="14"/>
      <c r="G670" s="14"/>
      <c r="H670" s="14"/>
      <c r="I670" s="14"/>
      <c r="J670" s="14"/>
      <c r="K670" s="14"/>
      <c r="L670" s="14"/>
      <c r="M670" s="14"/>
      <c r="N670" s="14"/>
      <c r="O670" s="14"/>
      <c r="P670" s="14"/>
      <c r="Q670" s="14"/>
      <c r="R670" s="14"/>
      <c r="S670" s="14"/>
      <c r="T670" s="14"/>
      <c r="U670" s="14"/>
      <c r="V670" s="14"/>
      <c r="W670" s="14"/>
      <c r="X670" s="14"/>
      <c r="Y670" s="14"/>
      <c r="Z670" s="14"/>
      <c r="AA670" s="14"/>
    </row>
    <row r="671" ht="11.25" customHeight="1">
      <c r="A671" s="14"/>
      <c r="B671" s="14"/>
      <c r="C671" s="15"/>
      <c r="D671" s="14"/>
      <c r="E671" s="15"/>
      <c r="F671" s="14"/>
      <c r="G671" s="14"/>
      <c r="H671" s="14"/>
      <c r="I671" s="14"/>
      <c r="J671" s="14"/>
      <c r="K671" s="14"/>
      <c r="L671" s="14"/>
      <c r="M671" s="14"/>
      <c r="N671" s="14"/>
      <c r="O671" s="14"/>
      <c r="P671" s="14"/>
      <c r="Q671" s="14"/>
      <c r="R671" s="14"/>
      <c r="S671" s="14"/>
      <c r="T671" s="14"/>
      <c r="U671" s="14"/>
      <c r="V671" s="14"/>
      <c r="W671" s="14"/>
      <c r="X671" s="14"/>
      <c r="Y671" s="14"/>
      <c r="Z671" s="14"/>
      <c r="AA671" s="14"/>
    </row>
    <row r="672" ht="11.25" customHeight="1">
      <c r="A672" s="14"/>
      <c r="B672" s="14"/>
      <c r="C672" s="15"/>
      <c r="D672" s="14"/>
      <c r="E672" s="15"/>
      <c r="F672" s="14"/>
      <c r="G672" s="14"/>
      <c r="H672" s="14"/>
      <c r="I672" s="14"/>
      <c r="J672" s="14"/>
      <c r="K672" s="14"/>
      <c r="L672" s="14"/>
      <c r="M672" s="14"/>
      <c r="N672" s="14"/>
      <c r="O672" s="14"/>
      <c r="P672" s="14"/>
      <c r="Q672" s="14"/>
      <c r="R672" s="14"/>
      <c r="S672" s="14"/>
      <c r="T672" s="14"/>
      <c r="U672" s="14"/>
      <c r="V672" s="14"/>
      <c r="W672" s="14"/>
      <c r="X672" s="14"/>
      <c r="Y672" s="14"/>
      <c r="Z672" s="14"/>
      <c r="AA672" s="14"/>
    </row>
    <row r="673" ht="11.25" customHeight="1">
      <c r="A673" s="14"/>
      <c r="B673" s="14"/>
      <c r="C673" s="15"/>
      <c r="D673" s="14"/>
      <c r="E673" s="15"/>
      <c r="F673" s="14"/>
      <c r="G673" s="14"/>
      <c r="H673" s="14"/>
      <c r="I673" s="14"/>
      <c r="J673" s="14"/>
      <c r="K673" s="14"/>
      <c r="L673" s="14"/>
      <c r="M673" s="14"/>
      <c r="N673" s="14"/>
      <c r="O673" s="14"/>
      <c r="P673" s="14"/>
      <c r="Q673" s="14"/>
      <c r="R673" s="14"/>
      <c r="S673" s="14"/>
      <c r="T673" s="14"/>
      <c r="U673" s="14"/>
      <c r="V673" s="14"/>
      <c r="W673" s="14"/>
      <c r="X673" s="14"/>
      <c r="Y673" s="14"/>
      <c r="Z673" s="14"/>
      <c r="AA673" s="14"/>
    </row>
    <row r="674" ht="11.25" customHeight="1">
      <c r="A674" s="14"/>
      <c r="B674" s="14"/>
      <c r="C674" s="15"/>
      <c r="D674" s="14"/>
      <c r="E674" s="15"/>
      <c r="F674" s="14"/>
      <c r="G674" s="14"/>
      <c r="H674" s="14"/>
      <c r="I674" s="14"/>
      <c r="J674" s="14"/>
      <c r="K674" s="14"/>
      <c r="L674" s="14"/>
      <c r="M674" s="14"/>
      <c r="N674" s="14"/>
      <c r="O674" s="14"/>
      <c r="P674" s="14"/>
      <c r="Q674" s="14"/>
      <c r="R674" s="14"/>
      <c r="S674" s="14"/>
      <c r="T674" s="14"/>
      <c r="U674" s="14"/>
      <c r="V674" s="14"/>
      <c r="W674" s="14"/>
      <c r="X674" s="14"/>
      <c r="Y674" s="14"/>
      <c r="Z674" s="14"/>
      <c r="AA674" s="14"/>
    </row>
    <row r="675" ht="11.25" customHeight="1">
      <c r="A675" s="14"/>
      <c r="B675" s="14"/>
      <c r="C675" s="15"/>
      <c r="D675" s="14"/>
      <c r="E675" s="15"/>
      <c r="F675" s="14"/>
      <c r="G675" s="14"/>
      <c r="H675" s="14"/>
      <c r="I675" s="14"/>
      <c r="J675" s="14"/>
      <c r="K675" s="14"/>
      <c r="L675" s="14"/>
      <c r="M675" s="14"/>
      <c r="N675" s="14"/>
      <c r="O675" s="14"/>
      <c r="P675" s="14"/>
      <c r="Q675" s="14"/>
      <c r="R675" s="14"/>
      <c r="S675" s="14"/>
      <c r="T675" s="14"/>
      <c r="U675" s="14"/>
      <c r="V675" s="14"/>
      <c r="W675" s="14"/>
      <c r="X675" s="14"/>
      <c r="Y675" s="14"/>
      <c r="Z675" s="14"/>
      <c r="AA675" s="14"/>
    </row>
    <row r="676" ht="11.25" customHeight="1">
      <c r="A676" s="14"/>
      <c r="B676" s="14"/>
      <c r="C676" s="15"/>
      <c r="D676" s="14"/>
      <c r="E676" s="15"/>
      <c r="F676" s="14"/>
      <c r="G676" s="14"/>
      <c r="H676" s="14"/>
      <c r="I676" s="14"/>
      <c r="J676" s="14"/>
      <c r="K676" s="14"/>
      <c r="L676" s="14"/>
      <c r="M676" s="14"/>
      <c r="N676" s="14"/>
      <c r="O676" s="14"/>
      <c r="P676" s="14"/>
      <c r="Q676" s="14"/>
      <c r="R676" s="14"/>
      <c r="S676" s="14"/>
      <c r="T676" s="14"/>
      <c r="U676" s="14"/>
      <c r="V676" s="14"/>
      <c r="W676" s="14"/>
      <c r="X676" s="14"/>
      <c r="Y676" s="14"/>
      <c r="Z676" s="14"/>
      <c r="AA676" s="14"/>
    </row>
    <row r="677" ht="11.25" customHeight="1">
      <c r="A677" s="14"/>
      <c r="B677" s="14"/>
      <c r="C677" s="15"/>
      <c r="D677" s="14"/>
      <c r="E677" s="15"/>
      <c r="F677" s="14"/>
      <c r="G677" s="14"/>
      <c r="H677" s="14"/>
      <c r="I677" s="14"/>
      <c r="J677" s="14"/>
      <c r="K677" s="14"/>
      <c r="L677" s="14"/>
      <c r="M677" s="14"/>
      <c r="N677" s="14"/>
      <c r="O677" s="14"/>
      <c r="P677" s="14"/>
      <c r="Q677" s="14"/>
      <c r="R677" s="14"/>
      <c r="S677" s="14"/>
      <c r="T677" s="14"/>
      <c r="U677" s="14"/>
      <c r="V677" s="14"/>
      <c r="W677" s="14"/>
      <c r="X677" s="14"/>
      <c r="Y677" s="14"/>
      <c r="Z677" s="14"/>
      <c r="AA677" s="14"/>
    </row>
    <row r="678" ht="11.25" customHeight="1">
      <c r="A678" s="14"/>
      <c r="B678" s="14"/>
      <c r="C678" s="15"/>
      <c r="D678" s="14"/>
      <c r="E678" s="15"/>
      <c r="F678" s="14"/>
      <c r="G678" s="14"/>
      <c r="H678" s="14"/>
      <c r="I678" s="14"/>
      <c r="J678" s="14"/>
      <c r="K678" s="14"/>
      <c r="L678" s="14"/>
      <c r="M678" s="14"/>
      <c r="N678" s="14"/>
      <c r="O678" s="14"/>
      <c r="P678" s="14"/>
      <c r="Q678" s="14"/>
      <c r="R678" s="14"/>
      <c r="S678" s="14"/>
      <c r="T678" s="14"/>
      <c r="U678" s="14"/>
      <c r="V678" s="14"/>
      <c r="W678" s="14"/>
      <c r="X678" s="14"/>
      <c r="Y678" s="14"/>
      <c r="Z678" s="14"/>
      <c r="AA678" s="14"/>
    </row>
    <row r="679" ht="11.25" customHeight="1">
      <c r="A679" s="14"/>
      <c r="B679" s="14"/>
      <c r="C679" s="15"/>
      <c r="D679" s="14"/>
      <c r="E679" s="15"/>
      <c r="F679" s="14"/>
      <c r="G679" s="14"/>
      <c r="H679" s="14"/>
      <c r="I679" s="14"/>
      <c r="J679" s="14"/>
      <c r="K679" s="14"/>
      <c r="L679" s="14"/>
      <c r="M679" s="14"/>
      <c r="N679" s="14"/>
      <c r="O679" s="14"/>
      <c r="P679" s="14"/>
      <c r="Q679" s="14"/>
      <c r="R679" s="14"/>
      <c r="S679" s="14"/>
      <c r="T679" s="14"/>
      <c r="U679" s="14"/>
      <c r="V679" s="14"/>
      <c r="W679" s="14"/>
      <c r="X679" s="14"/>
      <c r="Y679" s="14"/>
      <c r="Z679" s="14"/>
      <c r="AA679" s="14"/>
    </row>
    <row r="680" ht="11.25" customHeight="1">
      <c r="A680" s="14"/>
      <c r="B680" s="14"/>
      <c r="C680" s="15"/>
      <c r="D680" s="14"/>
      <c r="E680" s="15"/>
      <c r="F680" s="14"/>
      <c r="G680" s="14"/>
      <c r="H680" s="14"/>
      <c r="I680" s="14"/>
      <c r="J680" s="14"/>
      <c r="K680" s="14"/>
      <c r="L680" s="14"/>
      <c r="M680" s="14"/>
      <c r="N680" s="14"/>
      <c r="O680" s="14"/>
      <c r="P680" s="14"/>
      <c r="Q680" s="14"/>
      <c r="R680" s="14"/>
      <c r="S680" s="14"/>
      <c r="T680" s="14"/>
      <c r="U680" s="14"/>
      <c r="V680" s="14"/>
      <c r="W680" s="14"/>
      <c r="X680" s="14"/>
      <c r="Y680" s="14"/>
      <c r="Z680" s="14"/>
      <c r="AA680" s="14"/>
    </row>
    <row r="681" ht="11.25" customHeight="1">
      <c r="A681" s="14"/>
      <c r="B681" s="14"/>
      <c r="C681" s="15"/>
      <c r="D681" s="14"/>
      <c r="E681" s="15"/>
      <c r="F681" s="14"/>
      <c r="G681" s="14"/>
      <c r="H681" s="14"/>
      <c r="I681" s="14"/>
      <c r="J681" s="14"/>
      <c r="K681" s="14"/>
      <c r="L681" s="14"/>
      <c r="M681" s="14"/>
      <c r="N681" s="14"/>
      <c r="O681" s="14"/>
      <c r="P681" s="14"/>
      <c r="Q681" s="14"/>
      <c r="R681" s="14"/>
      <c r="S681" s="14"/>
      <c r="T681" s="14"/>
      <c r="U681" s="14"/>
      <c r="V681" s="14"/>
      <c r="W681" s="14"/>
      <c r="X681" s="14"/>
      <c r="Y681" s="14"/>
      <c r="Z681" s="14"/>
      <c r="AA681" s="14"/>
    </row>
    <row r="682" ht="11.25" customHeight="1">
      <c r="A682" s="14"/>
      <c r="B682" s="14"/>
      <c r="C682" s="15"/>
      <c r="D682" s="14"/>
      <c r="E682" s="15"/>
      <c r="F682" s="14"/>
      <c r="G682" s="14"/>
      <c r="H682" s="14"/>
      <c r="I682" s="14"/>
      <c r="J682" s="14"/>
      <c r="K682" s="14"/>
      <c r="L682" s="14"/>
      <c r="M682" s="14"/>
      <c r="N682" s="14"/>
      <c r="O682" s="14"/>
      <c r="P682" s="14"/>
      <c r="Q682" s="14"/>
      <c r="R682" s="14"/>
      <c r="S682" s="14"/>
      <c r="T682" s="14"/>
      <c r="U682" s="14"/>
      <c r="V682" s="14"/>
      <c r="W682" s="14"/>
      <c r="X682" s="14"/>
      <c r="Y682" s="14"/>
      <c r="Z682" s="14"/>
      <c r="AA682" s="14"/>
    </row>
    <row r="683" ht="11.25" customHeight="1">
      <c r="A683" s="14"/>
      <c r="B683" s="14"/>
      <c r="C683" s="15"/>
      <c r="D683" s="14"/>
      <c r="E683" s="15"/>
      <c r="F683" s="14"/>
      <c r="G683" s="14"/>
      <c r="H683" s="14"/>
      <c r="I683" s="14"/>
      <c r="J683" s="14"/>
      <c r="K683" s="14"/>
      <c r="L683" s="14"/>
      <c r="M683" s="14"/>
      <c r="N683" s="14"/>
      <c r="O683" s="14"/>
      <c r="P683" s="14"/>
      <c r="Q683" s="14"/>
      <c r="R683" s="14"/>
      <c r="S683" s="14"/>
      <c r="T683" s="14"/>
      <c r="U683" s="14"/>
      <c r="V683" s="14"/>
      <c r="W683" s="14"/>
      <c r="X683" s="14"/>
      <c r="Y683" s="14"/>
      <c r="Z683" s="14"/>
      <c r="AA683" s="14"/>
    </row>
    <row r="684" ht="11.25" customHeight="1">
      <c r="A684" s="14"/>
      <c r="B684" s="14"/>
      <c r="C684" s="15"/>
      <c r="D684" s="14"/>
      <c r="E684" s="15"/>
      <c r="F684" s="14"/>
      <c r="G684" s="14"/>
      <c r="H684" s="14"/>
      <c r="I684" s="14"/>
      <c r="J684" s="14"/>
      <c r="K684" s="14"/>
      <c r="L684" s="14"/>
      <c r="M684" s="14"/>
      <c r="N684" s="14"/>
      <c r="O684" s="14"/>
      <c r="P684" s="14"/>
      <c r="Q684" s="14"/>
      <c r="R684" s="14"/>
      <c r="S684" s="14"/>
      <c r="T684" s="14"/>
      <c r="U684" s="14"/>
      <c r="V684" s="14"/>
      <c r="W684" s="14"/>
      <c r="X684" s="14"/>
      <c r="Y684" s="14"/>
      <c r="Z684" s="14"/>
      <c r="AA684" s="14"/>
    </row>
    <row r="685" ht="11.25" customHeight="1">
      <c r="A685" s="14"/>
      <c r="B685" s="14"/>
      <c r="C685" s="15"/>
      <c r="D685" s="14"/>
      <c r="E685" s="15"/>
      <c r="F685" s="14"/>
      <c r="G685" s="14"/>
      <c r="H685" s="14"/>
      <c r="I685" s="14"/>
      <c r="J685" s="14"/>
      <c r="K685" s="14"/>
      <c r="L685" s="14"/>
      <c r="M685" s="14"/>
      <c r="N685" s="14"/>
      <c r="O685" s="14"/>
      <c r="P685" s="14"/>
      <c r="Q685" s="14"/>
      <c r="R685" s="14"/>
      <c r="S685" s="14"/>
      <c r="T685" s="14"/>
      <c r="U685" s="14"/>
      <c r="V685" s="14"/>
      <c r="W685" s="14"/>
      <c r="X685" s="14"/>
      <c r="Y685" s="14"/>
      <c r="Z685" s="14"/>
      <c r="AA685" s="14"/>
    </row>
    <row r="686" ht="11.25" customHeight="1">
      <c r="A686" s="14"/>
      <c r="B686" s="14"/>
      <c r="C686" s="15"/>
      <c r="D686" s="14"/>
      <c r="E686" s="15"/>
      <c r="F686" s="14"/>
      <c r="G686" s="14"/>
      <c r="H686" s="14"/>
      <c r="I686" s="14"/>
      <c r="J686" s="14"/>
      <c r="K686" s="14"/>
      <c r="L686" s="14"/>
      <c r="M686" s="14"/>
      <c r="N686" s="14"/>
      <c r="O686" s="14"/>
      <c r="P686" s="14"/>
      <c r="Q686" s="14"/>
      <c r="R686" s="14"/>
      <c r="S686" s="14"/>
      <c r="T686" s="14"/>
      <c r="U686" s="14"/>
      <c r="V686" s="14"/>
      <c r="W686" s="14"/>
      <c r="X686" s="14"/>
      <c r="Y686" s="14"/>
      <c r="Z686" s="14"/>
      <c r="AA686" s="14"/>
    </row>
    <row r="687" ht="11.25" customHeight="1">
      <c r="A687" s="14"/>
      <c r="B687" s="14"/>
      <c r="C687" s="15"/>
      <c r="D687" s="14"/>
      <c r="E687" s="15"/>
      <c r="F687" s="14"/>
      <c r="G687" s="14"/>
      <c r="H687" s="14"/>
      <c r="I687" s="14"/>
      <c r="J687" s="14"/>
      <c r="K687" s="14"/>
      <c r="L687" s="14"/>
      <c r="M687" s="14"/>
      <c r="N687" s="14"/>
      <c r="O687" s="14"/>
      <c r="P687" s="14"/>
      <c r="Q687" s="14"/>
      <c r="R687" s="14"/>
      <c r="S687" s="14"/>
      <c r="T687" s="14"/>
      <c r="U687" s="14"/>
      <c r="V687" s="14"/>
      <c r="W687" s="14"/>
      <c r="X687" s="14"/>
      <c r="Y687" s="14"/>
      <c r="Z687" s="14"/>
      <c r="AA687" s="14"/>
    </row>
    <row r="688" ht="11.25" customHeight="1">
      <c r="A688" s="14"/>
      <c r="B688" s="14"/>
      <c r="C688" s="15"/>
      <c r="D688" s="14"/>
      <c r="E688" s="15"/>
      <c r="F688" s="14"/>
      <c r="G688" s="14"/>
      <c r="H688" s="14"/>
      <c r="I688" s="14"/>
      <c r="J688" s="14"/>
      <c r="K688" s="14"/>
      <c r="L688" s="14"/>
      <c r="M688" s="14"/>
      <c r="N688" s="14"/>
      <c r="O688" s="14"/>
      <c r="P688" s="14"/>
      <c r="Q688" s="14"/>
      <c r="R688" s="14"/>
      <c r="S688" s="14"/>
      <c r="T688" s="14"/>
      <c r="U688" s="14"/>
      <c r="V688" s="14"/>
      <c r="W688" s="14"/>
      <c r="X688" s="14"/>
      <c r="Y688" s="14"/>
      <c r="Z688" s="14"/>
      <c r="AA688" s="14"/>
    </row>
    <row r="689" ht="11.25" customHeight="1">
      <c r="A689" s="14"/>
      <c r="B689" s="14"/>
      <c r="C689" s="15"/>
      <c r="D689" s="14"/>
      <c r="E689" s="15"/>
      <c r="F689" s="14"/>
      <c r="G689" s="14"/>
      <c r="H689" s="14"/>
      <c r="I689" s="14"/>
      <c r="J689" s="14"/>
      <c r="K689" s="14"/>
      <c r="L689" s="14"/>
      <c r="M689" s="14"/>
      <c r="N689" s="14"/>
      <c r="O689" s="14"/>
      <c r="P689" s="14"/>
      <c r="Q689" s="14"/>
      <c r="R689" s="14"/>
      <c r="S689" s="14"/>
      <c r="T689" s="14"/>
      <c r="U689" s="14"/>
      <c r="V689" s="14"/>
      <c r="W689" s="14"/>
      <c r="X689" s="14"/>
      <c r="Y689" s="14"/>
      <c r="Z689" s="14"/>
      <c r="AA689" s="14"/>
    </row>
    <row r="690" ht="11.25" customHeight="1">
      <c r="A690" s="14"/>
      <c r="B690" s="14"/>
      <c r="C690" s="15"/>
      <c r="D690" s="14"/>
      <c r="E690" s="15"/>
      <c r="F690" s="14"/>
      <c r="G690" s="14"/>
      <c r="H690" s="14"/>
      <c r="I690" s="14"/>
      <c r="J690" s="14"/>
      <c r="K690" s="14"/>
      <c r="L690" s="14"/>
      <c r="M690" s="14"/>
      <c r="N690" s="14"/>
      <c r="O690" s="14"/>
      <c r="P690" s="14"/>
      <c r="Q690" s="14"/>
      <c r="R690" s="14"/>
      <c r="S690" s="14"/>
      <c r="T690" s="14"/>
      <c r="U690" s="14"/>
      <c r="V690" s="14"/>
      <c r="W690" s="14"/>
      <c r="X690" s="14"/>
      <c r="Y690" s="14"/>
      <c r="Z690" s="14"/>
      <c r="AA690" s="14"/>
    </row>
    <row r="691" ht="11.25" customHeight="1">
      <c r="A691" s="14"/>
      <c r="B691" s="14"/>
      <c r="C691" s="15"/>
      <c r="D691" s="14"/>
      <c r="E691" s="15"/>
      <c r="F691" s="14"/>
      <c r="G691" s="14"/>
      <c r="H691" s="14"/>
      <c r="I691" s="14"/>
      <c r="J691" s="14"/>
      <c r="K691" s="14"/>
      <c r="L691" s="14"/>
      <c r="M691" s="14"/>
      <c r="N691" s="14"/>
      <c r="O691" s="14"/>
      <c r="P691" s="14"/>
      <c r="Q691" s="14"/>
      <c r="R691" s="14"/>
      <c r="S691" s="14"/>
      <c r="T691" s="14"/>
      <c r="U691" s="14"/>
      <c r="V691" s="14"/>
      <c r="W691" s="14"/>
      <c r="X691" s="14"/>
      <c r="Y691" s="14"/>
      <c r="Z691" s="14"/>
      <c r="AA691" s="14"/>
    </row>
    <row r="692" ht="11.25" customHeight="1">
      <c r="A692" s="14"/>
      <c r="B692" s="14"/>
      <c r="C692" s="15"/>
      <c r="D692" s="14"/>
      <c r="E692" s="15"/>
      <c r="F692" s="14"/>
      <c r="G692" s="14"/>
      <c r="H692" s="14"/>
      <c r="I692" s="14"/>
      <c r="J692" s="14"/>
      <c r="K692" s="14"/>
      <c r="L692" s="14"/>
      <c r="M692" s="14"/>
      <c r="N692" s="14"/>
      <c r="O692" s="14"/>
      <c r="P692" s="14"/>
      <c r="Q692" s="14"/>
      <c r="R692" s="14"/>
      <c r="S692" s="14"/>
      <c r="T692" s="14"/>
      <c r="U692" s="14"/>
      <c r="V692" s="14"/>
      <c r="W692" s="14"/>
      <c r="X692" s="14"/>
      <c r="Y692" s="14"/>
      <c r="Z692" s="14"/>
      <c r="AA692" s="14"/>
    </row>
    <row r="693" ht="11.25" customHeight="1">
      <c r="A693" s="14"/>
      <c r="B693" s="14"/>
      <c r="C693" s="15"/>
      <c r="D693" s="14"/>
      <c r="E693" s="15"/>
      <c r="F693" s="14"/>
      <c r="G693" s="14"/>
      <c r="H693" s="14"/>
      <c r="I693" s="14"/>
      <c r="J693" s="14"/>
      <c r="K693" s="14"/>
      <c r="L693" s="14"/>
      <c r="M693" s="14"/>
      <c r="N693" s="14"/>
      <c r="O693" s="14"/>
      <c r="P693" s="14"/>
      <c r="Q693" s="14"/>
      <c r="R693" s="14"/>
      <c r="S693" s="14"/>
      <c r="T693" s="14"/>
      <c r="U693" s="14"/>
      <c r="V693" s="14"/>
      <c r="W693" s="14"/>
      <c r="X693" s="14"/>
      <c r="Y693" s="14"/>
      <c r="Z693" s="14"/>
      <c r="AA693" s="14"/>
    </row>
    <row r="694" ht="11.25" customHeight="1">
      <c r="A694" s="14"/>
      <c r="B694" s="14"/>
      <c r="C694" s="15"/>
      <c r="D694" s="14"/>
      <c r="E694" s="15"/>
      <c r="F694" s="14"/>
      <c r="G694" s="14"/>
      <c r="H694" s="14"/>
      <c r="I694" s="14"/>
      <c r="J694" s="14"/>
      <c r="K694" s="14"/>
      <c r="L694" s="14"/>
      <c r="M694" s="14"/>
      <c r="N694" s="14"/>
      <c r="O694" s="14"/>
      <c r="P694" s="14"/>
      <c r="Q694" s="14"/>
      <c r="R694" s="14"/>
      <c r="S694" s="14"/>
      <c r="T694" s="14"/>
      <c r="U694" s="14"/>
      <c r="V694" s="14"/>
      <c r="W694" s="14"/>
      <c r="X694" s="14"/>
      <c r="Y694" s="14"/>
      <c r="Z694" s="14"/>
      <c r="AA694" s="14"/>
    </row>
    <row r="695" ht="11.25" customHeight="1">
      <c r="A695" s="14"/>
      <c r="B695" s="14"/>
      <c r="C695" s="15"/>
      <c r="D695" s="14"/>
      <c r="E695" s="15"/>
      <c r="F695" s="14"/>
      <c r="G695" s="14"/>
      <c r="H695" s="14"/>
      <c r="I695" s="14"/>
      <c r="J695" s="14"/>
      <c r="K695" s="14"/>
      <c r="L695" s="14"/>
      <c r="M695" s="14"/>
      <c r="N695" s="14"/>
      <c r="O695" s="14"/>
      <c r="P695" s="14"/>
      <c r="Q695" s="14"/>
      <c r="R695" s="14"/>
      <c r="S695" s="14"/>
      <c r="T695" s="14"/>
      <c r="U695" s="14"/>
      <c r="V695" s="14"/>
      <c r="W695" s="14"/>
      <c r="X695" s="14"/>
      <c r="Y695" s="14"/>
      <c r="Z695" s="14"/>
      <c r="AA695" s="14"/>
    </row>
    <row r="696" ht="11.25" customHeight="1">
      <c r="A696" s="14"/>
      <c r="B696" s="14"/>
      <c r="C696" s="15"/>
      <c r="D696" s="14"/>
      <c r="E696" s="15"/>
      <c r="F696" s="14"/>
      <c r="G696" s="14"/>
      <c r="H696" s="14"/>
      <c r="I696" s="14"/>
      <c r="J696" s="14"/>
      <c r="K696" s="14"/>
      <c r="L696" s="14"/>
      <c r="M696" s="14"/>
      <c r="N696" s="14"/>
      <c r="O696" s="14"/>
      <c r="P696" s="14"/>
      <c r="Q696" s="14"/>
      <c r="R696" s="14"/>
      <c r="S696" s="14"/>
      <c r="T696" s="14"/>
      <c r="U696" s="14"/>
      <c r="V696" s="14"/>
      <c r="W696" s="14"/>
      <c r="X696" s="14"/>
      <c r="Y696" s="14"/>
      <c r="Z696" s="14"/>
      <c r="AA696" s="14"/>
    </row>
    <row r="697" ht="11.25" customHeight="1">
      <c r="A697" s="14"/>
      <c r="B697" s="14"/>
      <c r="C697" s="15"/>
      <c r="D697" s="14"/>
      <c r="E697" s="15"/>
      <c r="F697" s="14"/>
      <c r="G697" s="14"/>
      <c r="H697" s="14"/>
      <c r="I697" s="14"/>
      <c r="J697" s="14"/>
      <c r="K697" s="14"/>
      <c r="L697" s="14"/>
      <c r="M697" s="14"/>
      <c r="N697" s="14"/>
      <c r="O697" s="14"/>
      <c r="P697" s="14"/>
      <c r="Q697" s="14"/>
      <c r="R697" s="14"/>
      <c r="S697" s="14"/>
      <c r="T697" s="14"/>
      <c r="U697" s="14"/>
      <c r="V697" s="14"/>
      <c r="W697" s="14"/>
      <c r="X697" s="14"/>
      <c r="Y697" s="14"/>
      <c r="Z697" s="14"/>
      <c r="AA697" s="14"/>
    </row>
    <row r="698" ht="11.25" customHeight="1">
      <c r="A698" s="14"/>
      <c r="B698" s="14"/>
      <c r="C698" s="15"/>
      <c r="D698" s="14"/>
      <c r="E698" s="15"/>
      <c r="F698" s="14"/>
      <c r="G698" s="14"/>
      <c r="H698" s="14"/>
      <c r="I698" s="14"/>
      <c r="J698" s="14"/>
      <c r="K698" s="14"/>
      <c r="L698" s="14"/>
      <c r="M698" s="14"/>
      <c r="N698" s="14"/>
      <c r="O698" s="14"/>
      <c r="P698" s="14"/>
      <c r="Q698" s="14"/>
      <c r="R698" s="14"/>
      <c r="S698" s="14"/>
      <c r="T698" s="14"/>
      <c r="U698" s="14"/>
      <c r="V698" s="14"/>
      <c r="W698" s="14"/>
      <c r="X698" s="14"/>
      <c r="Y698" s="14"/>
      <c r="Z698" s="14"/>
      <c r="AA698" s="14"/>
    </row>
    <row r="699" ht="11.25" customHeight="1">
      <c r="A699" s="14"/>
      <c r="B699" s="14"/>
      <c r="C699" s="15"/>
      <c r="D699" s="14"/>
      <c r="E699" s="15"/>
      <c r="F699" s="14"/>
      <c r="G699" s="14"/>
      <c r="H699" s="14"/>
      <c r="I699" s="14"/>
      <c r="J699" s="14"/>
      <c r="K699" s="14"/>
      <c r="L699" s="14"/>
      <c r="M699" s="14"/>
      <c r="N699" s="14"/>
      <c r="O699" s="14"/>
      <c r="P699" s="14"/>
      <c r="Q699" s="14"/>
      <c r="R699" s="14"/>
      <c r="S699" s="14"/>
      <c r="T699" s="14"/>
      <c r="U699" s="14"/>
      <c r="V699" s="14"/>
      <c r="W699" s="14"/>
      <c r="X699" s="14"/>
      <c r="Y699" s="14"/>
      <c r="Z699" s="14"/>
      <c r="AA699" s="14"/>
    </row>
    <row r="700" ht="11.25" customHeight="1">
      <c r="A700" s="14"/>
      <c r="B700" s="14"/>
      <c r="C700" s="15"/>
      <c r="D700" s="14"/>
      <c r="E700" s="15"/>
      <c r="F700" s="14"/>
      <c r="G700" s="14"/>
      <c r="H700" s="14"/>
      <c r="I700" s="14"/>
      <c r="J700" s="14"/>
      <c r="K700" s="14"/>
      <c r="L700" s="14"/>
      <c r="M700" s="14"/>
      <c r="N700" s="14"/>
      <c r="O700" s="14"/>
      <c r="P700" s="14"/>
      <c r="Q700" s="14"/>
      <c r="R700" s="14"/>
      <c r="S700" s="14"/>
      <c r="T700" s="14"/>
      <c r="U700" s="14"/>
      <c r="V700" s="14"/>
      <c r="W700" s="14"/>
      <c r="X700" s="14"/>
      <c r="Y700" s="14"/>
      <c r="Z700" s="14"/>
      <c r="AA700" s="14"/>
    </row>
    <row r="701" ht="11.25" customHeight="1">
      <c r="A701" s="14"/>
      <c r="B701" s="14"/>
      <c r="C701" s="15"/>
      <c r="D701" s="14"/>
      <c r="E701" s="15"/>
      <c r="F701" s="14"/>
      <c r="G701" s="14"/>
      <c r="H701" s="14"/>
      <c r="I701" s="14"/>
      <c r="J701" s="14"/>
      <c r="K701" s="14"/>
      <c r="L701" s="14"/>
      <c r="M701" s="14"/>
      <c r="N701" s="14"/>
      <c r="O701" s="14"/>
      <c r="P701" s="14"/>
      <c r="Q701" s="14"/>
      <c r="R701" s="14"/>
      <c r="S701" s="14"/>
      <c r="T701" s="14"/>
      <c r="U701" s="14"/>
      <c r="V701" s="14"/>
      <c r="W701" s="14"/>
      <c r="X701" s="14"/>
      <c r="Y701" s="14"/>
      <c r="Z701" s="14"/>
      <c r="AA701" s="14"/>
    </row>
    <row r="702" ht="11.25" customHeight="1">
      <c r="A702" s="14"/>
      <c r="B702" s="14"/>
      <c r="C702" s="15"/>
      <c r="D702" s="14"/>
      <c r="E702" s="15"/>
      <c r="F702" s="14"/>
      <c r="G702" s="14"/>
      <c r="H702" s="14"/>
      <c r="I702" s="14"/>
      <c r="J702" s="14"/>
      <c r="K702" s="14"/>
      <c r="L702" s="14"/>
      <c r="M702" s="14"/>
      <c r="N702" s="14"/>
      <c r="O702" s="14"/>
      <c r="P702" s="14"/>
      <c r="Q702" s="14"/>
      <c r="R702" s="14"/>
      <c r="S702" s="14"/>
      <c r="T702" s="14"/>
      <c r="U702" s="14"/>
      <c r="V702" s="14"/>
      <c r="W702" s="14"/>
      <c r="X702" s="14"/>
      <c r="Y702" s="14"/>
      <c r="Z702" s="14"/>
      <c r="AA702" s="14"/>
    </row>
    <row r="703" ht="11.25" customHeight="1">
      <c r="A703" s="14"/>
      <c r="B703" s="14"/>
      <c r="C703" s="15"/>
      <c r="D703" s="14"/>
      <c r="E703" s="15"/>
      <c r="F703" s="14"/>
      <c r="G703" s="14"/>
      <c r="H703" s="14"/>
      <c r="I703" s="14"/>
      <c r="J703" s="14"/>
      <c r="K703" s="14"/>
      <c r="L703" s="14"/>
      <c r="M703" s="14"/>
      <c r="N703" s="14"/>
      <c r="O703" s="14"/>
      <c r="P703" s="14"/>
      <c r="Q703" s="14"/>
      <c r="R703" s="14"/>
      <c r="S703" s="14"/>
      <c r="T703" s="14"/>
      <c r="U703" s="14"/>
      <c r="V703" s="14"/>
      <c r="W703" s="14"/>
      <c r="X703" s="14"/>
      <c r="Y703" s="14"/>
      <c r="Z703" s="14"/>
      <c r="AA703" s="14"/>
    </row>
    <row r="704" ht="11.25" customHeight="1">
      <c r="A704" s="14"/>
      <c r="B704" s="14"/>
      <c r="C704" s="15"/>
      <c r="D704" s="14"/>
      <c r="E704" s="15"/>
      <c r="F704" s="14"/>
      <c r="G704" s="14"/>
      <c r="H704" s="14"/>
      <c r="I704" s="14"/>
      <c r="J704" s="14"/>
      <c r="K704" s="14"/>
      <c r="L704" s="14"/>
      <c r="M704" s="14"/>
      <c r="N704" s="14"/>
      <c r="O704" s="14"/>
      <c r="P704" s="14"/>
      <c r="Q704" s="14"/>
      <c r="R704" s="14"/>
      <c r="S704" s="14"/>
      <c r="T704" s="14"/>
      <c r="U704" s="14"/>
      <c r="V704" s="14"/>
      <c r="W704" s="14"/>
      <c r="X704" s="14"/>
      <c r="Y704" s="14"/>
      <c r="Z704" s="14"/>
      <c r="AA704" s="14"/>
    </row>
    <row r="705" ht="11.25" customHeight="1">
      <c r="A705" s="14"/>
      <c r="B705" s="14"/>
      <c r="C705" s="15"/>
      <c r="D705" s="14"/>
      <c r="E705" s="15"/>
      <c r="F705" s="14"/>
      <c r="G705" s="14"/>
      <c r="H705" s="14"/>
      <c r="I705" s="14"/>
      <c r="J705" s="14"/>
      <c r="K705" s="14"/>
      <c r="L705" s="14"/>
      <c r="M705" s="14"/>
      <c r="N705" s="14"/>
      <c r="O705" s="14"/>
      <c r="P705" s="14"/>
      <c r="Q705" s="14"/>
      <c r="R705" s="14"/>
      <c r="S705" s="14"/>
      <c r="T705" s="14"/>
      <c r="U705" s="14"/>
      <c r="V705" s="14"/>
      <c r="W705" s="14"/>
      <c r="X705" s="14"/>
      <c r="Y705" s="14"/>
      <c r="Z705" s="14"/>
      <c r="AA705" s="14"/>
    </row>
    <row r="706" ht="11.25" customHeight="1">
      <c r="A706" s="14"/>
      <c r="B706" s="14"/>
      <c r="C706" s="15"/>
      <c r="D706" s="14"/>
      <c r="E706" s="15"/>
      <c r="F706" s="14"/>
      <c r="G706" s="14"/>
      <c r="H706" s="14"/>
      <c r="I706" s="14"/>
      <c r="J706" s="14"/>
      <c r="K706" s="14"/>
      <c r="L706" s="14"/>
      <c r="M706" s="14"/>
      <c r="N706" s="14"/>
      <c r="O706" s="14"/>
      <c r="P706" s="14"/>
      <c r="Q706" s="14"/>
      <c r="R706" s="14"/>
      <c r="S706" s="14"/>
      <c r="T706" s="14"/>
      <c r="U706" s="14"/>
      <c r="V706" s="14"/>
      <c r="W706" s="14"/>
      <c r="X706" s="14"/>
      <c r="Y706" s="14"/>
      <c r="Z706" s="14"/>
      <c r="AA706" s="14"/>
    </row>
    <row r="707" ht="11.25" customHeight="1">
      <c r="A707" s="14"/>
      <c r="B707" s="14"/>
      <c r="C707" s="15"/>
      <c r="D707" s="14"/>
      <c r="E707" s="15"/>
      <c r="F707" s="14"/>
      <c r="G707" s="14"/>
      <c r="H707" s="14"/>
      <c r="I707" s="14"/>
      <c r="J707" s="14"/>
      <c r="K707" s="14"/>
      <c r="L707" s="14"/>
      <c r="M707" s="14"/>
      <c r="N707" s="14"/>
      <c r="O707" s="14"/>
      <c r="P707" s="14"/>
      <c r="Q707" s="14"/>
      <c r="R707" s="14"/>
      <c r="S707" s="14"/>
      <c r="T707" s="14"/>
      <c r="U707" s="14"/>
      <c r="V707" s="14"/>
      <c r="W707" s="14"/>
      <c r="X707" s="14"/>
      <c r="Y707" s="14"/>
      <c r="Z707" s="14"/>
      <c r="AA707" s="14"/>
    </row>
    <row r="708" ht="11.25" customHeight="1">
      <c r="A708" s="14"/>
      <c r="B708" s="14"/>
      <c r="C708" s="15"/>
      <c r="D708" s="14"/>
      <c r="E708" s="15"/>
      <c r="F708" s="14"/>
      <c r="G708" s="14"/>
      <c r="H708" s="14"/>
      <c r="I708" s="14"/>
      <c r="J708" s="14"/>
      <c r="K708" s="14"/>
      <c r="L708" s="14"/>
      <c r="M708" s="14"/>
      <c r="N708" s="14"/>
      <c r="O708" s="14"/>
      <c r="P708" s="14"/>
      <c r="Q708" s="14"/>
      <c r="R708" s="14"/>
      <c r="S708" s="14"/>
      <c r="T708" s="14"/>
      <c r="U708" s="14"/>
      <c r="V708" s="14"/>
      <c r="W708" s="14"/>
      <c r="X708" s="14"/>
      <c r="Y708" s="14"/>
      <c r="Z708" s="14"/>
      <c r="AA708" s="14"/>
    </row>
    <row r="709" ht="11.25" customHeight="1">
      <c r="A709" s="14"/>
      <c r="B709" s="14"/>
      <c r="C709" s="15"/>
      <c r="D709" s="14"/>
      <c r="E709" s="15"/>
      <c r="F709" s="14"/>
      <c r="G709" s="14"/>
      <c r="H709" s="14"/>
      <c r="I709" s="14"/>
      <c r="J709" s="14"/>
      <c r="K709" s="14"/>
      <c r="L709" s="14"/>
      <c r="M709" s="14"/>
      <c r="N709" s="14"/>
      <c r="O709" s="14"/>
      <c r="P709" s="14"/>
      <c r="Q709" s="14"/>
      <c r="R709" s="14"/>
      <c r="S709" s="14"/>
      <c r="T709" s="14"/>
      <c r="U709" s="14"/>
      <c r="V709" s="14"/>
      <c r="W709" s="14"/>
      <c r="X709" s="14"/>
      <c r="Y709" s="14"/>
      <c r="Z709" s="14"/>
      <c r="AA709" s="14"/>
    </row>
    <row r="710" ht="11.25" customHeight="1">
      <c r="A710" s="14"/>
      <c r="B710" s="14"/>
      <c r="C710" s="15"/>
      <c r="D710" s="14"/>
      <c r="E710" s="15"/>
      <c r="F710" s="14"/>
      <c r="G710" s="14"/>
      <c r="H710" s="14"/>
      <c r="I710" s="14"/>
      <c r="J710" s="14"/>
      <c r="K710" s="14"/>
      <c r="L710" s="14"/>
      <c r="M710" s="14"/>
      <c r="N710" s="14"/>
      <c r="O710" s="14"/>
      <c r="P710" s="14"/>
      <c r="Q710" s="14"/>
      <c r="R710" s="14"/>
      <c r="S710" s="14"/>
      <c r="T710" s="14"/>
      <c r="U710" s="14"/>
      <c r="V710" s="14"/>
      <c r="W710" s="14"/>
      <c r="X710" s="14"/>
      <c r="Y710" s="14"/>
      <c r="Z710" s="14"/>
      <c r="AA710" s="14"/>
    </row>
    <row r="711" ht="11.25" customHeight="1">
      <c r="A711" s="14"/>
      <c r="B711" s="14"/>
      <c r="C711" s="15"/>
      <c r="D711" s="14"/>
      <c r="E711" s="15"/>
      <c r="F711" s="14"/>
      <c r="G711" s="14"/>
      <c r="H711" s="14"/>
      <c r="I711" s="14"/>
      <c r="J711" s="14"/>
      <c r="K711" s="14"/>
      <c r="L711" s="14"/>
      <c r="M711" s="14"/>
      <c r="N711" s="14"/>
      <c r="O711" s="14"/>
      <c r="P711" s="14"/>
      <c r="Q711" s="14"/>
      <c r="R711" s="14"/>
      <c r="S711" s="14"/>
      <c r="T711" s="14"/>
      <c r="U711" s="14"/>
      <c r="V711" s="14"/>
      <c r="W711" s="14"/>
      <c r="X711" s="14"/>
      <c r="Y711" s="14"/>
      <c r="Z711" s="14"/>
      <c r="AA711" s="14"/>
    </row>
    <row r="712" ht="11.25" customHeight="1">
      <c r="A712" s="14"/>
      <c r="B712" s="14"/>
      <c r="C712" s="15"/>
      <c r="D712" s="14"/>
      <c r="E712" s="15"/>
      <c r="F712" s="14"/>
      <c r="G712" s="14"/>
      <c r="H712" s="14"/>
      <c r="I712" s="14"/>
      <c r="J712" s="14"/>
      <c r="K712" s="14"/>
      <c r="L712" s="14"/>
      <c r="M712" s="14"/>
      <c r="N712" s="14"/>
      <c r="O712" s="14"/>
      <c r="P712" s="14"/>
      <c r="Q712" s="14"/>
      <c r="R712" s="14"/>
      <c r="S712" s="14"/>
      <c r="T712" s="14"/>
      <c r="U712" s="14"/>
      <c r="V712" s="14"/>
      <c r="W712" s="14"/>
      <c r="X712" s="14"/>
      <c r="Y712" s="14"/>
      <c r="Z712" s="14"/>
      <c r="AA712" s="14"/>
    </row>
    <row r="713" ht="11.25" customHeight="1">
      <c r="A713" s="14"/>
      <c r="B713" s="14"/>
      <c r="C713" s="15"/>
      <c r="D713" s="14"/>
      <c r="E713" s="15"/>
      <c r="F713" s="14"/>
      <c r="G713" s="14"/>
      <c r="H713" s="14"/>
      <c r="I713" s="14"/>
      <c r="J713" s="14"/>
      <c r="K713" s="14"/>
      <c r="L713" s="14"/>
      <c r="M713" s="14"/>
      <c r="N713" s="14"/>
      <c r="O713" s="14"/>
      <c r="P713" s="14"/>
      <c r="Q713" s="14"/>
      <c r="R713" s="14"/>
      <c r="S713" s="14"/>
      <c r="T713" s="14"/>
      <c r="U713" s="14"/>
      <c r="V713" s="14"/>
      <c r="W713" s="14"/>
      <c r="X713" s="14"/>
      <c r="Y713" s="14"/>
      <c r="Z713" s="14"/>
      <c r="AA713" s="14"/>
    </row>
    <row r="714" ht="11.25" customHeight="1">
      <c r="A714" s="14"/>
      <c r="B714" s="14"/>
      <c r="C714" s="15"/>
      <c r="D714" s="14"/>
      <c r="E714" s="15"/>
      <c r="F714" s="14"/>
      <c r="G714" s="14"/>
      <c r="H714" s="14"/>
      <c r="I714" s="14"/>
      <c r="J714" s="14"/>
      <c r="K714" s="14"/>
      <c r="L714" s="14"/>
      <c r="M714" s="14"/>
      <c r="N714" s="14"/>
      <c r="O714" s="14"/>
      <c r="P714" s="14"/>
      <c r="Q714" s="14"/>
      <c r="R714" s="14"/>
      <c r="S714" s="14"/>
      <c r="T714" s="14"/>
      <c r="U714" s="14"/>
      <c r="V714" s="14"/>
      <c r="W714" s="14"/>
      <c r="X714" s="14"/>
      <c r="Y714" s="14"/>
      <c r="Z714" s="14"/>
      <c r="AA714" s="14"/>
    </row>
    <row r="715" ht="11.25" customHeight="1">
      <c r="A715" s="14"/>
      <c r="B715" s="14"/>
      <c r="C715" s="15"/>
      <c r="D715" s="14"/>
      <c r="E715" s="15"/>
      <c r="F715" s="14"/>
      <c r="G715" s="14"/>
      <c r="H715" s="14"/>
      <c r="I715" s="14"/>
      <c r="J715" s="14"/>
      <c r="K715" s="14"/>
      <c r="L715" s="14"/>
      <c r="M715" s="14"/>
      <c r="N715" s="14"/>
      <c r="O715" s="14"/>
      <c r="P715" s="14"/>
      <c r="Q715" s="14"/>
      <c r="R715" s="14"/>
      <c r="S715" s="14"/>
      <c r="T715" s="14"/>
      <c r="U715" s="14"/>
      <c r="V715" s="14"/>
      <c r="W715" s="14"/>
      <c r="X715" s="14"/>
      <c r="Y715" s="14"/>
      <c r="Z715" s="14"/>
      <c r="AA715" s="14"/>
    </row>
    <row r="716" ht="11.25" customHeight="1">
      <c r="A716" s="14"/>
      <c r="B716" s="14"/>
      <c r="C716" s="15"/>
      <c r="D716" s="14"/>
      <c r="E716" s="15"/>
      <c r="F716" s="14"/>
      <c r="G716" s="14"/>
      <c r="H716" s="14"/>
      <c r="I716" s="14"/>
      <c r="J716" s="14"/>
      <c r="K716" s="14"/>
      <c r="L716" s="14"/>
      <c r="M716" s="14"/>
      <c r="N716" s="14"/>
      <c r="O716" s="14"/>
      <c r="P716" s="14"/>
      <c r="Q716" s="14"/>
      <c r="R716" s="14"/>
      <c r="S716" s="14"/>
      <c r="T716" s="14"/>
      <c r="U716" s="14"/>
      <c r="V716" s="14"/>
      <c r="W716" s="14"/>
      <c r="X716" s="14"/>
      <c r="Y716" s="14"/>
      <c r="Z716" s="14"/>
      <c r="AA716" s="14"/>
    </row>
    <row r="717" ht="11.25" customHeight="1">
      <c r="A717" s="14"/>
      <c r="B717" s="14"/>
      <c r="C717" s="15"/>
      <c r="D717" s="14"/>
      <c r="E717" s="15"/>
      <c r="F717" s="14"/>
      <c r="G717" s="14"/>
      <c r="H717" s="14"/>
      <c r="I717" s="14"/>
      <c r="J717" s="14"/>
      <c r="K717" s="14"/>
      <c r="L717" s="14"/>
      <c r="M717" s="14"/>
      <c r="N717" s="14"/>
      <c r="O717" s="14"/>
      <c r="P717" s="14"/>
      <c r="Q717" s="14"/>
      <c r="R717" s="14"/>
      <c r="S717" s="14"/>
      <c r="T717" s="14"/>
      <c r="U717" s="14"/>
      <c r="V717" s="14"/>
      <c r="W717" s="14"/>
      <c r="X717" s="14"/>
      <c r="Y717" s="14"/>
      <c r="Z717" s="14"/>
      <c r="AA717" s="14"/>
    </row>
    <row r="718" ht="11.25" customHeight="1">
      <c r="A718" s="14"/>
      <c r="B718" s="14"/>
      <c r="C718" s="15"/>
      <c r="D718" s="14"/>
      <c r="E718" s="15"/>
      <c r="F718" s="14"/>
      <c r="G718" s="14"/>
      <c r="H718" s="14"/>
      <c r="I718" s="14"/>
      <c r="J718" s="14"/>
      <c r="K718" s="14"/>
      <c r="L718" s="14"/>
      <c r="M718" s="14"/>
      <c r="N718" s="14"/>
      <c r="O718" s="14"/>
      <c r="P718" s="14"/>
      <c r="Q718" s="14"/>
      <c r="R718" s="14"/>
      <c r="S718" s="14"/>
      <c r="T718" s="14"/>
      <c r="U718" s="14"/>
      <c r="V718" s="14"/>
      <c r="W718" s="14"/>
      <c r="X718" s="14"/>
      <c r="Y718" s="14"/>
      <c r="Z718" s="14"/>
      <c r="AA718" s="14"/>
    </row>
    <row r="719" ht="11.25" customHeight="1">
      <c r="A719" s="14"/>
      <c r="B719" s="14"/>
      <c r="C719" s="15"/>
      <c r="D719" s="14"/>
      <c r="E719" s="15"/>
      <c r="F719" s="14"/>
      <c r="G719" s="14"/>
      <c r="H719" s="14"/>
      <c r="I719" s="14"/>
      <c r="J719" s="14"/>
      <c r="K719" s="14"/>
      <c r="L719" s="14"/>
      <c r="M719" s="14"/>
      <c r="N719" s="14"/>
      <c r="O719" s="14"/>
      <c r="P719" s="14"/>
      <c r="Q719" s="14"/>
      <c r="R719" s="14"/>
      <c r="S719" s="14"/>
      <c r="T719" s="14"/>
      <c r="U719" s="14"/>
      <c r="V719" s="14"/>
      <c r="W719" s="14"/>
      <c r="X719" s="14"/>
      <c r="Y719" s="14"/>
      <c r="Z719" s="14"/>
      <c r="AA719" s="14"/>
    </row>
    <row r="720" ht="11.25" customHeight="1">
      <c r="A720" s="14"/>
      <c r="B720" s="14"/>
      <c r="C720" s="15"/>
      <c r="D720" s="14"/>
      <c r="E720" s="15"/>
      <c r="F720" s="14"/>
      <c r="G720" s="14"/>
      <c r="H720" s="14"/>
      <c r="I720" s="14"/>
      <c r="J720" s="14"/>
      <c r="K720" s="14"/>
      <c r="L720" s="14"/>
      <c r="M720" s="14"/>
      <c r="N720" s="14"/>
      <c r="O720" s="14"/>
      <c r="P720" s="14"/>
      <c r="Q720" s="14"/>
      <c r="R720" s="14"/>
      <c r="S720" s="14"/>
      <c r="T720" s="14"/>
      <c r="U720" s="14"/>
      <c r="V720" s="14"/>
      <c r="W720" s="14"/>
      <c r="X720" s="14"/>
      <c r="Y720" s="14"/>
      <c r="Z720" s="14"/>
      <c r="AA720" s="14"/>
    </row>
    <row r="721" ht="11.25" customHeight="1">
      <c r="A721" s="14"/>
      <c r="B721" s="14"/>
      <c r="C721" s="15"/>
      <c r="D721" s="14"/>
      <c r="E721" s="15"/>
      <c r="F721" s="14"/>
      <c r="G721" s="14"/>
      <c r="H721" s="14"/>
      <c r="I721" s="14"/>
      <c r="J721" s="14"/>
      <c r="K721" s="14"/>
      <c r="L721" s="14"/>
      <c r="M721" s="14"/>
      <c r="N721" s="14"/>
      <c r="O721" s="14"/>
      <c r="P721" s="14"/>
      <c r="Q721" s="14"/>
      <c r="R721" s="14"/>
      <c r="S721" s="14"/>
      <c r="T721" s="14"/>
      <c r="U721" s="14"/>
      <c r="V721" s="14"/>
      <c r="W721" s="14"/>
      <c r="X721" s="14"/>
      <c r="Y721" s="14"/>
      <c r="Z721" s="14"/>
      <c r="AA721" s="14"/>
    </row>
    <row r="722" ht="11.25" customHeight="1">
      <c r="A722" s="14"/>
      <c r="B722" s="14"/>
      <c r="C722" s="15"/>
      <c r="D722" s="14"/>
      <c r="E722" s="15"/>
      <c r="F722" s="14"/>
      <c r="G722" s="14"/>
      <c r="H722" s="14"/>
      <c r="I722" s="14"/>
      <c r="J722" s="14"/>
      <c r="K722" s="14"/>
      <c r="L722" s="14"/>
      <c r="M722" s="14"/>
      <c r="N722" s="14"/>
      <c r="O722" s="14"/>
      <c r="P722" s="14"/>
      <c r="Q722" s="14"/>
      <c r="R722" s="14"/>
      <c r="S722" s="14"/>
      <c r="T722" s="14"/>
      <c r="U722" s="14"/>
      <c r="V722" s="14"/>
      <c r="W722" s="14"/>
      <c r="X722" s="14"/>
      <c r="Y722" s="14"/>
      <c r="Z722" s="14"/>
      <c r="AA722" s="14"/>
    </row>
    <row r="723" ht="11.25" customHeight="1">
      <c r="A723" s="14"/>
      <c r="B723" s="14"/>
      <c r="C723" s="15"/>
      <c r="D723" s="14"/>
      <c r="E723" s="15"/>
      <c r="F723" s="14"/>
      <c r="G723" s="14"/>
      <c r="H723" s="14"/>
      <c r="I723" s="14"/>
      <c r="J723" s="14"/>
      <c r="K723" s="14"/>
      <c r="L723" s="14"/>
      <c r="M723" s="14"/>
      <c r="N723" s="14"/>
      <c r="O723" s="14"/>
      <c r="P723" s="14"/>
      <c r="Q723" s="14"/>
      <c r="R723" s="14"/>
      <c r="S723" s="14"/>
      <c r="T723" s="14"/>
      <c r="U723" s="14"/>
      <c r="V723" s="14"/>
      <c r="W723" s="14"/>
      <c r="X723" s="14"/>
      <c r="Y723" s="14"/>
      <c r="Z723" s="14"/>
      <c r="AA723" s="14"/>
    </row>
    <row r="724" ht="11.25" customHeight="1">
      <c r="A724" s="14"/>
      <c r="B724" s="14"/>
      <c r="C724" s="15"/>
      <c r="D724" s="14"/>
      <c r="E724" s="15"/>
      <c r="F724" s="14"/>
      <c r="G724" s="14"/>
      <c r="H724" s="14"/>
      <c r="I724" s="14"/>
      <c r="J724" s="14"/>
      <c r="K724" s="14"/>
      <c r="L724" s="14"/>
      <c r="M724" s="14"/>
      <c r="N724" s="14"/>
      <c r="O724" s="14"/>
      <c r="P724" s="14"/>
      <c r="Q724" s="14"/>
      <c r="R724" s="14"/>
      <c r="S724" s="14"/>
      <c r="T724" s="14"/>
      <c r="U724" s="14"/>
      <c r="V724" s="14"/>
      <c r="W724" s="14"/>
      <c r="X724" s="14"/>
      <c r="Y724" s="14"/>
      <c r="Z724" s="14"/>
      <c r="AA724" s="14"/>
    </row>
    <row r="725" ht="11.25" customHeight="1">
      <c r="A725" s="14"/>
      <c r="B725" s="14"/>
      <c r="C725" s="15"/>
      <c r="D725" s="14"/>
      <c r="E725" s="15"/>
      <c r="F725" s="14"/>
      <c r="G725" s="14"/>
      <c r="H725" s="14"/>
      <c r="I725" s="14"/>
      <c r="J725" s="14"/>
      <c r="K725" s="14"/>
      <c r="L725" s="14"/>
      <c r="M725" s="14"/>
      <c r="N725" s="14"/>
      <c r="O725" s="14"/>
      <c r="P725" s="14"/>
      <c r="Q725" s="14"/>
      <c r="R725" s="14"/>
      <c r="S725" s="14"/>
      <c r="T725" s="14"/>
      <c r="U725" s="14"/>
      <c r="V725" s="14"/>
      <c r="W725" s="14"/>
      <c r="X725" s="14"/>
      <c r="Y725" s="14"/>
      <c r="Z725" s="14"/>
      <c r="AA725" s="14"/>
    </row>
    <row r="726" ht="11.25" customHeight="1">
      <c r="A726" s="14"/>
      <c r="B726" s="14"/>
      <c r="C726" s="15"/>
      <c r="D726" s="14"/>
      <c r="E726" s="15"/>
      <c r="F726" s="14"/>
      <c r="G726" s="14"/>
      <c r="H726" s="14"/>
      <c r="I726" s="14"/>
      <c r="J726" s="14"/>
      <c r="K726" s="14"/>
      <c r="L726" s="14"/>
      <c r="M726" s="14"/>
      <c r="N726" s="14"/>
      <c r="O726" s="14"/>
      <c r="P726" s="14"/>
      <c r="Q726" s="14"/>
      <c r="R726" s="14"/>
      <c r="S726" s="14"/>
      <c r="T726" s="14"/>
      <c r="U726" s="14"/>
      <c r="V726" s="14"/>
      <c r="W726" s="14"/>
      <c r="X726" s="14"/>
      <c r="Y726" s="14"/>
      <c r="Z726" s="14"/>
      <c r="AA726" s="14"/>
    </row>
    <row r="727" ht="11.25" customHeight="1">
      <c r="A727" s="14"/>
      <c r="B727" s="14"/>
      <c r="C727" s="15"/>
      <c r="D727" s="14"/>
      <c r="E727" s="15"/>
      <c r="F727" s="14"/>
      <c r="G727" s="14"/>
      <c r="H727" s="14"/>
      <c r="I727" s="14"/>
      <c r="J727" s="14"/>
      <c r="K727" s="14"/>
      <c r="L727" s="14"/>
      <c r="M727" s="14"/>
      <c r="N727" s="14"/>
      <c r="O727" s="14"/>
      <c r="P727" s="14"/>
      <c r="Q727" s="14"/>
      <c r="R727" s="14"/>
      <c r="S727" s="14"/>
      <c r="T727" s="14"/>
      <c r="U727" s="14"/>
      <c r="V727" s="14"/>
      <c r="W727" s="14"/>
      <c r="X727" s="14"/>
      <c r="Y727" s="14"/>
      <c r="Z727" s="14"/>
      <c r="AA727" s="14"/>
    </row>
    <row r="728" ht="11.25" customHeight="1">
      <c r="A728" s="14"/>
      <c r="B728" s="14"/>
      <c r="C728" s="15"/>
      <c r="D728" s="14"/>
      <c r="E728" s="15"/>
      <c r="F728" s="14"/>
      <c r="G728" s="14"/>
      <c r="H728" s="14"/>
      <c r="I728" s="14"/>
      <c r="J728" s="14"/>
      <c r="K728" s="14"/>
      <c r="L728" s="14"/>
      <c r="M728" s="14"/>
      <c r="N728" s="14"/>
      <c r="O728" s="14"/>
      <c r="P728" s="14"/>
      <c r="Q728" s="14"/>
      <c r="R728" s="14"/>
      <c r="S728" s="14"/>
      <c r="T728" s="14"/>
      <c r="U728" s="14"/>
      <c r="V728" s="14"/>
      <c r="W728" s="14"/>
      <c r="X728" s="14"/>
      <c r="Y728" s="14"/>
      <c r="Z728" s="14"/>
      <c r="AA728" s="14"/>
    </row>
    <row r="729" ht="11.25" customHeight="1">
      <c r="A729" s="14"/>
      <c r="B729" s="14"/>
      <c r="C729" s="15"/>
      <c r="D729" s="14"/>
      <c r="E729" s="15"/>
      <c r="F729" s="14"/>
      <c r="G729" s="14"/>
      <c r="H729" s="14"/>
      <c r="I729" s="14"/>
      <c r="J729" s="14"/>
      <c r="K729" s="14"/>
      <c r="L729" s="14"/>
      <c r="M729" s="14"/>
      <c r="N729" s="14"/>
      <c r="O729" s="14"/>
      <c r="P729" s="14"/>
      <c r="Q729" s="14"/>
      <c r="R729" s="14"/>
      <c r="S729" s="14"/>
      <c r="T729" s="14"/>
      <c r="U729" s="14"/>
      <c r="V729" s="14"/>
      <c r="W729" s="14"/>
      <c r="X729" s="14"/>
      <c r="Y729" s="14"/>
      <c r="Z729" s="14"/>
      <c r="AA729" s="14"/>
    </row>
    <row r="730" ht="11.25" customHeight="1">
      <c r="A730" s="14"/>
      <c r="B730" s="14"/>
      <c r="C730" s="15"/>
      <c r="D730" s="14"/>
      <c r="E730" s="15"/>
      <c r="F730" s="14"/>
      <c r="G730" s="14"/>
      <c r="H730" s="14"/>
      <c r="I730" s="14"/>
      <c r="J730" s="14"/>
      <c r="K730" s="14"/>
      <c r="L730" s="14"/>
      <c r="M730" s="14"/>
      <c r="N730" s="14"/>
      <c r="O730" s="14"/>
      <c r="P730" s="14"/>
      <c r="Q730" s="14"/>
      <c r="R730" s="14"/>
      <c r="S730" s="14"/>
      <c r="T730" s="14"/>
      <c r="U730" s="14"/>
      <c r="V730" s="14"/>
      <c r="W730" s="14"/>
      <c r="X730" s="14"/>
      <c r="Y730" s="14"/>
      <c r="Z730" s="14"/>
      <c r="AA730" s="14"/>
    </row>
    <row r="731" ht="11.25" customHeight="1">
      <c r="A731" s="14"/>
      <c r="B731" s="14"/>
      <c r="C731" s="15"/>
      <c r="D731" s="14"/>
      <c r="E731" s="15"/>
      <c r="F731" s="14"/>
      <c r="G731" s="14"/>
      <c r="H731" s="14"/>
      <c r="I731" s="14"/>
      <c r="J731" s="14"/>
      <c r="K731" s="14"/>
      <c r="L731" s="14"/>
      <c r="M731" s="14"/>
      <c r="N731" s="14"/>
      <c r="O731" s="14"/>
      <c r="P731" s="14"/>
      <c r="Q731" s="14"/>
      <c r="R731" s="14"/>
      <c r="S731" s="14"/>
      <c r="T731" s="14"/>
      <c r="U731" s="14"/>
      <c r="V731" s="14"/>
      <c r="W731" s="14"/>
      <c r="X731" s="14"/>
      <c r="Y731" s="14"/>
      <c r="Z731" s="14"/>
      <c r="AA731" s="14"/>
    </row>
    <row r="732" ht="11.25" customHeight="1">
      <c r="A732" s="14"/>
      <c r="B732" s="14"/>
      <c r="C732" s="15"/>
      <c r="D732" s="14"/>
      <c r="E732" s="15"/>
      <c r="F732" s="14"/>
      <c r="G732" s="14"/>
      <c r="H732" s="14"/>
      <c r="I732" s="14"/>
      <c r="J732" s="14"/>
      <c r="K732" s="14"/>
      <c r="L732" s="14"/>
      <c r="M732" s="14"/>
      <c r="N732" s="14"/>
      <c r="O732" s="14"/>
      <c r="P732" s="14"/>
      <c r="Q732" s="14"/>
      <c r="R732" s="14"/>
      <c r="S732" s="14"/>
      <c r="T732" s="14"/>
      <c r="U732" s="14"/>
      <c r="V732" s="14"/>
      <c r="W732" s="14"/>
      <c r="X732" s="14"/>
      <c r="Y732" s="14"/>
      <c r="Z732" s="14"/>
      <c r="AA732" s="14"/>
    </row>
    <row r="733" ht="11.25" customHeight="1">
      <c r="A733" s="14"/>
      <c r="B733" s="14"/>
      <c r="C733" s="15"/>
      <c r="D733" s="14"/>
      <c r="E733" s="15"/>
      <c r="F733" s="14"/>
      <c r="G733" s="14"/>
      <c r="H733" s="14"/>
      <c r="I733" s="14"/>
      <c r="J733" s="14"/>
      <c r="K733" s="14"/>
      <c r="L733" s="14"/>
      <c r="M733" s="14"/>
      <c r="N733" s="14"/>
      <c r="O733" s="14"/>
      <c r="P733" s="14"/>
      <c r="Q733" s="14"/>
      <c r="R733" s="14"/>
      <c r="S733" s="14"/>
      <c r="T733" s="14"/>
      <c r="U733" s="14"/>
      <c r="V733" s="14"/>
      <c r="W733" s="14"/>
      <c r="X733" s="14"/>
      <c r="Y733" s="14"/>
      <c r="Z733" s="14"/>
      <c r="AA733" s="14"/>
    </row>
    <row r="734" ht="11.25" customHeight="1">
      <c r="A734" s="14"/>
      <c r="B734" s="14"/>
      <c r="C734" s="15"/>
      <c r="D734" s="14"/>
      <c r="E734" s="15"/>
      <c r="F734" s="14"/>
      <c r="G734" s="14"/>
      <c r="H734" s="14"/>
      <c r="I734" s="14"/>
      <c r="J734" s="14"/>
      <c r="K734" s="14"/>
      <c r="L734" s="14"/>
      <c r="M734" s="14"/>
      <c r="N734" s="14"/>
      <c r="O734" s="14"/>
      <c r="P734" s="14"/>
      <c r="Q734" s="14"/>
      <c r="R734" s="14"/>
      <c r="S734" s="14"/>
      <c r="T734" s="14"/>
      <c r="U734" s="14"/>
      <c r="V734" s="14"/>
      <c r="W734" s="14"/>
      <c r="X734" s="14"/>
      <c r="Y734" s="14"/>
      <c r="Z734" s="14"/>
      <c r="AA734" s="14"/>
    </row>
    <row r="735" ht="11.25" customHeight="1">
      <c r="A735" s="14"/>
      <c r="B735" s="14"/>
      <c r="C735" s="15"/>
      <c r="D735" s="14"/>
      <c r="E735" s="15"/>
      <c r="F735" s="14"/>
      <c r="G735" s="14"/>
      <c r="H735" s="14"/>
      <c r="I735" s="14"/>
      <c r="J735" s="14"/>
      <c r="K735" s="14"/>
      <c r="L735" s="14"/>
      <c r="M735" s="14"/>
      <c r="N735" s="14"/>
      <c r="O735" s="14"/>
      <c r="P735" s="14"/>
      <c r="Q735" s="14"/>
      <c r="R735" s="14"/>
      <c r="S735" s="14"/>
      <c r="T735" s="14"/>
      <c r="U735" s="14"/>
      <c r="V735" s="14"/>
      <c r="W735" s="14"/>
      <c r="X735" s="14"/>
      <c r="Y735" s="14"/>
      <c r="Z735" s="14"/>
      <c r="AA735" s="14"/>
    </row>
    <row r="736" ht="11.25" customHeight="1">
      <c r="A736" s="14"/>
      <c r="B736" s="14"/>
      <c r="C736" s="15"/>
      <c r="D736" s="14"/>
      <c r="E736" s="15"/>
      <c r="F736" s="14"/>
      <c r="G736" s="14"/>
      <c r="H736" s="14"/>
      <c r="I736" s="14"/>
      <c r="J736" s="14"/>
      <c r="K736" s="14"/>
      <c r="L736" s="14"/>
      <c r="M736" s="14"/>
      <c r="N736" s="14"/>
      <c r="O736" s="14"/>
      <c r="P736" s="14"/>
      <c r="Q736" s="14"/>
      <c r="R736" s="14"/>
      <c r="S736" s="14"/>
      <c r="T736" s="14"/>
      <c r="U736" s="14"/>
      <c r="V736" s="14"/>
      <c r="W736" s="14"/>
      <c r="X736" s="14"/>
      <c r="Y736" s="14"/>
      <c r="Z736" s="14"/>
      <c r="AA736" s="14"/>
    </row>
    <row r="737" ht="11.25" customHeight="1">
      <c r="A737" s="14"/>
      <c r="B737" s="14"/>
      <c r="C737" s="15"/>
      <c r="D737" s="14"/>
      <c r="E737" s="15"/>
      <c r="F737" s="14"/>
      <c r="G737" s="14"/>
      <c r="H737" s="14"/>
      <c r="I737" s="14"/>
      <c r="J737" s="14"/>
      <c r="K737" s="14"/>
      <c r="L737" s="14"/>
      <c r="M737" s="14"/>
      <c r="N737" s="14"/>
      <c r="O737" s="14"/>
      <c r="P737" s="14"/>
      <c r="Q737" s="14"/>
      <c r="R737" s="14"/>
      <c r="S737" s="14"/>
      <c r="T737" s="14"/>
      <c r="U737" s="14"/>
      <c r="V737" s="14"/>
      <c r="W737" s="14"/>
      <c r="X737" s="14"/>
      <c r="Y737" s="14"/>
      <c r="Z737" s="14"/>
      <c r="AA737" s="14"/>
    </row>
    <row r="738" ht="11.25" customHeight="1">
      <c r="A738" s="14"/>
      <c r="B738" s="14"/>
      <c r="C738" s="15"/>
      <c r="D738" s="14"/>
      <c r="E738" s="15"/>
      <c r="F738" s="14"/>
      <c r="G738" s="14"/>
      <c r="H738" s="14"/>
      <c r="I738" s="14"/>
      <c r="J738" s="14"/>
      <c r="K738" s="14"/>
      <c r="L738" s="14"/>
      <c r="M738" s="14"/>
      <c r="N738" s="14"/>
      <c r="O738" s="14"/>
      <c r="P738" s="14"/>
      <c r="Q738" s="14"/>
      <c r="R738" s="14"/>
      <c r="S738" s="14"/>
      <c r="T738" s="14"/>
      <c r="U738" s="14"/>
      <c r="V738" s="14"/>
      <c r="W738" s="14"/>
      <c r="X738" s="14"/>
      <c r="Y738" s="14"/>
      <c r="Z738" s="14"/>
      <c r="AA738" s="14"/>
    </row>
    <row r="739" ht="11.25" customHeight="1">
      <c r="A739" s="14"/>
      <c r="B739" s="14"/>
      <c r="C739" s="15"/>
      <c r="D739" s="14"/>
      <c r="E739" s="15"/>
      <c r="F739" s="14"/>
      <c r="G739" s="14"/>
      <c r="H739" s="14"/>
      <c r="I739" s="14"/>
      <c r="J739" s="14"/>
      <c r="K739" s="14"/>
      <c r="L739" s="14"/>
      <c r="M739" s="14"/>
      <c r="N739" s="14"/>
      <c r="O739" s="14"/>
      <c r="P739" s="14"/>
      <c r="Q739" s="14"/>
      <c r="R739" s="14"/>
      <c r="S739" s="14"/>
      <c r="T739" s="14"/>
      <c r="U739" s="14"/>
      <c r="V739" s="14"/>
      <c r="W739" s="14"/>
      <c r="X739" s="14"/>
      <c r="Y739" s="14"/>
      <c r="Z739" s="14"/>
      <c r="AA739" s="14"/>
    </row>
    <row r="740" ht="11.25" customHeight="1">
      <c r="A740" s="14"/>
      <c r="B740" s="14"/>
      <c r="C740" s="15"/>
      <c r="D740" s="14"/>
      <c r="E740" s="15"/>
      <c r="F740" s="14"/>
      <c r="G740" s="14"/>
      <c r="H740" s="14"/>
      <c r="I740" s="14"/>
      <c r="J740" s="14"/>
      <c r="K740" s="14"/>
      <c r="L740" s="14"/>
      <c r="M740" s="14"/>
      <c r="N740" s="14"/>
      <c r="O740" s="14"/>
      <c r="P740" s="14"/>
      <c r="Q740" s="14"/>
      <c r="R740" s="14"/>
      <c r="S740" s="14"/>
      <c r="T740" s="14"/>
      <c r="U740" s="14"/>
      <c r="V740" s="14"/>
      <c r="W740" s="14"/>
      <c r="X740" s="14"/>
      <c r="Y740" s="14"/>
      <c r="Z740" s="14"/>
      <c r="AA740" s="14"/>
    </row>
    <row r="741" ht="11.25" customHeight="1">
      <c r="A741" s="14"/>
      <c r="B741" s="14"/>
      <c r="C741" s="15"/>
      <c r="D741" s="14"/>
      <c r="E741" s="15"/>
      <c r="F741" s="14"/>
      <c r="G741" s="14"/>
      <c r="H741" s="14"/>
      <c r="I741" s="14"/>
      <c r="J741" s="14"/>
      <c r="K741" s="14"/>
      <c r="L741" s="14"/>
      <c r="M741" s="14"/>
      <c r="N741" s="14"/>
      <c r="O741" s="14"/>
      <c r="P741" s="14"/>
      <c r="Q741" s="14"/>
      <c r="R741" s="14"/>
      <c r="S741" s="14"/>
      <c r="T741" s="14"/>
      <c r="U741" s="14"/>
      <c r="V741" s="14"/>
      <c r="W741" s="14"/>
      <c r="X741" s="14"/>
      <c r="Y741" s="14"/>
      <c r="Z741" s="14"/>
      <c r="AA741" s="14"/>
    </row>
    <row r="742" ht="11.25" customHeight="1">
      <c r="A742" s="14"/>
      <c r="B742" s="14"/>
      <c r="C742" s="15"/>
      <c r="D742" s="14"/>
      <c r="E742" s="15"/>
      <c r="F742" s="14"/>
      <c r="G742" s="14"/>
      <c r="H742" s="14"/>
      <c r="I742" s="14"/>
      <c r="J742" s="14"/>
      <c r="K742" s="14"/>
      <c r="L742" s="14"/>
      <c r="M742" s="14"/>
      <c r="N742" s="14"/>
      <c r="O742" s="14"/>
      <c r="P742" s="14"/>
      <c r="Q742" s="14"/>
      <c r="R742" s="14"/>
      <c r="S742" s="14"/>
      <c r="T742" s="14"/>
      <c r="U742" s="14"/>
      <c r="V742" s="14"/>
      <c r="W742" s="14"/>
      <c r="X742" s="14"/>
      <c r="Y742" s="14"/>
      <c r="Z742" s="14"/>
      <c r="AA742" s="14"/>
    </row>
    <row r="743" ht="11.25" customHeight="1">
      <c r="A743" s="14"/>
      <c r="B743" s="14"/>
      <c r="C743" s="15"/>
      <c r="D743" s="14"/>
      <c r="E743" s="15"/>
      <c r="F743" s="14"/>
      <c r="G743" s="14"/>
      <c r="H743" s="14"/>
      <c r="I743" s="14"/>
      <c r="J743" s="14"/>
      <c r="K743" s="14"/>
      <c r="L743" s="14"/>
      <c r="M743" s="14"/>
      <c r="N743" s="14"/>
      <c r="O743" s="14"/>
      <c r="P743" s="14"/>
      <c r="Q743" s="14"/>
      <c r="R743" s="14"/>
      <c r="S743" s="14"/>
      <c r="T743" s="14"/>
      <c r="U743" s="14"/>
      <c r="V743" s="14"/>
      <c r="W743" s="14"/>
      <c r="X743" s="14"/>
      <c r="Y743" s="14"/>
      <c r="Z743" s="14"/>
      <c r="AA743" s="14"/>
    </row>
    <row r="744" ht="11.25" customHeight="1">
      <c r="A744" s="14"/>
      <c r="B744" s="14"/>
      <c r="C744" s="15"/>
      <c r="D744" s="14"/>
      <c r="E744" s="15"/>
      <c r="F744" s="14"/>
      <c r="G744" s="14"/>
      <c r="H744" s="14"/>
      <c r="I744" s="14"/>
      <c r="J744" s="14"/>
      <c r="K744" s="14"/>
      <c r="L744" s="14"/>
      <c r="M744" s="14"/>
      <c r="N744" s="14"/>
      <c r="O744" s="14"/>
      <c r="P744" s="14"/>
      <c r="Q744" s="14"/>
      <c r="R744" s="14"/>
      <c r="S744" s="14"/>
      <c r="T744" s="14"/>
      <c r="U744" s="14"/>
      <c r="V744" s="14"/>
      <c r="W744" s="14"/>
      <c r="X744" s="14"/>
      <c r="Y744" s="14"/>
      <c r="Z744" s="14"/>
      <c r="AA744" s="14"/>
    </row>
    <row r="745" ht="11.25" customHeight="1">
      <c r="A745" s="14"/>
      <c r="B745" s="14"/>
      <c r="C745" s="15"/>
      <c r="D745" s="14"/>
      <c r="E745" s="15"/>
      <c r="F745" s="14"/>
      <c r="G745" s="14"/>
      <c r="H745" s="14"/>
      <c r="I745" s="14"/>
      <c r="J745" s="14"/>
      <c r="K745" s="14"/>
      <c r="L745" s="14"/>
      <c r="M745" s="14"/>
      <c r="N745" s="14"/>
      <c r="O745" s="14"/>
      <c r="P745" s="14"/>
      <c r="Q745" s="14"/>
      <c r="R745" s="14"/>
      <c r="S745" s="14"/>
      <c r="T745" s="14"/>
      <c r="U745" s="14"/>
      <c r="V745" s="14"/>
      <c r="W745" s="14"/>
      <c r="X745" s="14"/>
      <c r="Y745" s="14"/>
      <c r="Z745" s="14"/>
      <c r="AA745" s="14"/>
    </row>
    <row r="746" ht="11.25" customHeight="1">
      <c r="A746" s="14"/>
      <c r="B746" s="14"/>
      <c r="C746" s="15"/>
      <c r="D746" s="14"/>
      <c r="E746" s="15"/>
      <c r="F746" s="14"/>
      <c r="G746" s="14"/>
      <c r="H746" s="14"/>
      <c r="I746" s="14"/>
      <c r="J746" s="14"/>
      <c r="K746" s="14"/>
      <c r="L746" s="14"/>
      <c r="M746" s="14"/>
      <c r="N746" s="14"/>
      <c r="O746" s="14"/>
      <c r="P746" s="14"/>
      <c r="Q746" s="14"/>
      <c r="R746" s="14"/>
      <c r="S746" s="14"/>
      <c r="T746" s="14"/>
      <c r="U746" s="14"/>
      <c r="V746" s="14"/>
      <c r="W746" s="14"/>
      <c r="X746" s="14"/>
      <c r="Y746" s="14"/>
      <c r="Z746" s="14"/>
      <c r="AA746" s="14"/>
    </row>
    <row r="747" ht="11.25" customHeight="1">
      <c r="A747" s="14"/>
      <c r="B747" s="14"/>
      <c r="C747" s="15"/>
      <c r="D747" s="14"/>
      <c r="E747" s="15"/>
      <c r="F747" s="14"/>
      <c r="G747" s="14"/>
      <c r="H747" s="14"/>
      <c r="I747" s="14"/>
      <c r="J747" s="14"/>
      <c r="K747" s="14"/>
      <c r="L747" s="14"/>
      <c r="M747" s="14"/>
      <c r="N747" s="14"/>
      <c r="O747" s="14"/>
      <c r="P747" s="14"/>
      <c r="Q747" s="14"/>
      <c r="R747" s="14"/>
      <c r="S747" s="14"/>
      <c r="T747" s="14"/>
      <c r="U747" s="14"/>
      <c r="V747" s="14"/>
      <c r="W747" s="14"/>
      <c r="X747" s="14"/>
      <c r="Y747" s="14"/>
      <c r="Z747" s="14"/>
      <c r="AA747" s="14"/>
    </row>
    <row r="748" ht="11.25" customHeight="1">
      <c r="A748" s="14"/>
      <c r="B748" s="14"/>
      <c r="C748" s="15"/>
      <c r="D748" s="14"/>
      <c r="E748" s="15"/>
      <c r="F748" s="14"/>
      <c r="G748" s="14"/>
      <c r="H748" s="14"/>
      <c r="I748" s="14"/>
      <c r="J748" s="14"/>
      <c r="K748" s="14"/>
      <c r="L748" s="14"/>
      <c r="M748" s="14"/>
      <c r="N748" s="14"/>
      <c r="O748" s="14"/>
      <c r="P748" s="14"/>
      <c r="Q748" s="14"/>
      <c r="R748" s="14"/>
      <c r="S748" s="14"/>
      <c r="T748" s="14"/>
      <c r="U748" s="14"/>
      <c r="V748" s="14"/>
      <c r="W748" s="14"/>
      <c r="X748" s="14"/>
      <c r="Y748" s="14"/>
      <c r="Z748" s="14"/>
      <c r="AA748" s="14"/>
    </row>
    <row r="749" ht="11.25" customHeight="1">
      <c r="A749" s="14"/>
      <c r="B749" s="14"/>
      <c r="C749" s="15"/>
      <c r="D749" s="14"/>
      <c r="E749" s="15"/>
      <c r="F749" s="14"/>
      <c r="G749" s="14"/>
      <c r="H749" s="14"/>
      <c r="I749" s="14"/>
      <c r="J749" s="14"/>
      <c r="K749" s="14"/>
      <c r="L749" s="14"/>
      <c r="M749" s="14"/>
      <c r="N749" s="14"/>
      <c r="O749" s="14"/>
      <c r="P749" s="14"/>
      <c r="Q749" s="14"/>
      <c r="R749" s="14"/>
      <c r="S749" s="14"/>
      <c r="T749" s="14"/>
      <c r="U749" s="14"/>
      <c r="V749" s="14"/>
      <c r="W749" s="14"/>
      <c r="X749" s="14"/>
      <c r="Y749" s="14"/>
      <c r="Z749" s="14"/>
      <c r="AA749" s="14"/>
    </row>
    <row r="750" ht="11.25" customHeight="1">
      <c r="A750" s="14"/>
      <c r="B750" s="14"/>
      <c r="C750" s="15"/>
      <c r="D750" s="14"/>
      <c r="E750" s="15"/>
      <c r="F750" s="14"/>
      <c r="G750" s="14"/>
      <c r="H750" s="14"/>
      <c r="I750" s="14"/>
      <c r="J750" s="14"/>
      <c r="K750" s="14"/>
      <c r="L750" s="14"/>
      <c r="M750" s="14"/>
      <c r="N750" s="14"/>
      <c r="O750" s="14"/>
      <c r="P750" s="14"/>
      <c r="Q750" s="14"/>
      <c r="R750" s="14"/>
      <c r="S750" s="14"/>
      <c r="T750" s="14"/>
      <c r="U750" s="14"/>
      <c r="V750" s="14"/>
      <c r="W750" s="14"/>
      <c r="X750" s="14"/>
      <c r="Y750" s="14"/>
      <c r="Z750" s="14"/>
      <c r="AA750" s="14"/>
    </row>
    <row r="751" ht="11.25" customHeight="1">
      <c r="A751" s="14"/>
      <c r="B751" s="14"/>
      <c r="C751" s="15"/>
      <c r="D751" s="14"/>
      <c r="E751" s="15"/>
      <c r="F751" s="14"/>
      <c r="G751" s="14"/>
      <c r="H751" s="14"/>
      <c r="I751" s="14"/>
      <c r="J751" s="14"/>
      <c r="K751" s="14"/>
      <c r="L751" s="14"/>
      <c r="M751" s="14"/>
      <c r="N751" s="14"/>
      <c r="O751" s="14"/>
      <c r="P751" s="14"/>
      <c r="Q751" s="14"/>
      <c r="R751" s="14"/>
      <c r="S751" s="14"/>
      <c r="T751" s="14"/>
      <c r="U751" s="14"/>
      <c r="V751" s="14"/>
      <c r="W751" s="14"/>
      <c r="X751" s="14"/>
      <c r="Y751" s="14"/>
      <c r="Z751" s="14"/>
      <c r="AA751" s="14"/>
    </row>
    <row r="752" ht="11.25" customHeight="1">
      <c r="A752" s="14"/>
      <c r="B752" s="14"/>
      <c r="C752" s="15"/>
      <c r="D752" s="14"/>
      <c r="E752" s="15"/>
      <c r="F752" s="14"/>
      <c r="G752" s="14"/>
      <c r="H752" s="14"/>
      <c r="I752" s="14"/>
      <c r="J752" s="14"/>
      <c r="K752" s="14"/>
      <c r="L752" s="14"/>
      <c r="M752" s="14"/>
      <c r="N752" s="14"/>
      <c r="O752" s="14"/>
      <c r="P752" s="14"/>
      <c r="Q752" s="14"/>
      <c r="R752" s="14"/>
      <c r="S752" s="14"/>
      <c r="T752" s="14"/>
      <c r="U752" s="14"/>
      <c r="V752" s="14"/>
      <c r="W752" s="14"/>
      <c r="X752" s="14"/>
      <c r="Y752" s="14"/>
      <c r="Z752" s="14"/>
      <c r="AA752" s="14"/>
    </row>
    <row r="753" ht="11.25" customHeight="1">
      <c r="A753" s="14"/>
      <c r="B753" s="14"/>
      <c r="C753" s="15"/>
      <c r="D753" s="14"/>
      <c r="E753" s="15"/>
      <c r="F753" s="14"/>
      <c r="G753" s="14"/>
      <c r="H753" s="14"/>
      <c r="I753" s="14"/>
      <c r="J753" s="14"/>
      <c r="K753" s="14"/>
      <c r="L753" s="14"/>
      <c r="M753" s="14"/>
      <c r="N753" s="14"/>
      <c r="O753" s="14"/>
      <c r="P753" s="14"/>
      <c r="Q753" s="14"/>
      <c r="R753" s="14"/>
      <c r="S753" s="14"/>
      <c r="T753" s="14"/>
      <c r="U753" s="14"/>
      <c r="V753" s="14"/>
      <c r="W753" s="14"/>
      <c r="X753" s="14"/>
      <c r="Y753" s="14"/>
      <c r="Z753" s="14"/>
      <c r="AA753" s="14"/>
    </row>
    <row r="754" ht="11.25" customHeight="1">
      <c r="A754" s="14"/>
      <c r="B754" s="14"/>
      <c r="C754" s="15"/>
      <c r="D754" s="14"/>
      <c r="E754" s="15"/>
      <c r="F754" s="14"/>
      <c r="G754" s="14"/>
      <c r="H754" s="14"/>
      <c r="I754" s="14"/>
      <c r="J754" s="14"/>
      <c r="K754" s="14"/>
      <c r="L754" s="14"/>
      <c r="M754" s="14"/>
      <c r="N754" s="14"/>
      <c r="O754" s="14"/>
      <c r="P754" s="14"/>
      <c r="Q754" s="14"/>
      <c r="R754" s="14"/>
      <c r="S754" s="14"/>
      <c r="T754" s="14"/>
      <c r="U754" s="14"/>
      <c r="V754" s="14"/>
      <c r="W754" s="14"/>
      <c r="X754" s="14"/>
      <c r="Y754" s="14"/>
      <c r="Z754" s="14"/>
      <c r="AA754" s="14"/>
    </row>
    <row r="755" ht="11.25" customHeight="1">
      <c r="A755" s="14"/>
      <c r="B755" s="14"/>
      <c r="C755" s="15"/>
      <c r="D755" s="14"/>
      <c r="E755" s="15"/>
      <c r="F755" s="14"/>
      <c r="G755" s="14"/>
      <c r="H755" s="14"/>
      <c r="I755" s="14"/>
      <c r="J755" s="14"/>
      <c r="K755" s="14"/>
      <c r="L755" s="14"/>
      <c r="M755" s="14"/>
      <c r="N755" s="14"/>
      <c r="O755" s="14"/>
      <c r="P755" s="14"/>
      <c r="Q755" s="14"/>
      <c r="R755" s="14"/>
      <c r="S755" s="14"/>
      <c r="T755" s="14"/>
      <c r="U755" s="14"/>
      <c r="V755" s="14"/>
      <c r="W755" s="14"/>
      <c r="X755" s="14"/>
      <c r="Y755" s="14"/>
      <c r="Z755" s="14"/>
      <c r="AA755" s="14"/>
    </row>
    <row r="756" ht="11.25" customHeight="1">
      <c r="A756" s="14"/>
      <c r="B756" s="14"/>
      <c r="C756" s="15"/>
      <c r="D756" s="14"/>
      <c r="E756" s="15"/>
      <c r="F756" s="14"/>
      <c r="G756" s="14"/>
      <c r="H756" s="14"/>
      <c r="I756" s="14"/>
      <c r="J756" s="14"/>
      <c r="K756" s="14"/>
      <c r="L756" s="14"/>
      <c r="M756" s="14"/>
      <c r="N756" s="14"/>
      <c r="O756" s="14"/>
      <c r="P756" s="14"/>
      <c r="Q756" s="14"/>
      <c r="R756" s="14"/>
      <c r="S756" s="14"/>
      <c r="T756" s="14"/>
      <c r="U756" s="14"/>
      <c r="V756" s="14"/>
      <c r="W756" s="14"/>
      <c r="X756" s="14"/>
      <c r="Y756" s="14"/>
      <c r="Z756" s="14"/>
      <c r="AA756" s="14"/>
    </row>
    <row r="757" ht="11.25" customHeight="1">
      <c r="A757" s="14"/>
      <c r="B757" s="14"/>
      <c r="C757" s="15"/>
      <c r="D757" s="14"/>
      <c r="E757" s="15"/>
      <c r="F757" s="14"/>
      <c r="G757" s="14"/>
      <c r="H757" s="14"/>
      <c r="I757" s="14"/>
      <c r="J757" s="14"/>
      <c r="K757" s="14"/>
      <c r="L757" s="14"/>
      <c r="M757" s="14"/>
      <c r="N757" s="14"/>
      <c r="O757" s="14"/>
      <c r="P757" s="14"/>
      <c r="Q757" s="14"/>
      <c r="R757" s="14"/>
      <c r="S757" s="14"/>
      <c r="T757" s="14"/>
      <c r="U757" s="14"/>
      <c r="V757" s="14"/>
      <c r="W757" s="14"/>
      <c r="X757" s="14"/>
      <c r="Y757" s="14"/>
      <c r="Z757" s="14"/>
      <c r="AA757" s="14"/>
    </row>
    <row r="758" ht="11.25" customHeight="1">
      <c r="A758" s="14"/>
      <c r="B758" s="14"/>
      <c r="C758" s="15"/>
      <c r="D758" s="14"/>
      <c r="E758" s="15"/>
      <c r="F758" s="14"/>
      <c r="G758" s="14"/>
      <c r="H758" s="14"/>
      <c r="I758" s="14"/>
      <c r="J758" s="14"/>
      <c r="K758" s="14"/>
      <c r="L758" s="14"/>
      <c r="M758" s="14"/>
      <c r="N758" s="14"/>
      <c r="O758" s="14"/>
      <c r="P758" s="14"/>
      <c r="Q758" s="14"/>
      <c r="R758" s="14"/>
      <c r="S758" s="14"/>
      <c r="T758" s="14"/>
      <c r="U758" s="14"/>
      <c r="V758" s="14"/>
      <c r="W758" s="14"/>
      <c r="X758" s="14"/>
      <c r="Y758" s="14"/>
      <c r="Z758" s="14"/>
      <c r="AA758" s="14"/>
    </row>
    <row r="759" ht="11.25" customHeight="1">
      <c r="A759" s="14"/>
      <c r="B759" s="14"/>
      <c r="C759" s="15"/>
      <c r="D759" s="14"/>
      <c r="E759" s="15"/>
      <c r="F759" s="14"/>
      <c r="G759" s="14"/>
      <c r="H759" s="14"/>
      <c r="I759" s="14"/>
      <c r="J759" s="14"/>
      <c r="K759" s="14"/>
      <c r="L759" s="14"/>
      <c r="M759" s="14"/>
      <c r="N759" s="14"/>
      <c r="O759" s="14"/>
      <c r="P759" s="14"/>
      <c r="Q759" s="14"/>
      <c r="R759" s="14"/>
      <c r="S759" s="14"/>
      <c r="T759" s="14"/>
      <c r="U759" s="14"/>
      <c r="V759" s="14"/>
      <c r="W759" s="14"/>
      <c r="X759" s="14"/>
      <c r="Y759" s="14"/>
      <c r="Z759" s="14"/>
      <c r="AA759" s="14"/>
    </row>
    <row r="760" ht="11.25" customHeight="1">
      <c r="A760" s="14"/>
      <c r="B760" s="14"/>
      <c r="C760" s="15"/>
      <c r="D760" s="14"/>
      <c r="E760" s="15"/>
      <c r="F760" s="14"/>
      <c r="G760" s="14"/>
      <c r="H760" s="14"/>
      <c r="I760" s="14"/>
      <c r="J760" s="14"/>
      <c r="K760" s="14"/>
      <c r="L760" s="14"/>
      <c r="M760" s="14"/>
      <c r="N760" s="14"/>
      <c r="O760" s="14"/>
      <c r="P760" s="14"/>
      <c r="Q760" s="14"/>
      <c r="R760" s="14"/>
      <c r="S760" s="14"/>
      <c r="T760" s="14"/>
      <c r="U760" s="14"/>
      <c r="V760" s="14"/>
      <c r="W760" s="14"/>
      <c r="X760" s="14"/>
      <c r="Y760" s="14"/>
      <c r="Z760" s="14"/>
      <c r="AA760" s="14"/>
    </row>
    <row r="761" ht="11.25" customHeight="1">
      <c r="A761" s="14"/>
      <c r="B761" s="14"/>
      <c r="C761" s="15"/>
      <c r="D761" s="14"/>
      <c r="E761" s="15"/>
      <c r="F761" s="14"/>
      <c r="G761" s="14"/>
      <c r="H761" s="14"/>
      <c r="I761" s="14"/>
      <c r="J761" s="14"/>
      <c r="K761" s="14"/>
      <c r="L761" s="14"/>
      <c r="M761" s="14"/>
      <c r="N761" s="14"/>
      <c r="O761" s="14"/>
      <c r="P761" s="14"/>
      <c r="Q761" s="14"/>
      <c r="R761" s="14"/>
      <c r="S761" s="14"/>
      <c r="T761" s="14"/>
      <c r="U761" s="14"/>
      <c r="V761" s="14"/>
      <c r="W761" s="14"/>
      <c r="X761" s="14"/>
      <c r="Y761" s="14"/>
      <c r="Z761" s="14"/>
      <c r="AA761" s="14"/>
    </row>
    <row r="762" ht="11.25" customHeight="1">
      <c r="A762" s="14"/>
      <c r="B762" s="14"/>
      <c r="C762" s="15"/>
      <c r="D762" s="14"/>
      <c r="E762" s="15"/>
      <c r="F762" s="14"/>
      <c r="G762" s="14"/>
      <c r="H762" s="14"/>
      <c r="I762" s="14"/>
      <c r="J762" s="14"/>
      <c r="K762" s="14"/>
      <c r="L762" s="14"/>
      <c r="M762" s="14"/>
      <c r="N762" s="14"/>
      <c r="O762" s="14"/>
      <c r="P762" s="14"/>
      <c r="Q762" s="14"/>
      <c r="R762" s="14"/>
      <c r="S762" s="14"/>
      <c r="T762" s="14"/>
      <c r="U762" s="14"/>
      <c r="V762" s="14"/>
      <c r="W762" s="14"/>
      <c r="X762" s="14"/>
      <c r="Y762" s="14"/>
      <c r="Z762" s="14"/>
      <c r="AA762" s="14"/>
    </row>
    <row r="763" ht="11.25" customHeight="1">
      <c r="A763" s="14"/>
      <c r="B763" s="14"/>
      <c r="C763" s="15"/>
      <c r="D763" s="14"/>
      <c r="E763" s="15"/>
      <c r="F763" s="14"/>
      <c r="G763" s="14"/>
      <c r="H763" s="14"/>
      <c r="I763" s="14"/>
      <c r="J763" s="14"/>
      <c r="K763" s="14"/>
      <c r="L763" s="14"/>
      <c r="M763" s="14"/>
      <c r="N763" s="14"/>
      <c r="O763" s="14"/>
      <c r="P763" s="14"/>
      <c r="Q763" s="14"/>
      <c r="R763" s="14"/>
      <c r="S763" s="14"/>
      <c r="T763" s="14"/>
      <c r="U763" s="14"/>
      <c r="V763" s="14"/>
      <c r="W763" s="14"/>
      <c r="X763" s="14"/>
      <c r="Y763" s="14"/>
      <c r="Z763" s="14"/>
      <c r="AA763" s="14"/>
    </row>
    <row r="764" ht="11.25" customHeight="1">
      <c r="A764" s="14"/>
      <c r="B764" s="14"/>
      <c r="C764" s="15"/>
      <c r="D764" s="14"/>
      <c r="E764" s="15"/>
      <c r="F764" s="14"/>
      <c r="G764" s="14"/>
      <c r="H764" s="14"/>
      <c r="I764" s="14"/>
      <c r="J764" s="14"/>
      <c r="K764" s="14"/>
      <c r="L764" s="14"/>
      <c r="M764" s="14"/>
      <c r="N764" s="14"/>
      <c r="O764" s="14"/>
      <c r="P764" s="14"/>
      <c r="Q764" s="14"/>
      <c r="R764" s="14"/>
      <c r="S764" s="14"/>
      <c r="T764" s="14"/>
      <c r="U764" s="14"/>
      <c r="V764" s="14"/>
      <c r="W764" s="14"/>
      <c r="X764" s="14"/>
      <c r="Y764" s="14"/>
      <c r="Z764" s="14"/>
      <c r="AA764" s="14"/>
    </row>
    <row r="765" ht="11.25" customHeight="1">
      <c r="A765" s="14"/>
      <c r="B765" s="14"/>
      <c r="C765" s="15"/>
      <c r="D765" s="14"/>
      <c r="E765" s="15"/>
      <c r="F765" s="14"/>
      <c r="G765" s="14"/>
      <c r="H765" s="14"/>
      <c r="I765" s="14"/>
      <c r="J765" s="14"/>
      <c r="K765" s="14"/>
      <c r="L765" s="14"/>
      <c r="M765" s="14"/>
      <c r="N765" s="14"/>
      <c r="O765" s="14"/>
      <c r="P765" s="14"/>
      <c r="Q765" s="14"/>
      <c r="R765" s="14"/>
      <c r="S765" s="14"/>
      <c r="T765" s="14"/>
      <c r="U765" s="14"/>
      <c r="V765" s="14"/>
      <c r="W765" s="14"/>
      <c r="X765" s="14"/>
      <c r="Y765" s="14"/>
      <c r="Z765" s="14"/>
      <c r="AA765" s="14"/>
    </row>
    <row r="766" ht="11.25" customHeight="1">
      <c r="A766" s="14"/>
      <c r="B766" s="14"/>
      <c r="C766" s="15"/>
      <c r="D766" s="14"/>
      <c r="E766" s="15"/>
      <c r="F766" s="14"/>
      <c r="G766" s="14"/>
      <c r="H766" s="14"/>
      <c r="I766" s="14"/>
      <c r="J766" s="14"/>
      <c r="K766" s="14"/>
      <c r="L766" s="14"/>
      <c r="M766" s="14"/>
      <c r="N766" s="14"/>
      <c r="O766" s="14"/>
      <c r="P766" s="14"/>
      <c r="Q766" s="14"/>
      <c r="R766" s="14"/>
      <c r="S766" s="14"/>
      <c r="T766" s="14"/>
      <c r="U766" s="14"/>
      <c r="V766" s="14"/>
      <c r="W766" s="14"/>
      <c r="X766" s="14"/>
      <c r="Y766" s="14"/>
      <c r="Z766" s="14"/>
      <c r="AA766" s="14"/>
    </row>
    <row r="767" ht="11.25" customHeight="1">
      <c r="A767" s="14"/>
      <c r="B767" s="14"/>
      <c r="C767" s="15"/>
      <c r="D767" s="14"/>
      <c r="E767" s="15"/>
      <c r="F767" s="14"/>
      <c r="G767" s="14"/>
      <c r="H767" s="14"/>
      <c r="I767" s="14"/>
      <c r="J767" s="14"/>
      <c r="K767" s="14"/>
      <c r="L767" s="14"/>
      <c r="M767" s="14"/>
      <c r="N767" s="14"/>
      <c r="O767" s="14"/>
      <c r="P767" s="14"/>
      <c r="Q767" s="14"/>
      <c r="R767" s="14"/>
      <c r="S767" s="14"/>
      <c r="T767" s="14"/>
      <c r="U767" s="14"/>
      <c r="V767" s="14"/>
      <c r="W767" s="14"/>
      <c r="X767" s="14"/>
      <c r="Y767" s="14"/>
      <c r="Z767" s="14"/>
      <c r="AA767" s="14"/>
    </row>
    <row r="768" ht="11.25" customHeight="1">
      <c r="A768" s="14"/>
      <c r="B768" s="14"/>
      <c r="C768" s="15"/>
      <c r="D768" s="14"/>
      <c r="E768" s="15"/>
      <c r="F768" s="14"/>
      <c r="G768" s="14"/>
      <c r="H768" s="14"/>
      <c r="I768" s="14"/>
      <c r="J768" s="14"/>
      <c r="K768" s="14"/>
      <c r="L768" s="14"/>
      <c r="M768" s="14"/>
      <c r="N768" s="14"/>
      <c r="O768" s="14"/>
      <c r="P768" s="14"/>
      <c r="Q768" s="14"/>
      <c r="R768" s="14"/>
      <c r="S768" s="14"/>
      <c r="T768" s="14"/>
      <c r="U768" s="14"/>
      <c r="V768" s="14"/>
      <c r="W768" s="14"/>
      <c r="X768" s="14"/>
      <c r="Y768" s="14"/>
      <c r="Z768" s="14"/>
      <c r="AA768" s="14"/>
    </row>
    <row r="769" ht="11.25" customHeight="1">
      <c r="A769" s="14"/>
      <c r="B769" s="14"/>
      <c r="C769" s="15"/>
      <c r="D769" s="14"/>
      <c r="E769" s="15"/>
      <c r="F769" s="14"/>
      <c r="G769" s="14"/>
      <c r="H769" s="14"/>
      <c r="I769" s="14"/>
      <c r="J769" s="14"/>
      <c r="K769" s="14"/>
      <c r="L769" s="14"/>
      <c r="M769" s="14"/>
      <c r="N769" s="14"/>
      <c r="O769" s="14"/>
      <c r="P769" s="14"/>
      <c r="Q769" s="14"/>
      <c r="R769" s="14"/>
      <c r="S769" s="14"/>
      <c r="T769" s="14"/>
      <c r="U769" s="14"/>
      <c r="V769" s="14"/>
      <c r="W769" s="14"/>
      <c r="X769" s="14"/>
      <c r="Y769" s="14"/>
      <c r="Z769" s="14"/>
      <c r="AA769" s="14"/>
    </row>
    <row r="770" ht="11.25" customHeight="1">
      <c r="A770" s="14"/>
      <c r="B770" s="14"/>
      <c r="C770" s="15"/>
      <c r="D770" s="14"/>
      <c r="E770" s="15"/>
      <c r="F770" s="14"/>
      <c r="G770" s="14"/>
      <c r="H770" s="14"/>
      <c r="I770" s="14"/>
      <c r="J770" s="14"/>
      <c r="K770" s="14"/>
      <c r="L770" s="14"/>
      <c r="M770" s="14"/>
      <c r="N770" s="14"/>
      <c r="O770" s="14"/>
      <c r="P770" s="14"/>
      <c r="Q770" s="14"/>
      <c r="R770" s="14"/>
      <c r="S770" s="14"/>
      <c r="T770" s="14"/>
      <c r="U770" s="14"/>
      <c r="V770" s="14"/>
      <c r="W770" s="14"/>
      <c r="X770" s="14"/>
      <c r="Y770" s="14"/>
      <c r="Z770" s="14"/>
      <c r="AA770" s="14"/>
    </row>
    <row r="771" ht="11.25" customHeight="1">
      <c r="A771" s="14"/>
      <c r="B771" s="14"/>
      <c r="C771" s="15"/>
      <c r="D771" s="14"/>
      <c r="E771" s="15"/>
      <c r="F771" s="14"/>
      <c r="G771" s="14"/>
      <c r="H771" s="14"/>
      <c r="I771" s="14"/>
      <c r="J771" s="14"/>
      <c r="K771" s="14"/>
      <c r="L771" s="14"/>
      <c r="M771" s="14"/>
      <c r="N771" s="14"/>
      <c r="O771" s="14"/>
      <c r="P771" s="14"/>
      <c r="Q771" s="14"/>
      <c r="R771" s="14"/>
      <c r="S771" s="14"/>
      <c r="T771" s="14"/>
      <c r="U771" s="14"/>
      <c r="V771" s="14"/>
      <c r="W771" s="14"/>
      <c r="X771" s="14"/>
      <c r="Y771" s="14"/>
      <c r="Z771" s="14"/>
      <c r="AA771" s="14"/>
    </row>
    <row r="772" ht="11.25" customHeight="1">
      <c r="A772" s="14"/>
      <c r="B772" s="14"/>
      <c r="C772" s="15"/>
      <c r="D772" s="14"/>
      <c r="E772" s="15"/>
      <c r="F772" s="14"/>
      <c r="G772" s="14"/>
      <c r="H772" s="14"/>
      <c r="I772" s="14"/>
      <c r="J772" s="14"/>
      <c r="K772" s="14"/>
      <c r="L772" s="14"/>
      <c r="M772" s="14"/>
      <c r="N772" s="14"/>
      <c r="O772" s="14"/>
      <c r="P772" s="14"/>
      <c r="Q772" s="14"/>
      <c r="R772" s="14"/>
      <c r="S772" s="14"/>
      <c r="T772" s="14"/>
      <c r="U772" s="14"/>
      <c r="V772" s="14"/>
      <c r="W772" s="14"/>
      <c r="X772" s="14"/>
      <c r="Y772" s="14"/>
      <c r="Z772" s="14"/>
      <c r="AA772" s="14"/>
    </row>
    <row r="773" ht="11.25" customHeight="1">
      <c r="A773" s="14"/>
      <c r="B773" s="14"/>
      <c r="C773" s="15"/>
      <c r="D773" s="14"/>
      <c r="E773" s="15"/>
      <c r="F773" s="14"/>
      <c r="G773" s="14"/>
      <c r="H773" s="14"/>
      <c r="I773" s="14"/>
      <c r="J773" s="14"/>
      <c r="K773" s="14"/>
      <c r="L773" s="14"/>
      <c r="M773" s="14"/>
      <c r="N773" s="14"/>
      <c r="O773" s="14"/>
      <c r="P773" s="14"/>
      <c r="Q773" s="14"/>
      <c r="R773" s="14"/>
      <c r="S773" s="14"/>
      <c r="T773" s="14"/>
      <c r="U773" s="14"/>
      <c r="V773" s="14"/>
      <c r="W773" s="14"/>
      <c r="X773" s="14"/>
      <c r="Y773" s="14"/>
      <c r="Z773" s="14"/>
      <c r="AA773" s="14"/>
    </row>
    <row r="774" ht="11.25" customHeight="1">
      <c r="A774" s="14"/>
      <c r="B774" s="14"/>
      <c r="C774" s="15"/>
      <c r="D774" s="14"/>
      <c r="E774" s="15"/>
      <c r="F774" s="14"/>
      <c r="G774" s="14"/>
      <c r="H774" s="14"/>
      <c r="I774" s="14"/>
      <c r="J774" s="14"/>
      <c r="K774" s="14"/>
      <c r="L774" s="14"/>
      <c r="M774" s="14"/>
      <c r="N774" s="14"/>
      <c r="O774" s="14"/>
      <c r="P774" s="14"/>
      <c r="Q774" s="14"/>
      <c r="R774" s="14"/>
      <c r="S774" s="14"/>
      <c r="T774" s="14"/>
      <c r="U774" s="14"/>
      <c r="V774" s="14"/>
      <c r="W774" s="14"/>
      <c r="X774" s="14"/>
      <c r="Y774" s="14"/>
      <c r="Z774" s="14"/>
      <c r="AA774" s="14"/>
    </row>
    <row r="775" ht="11.25" customHeight="1">
      <c r="A775" s="14"/>
      <c r="B775" s="14"/>
      <c r="C775" s="15"/>
      <c r="D775" s="14"/>
      <c r="E775" s="15"/>
      <c r="F775" s="14"/>
      <c r="G775" s="14"/>
      <c r="H775" s="14"/>
      <c r="I775" s="14"/>
      <c r="J775" s="14"/>
      <c r="K775" s="14"/>
      <c r="L775" s="14"/>
      <c r="M775" s="14"/>
      <c r="N775" s="14"/>
      <c r="O775" s="14"/>
      <c r="P775" s="14"/>
      <c r="Q775" s="14"/>
      <c r="R775" s="14"/>
      <c r="S775" s="14"/>
      <c r="T775" s="14"/>
      <c r="U775" s="14"/>
      <c r="V775" s="14"/>
      <c r="W775" s="14"/>
      <c r="X775" s="14"/>
      <c r="Y775" s="14"/>
      <c r="Z775" s="14"/>
      <c r="AA775" s="14"/>
    </row>
    <row r="776" ht="11.25" customHeight="1">
      <c r="A776" s="14"/>
      <c r="B776" s="14"/>
      <c r="C776" s="15"/>
      <c r="D776" s="14"/>
      <c r="E776" s="15"/>
      <c r="F776" s="14"/>
      <c r="G776" s="14"/>
      <c r="H776" s="14"/>
      <c r="I776" s="14"/>
      <c r="J776" s="14"/>
      <c r="K776" s="14"/>
      <c r="L776" s="14"/>
      <c r="M776" s="14"/>
      <c r="N776" s="14"/>
      <c r="O776" s="14"/>
      <c r="P776" s="14"/>
      <c r="Q776" s="14"/>
      <c r="R776" s="14"/>
      <c r="S776" s="14"/>
      <c r="T776" s="14"/>
      <c r="U776" s="14"/>
      <c r="V776" s="14"/>
      <c r="W776" s="14"/>
      <c r="X776" s="14"/>
      <c r="Y776" s="14"/>
      <c r="Z776" s="14"/>
      <c r="AA776" s="14"/>
    </row>
    <row r="777" ht="11.25" customHeight="1">
      <c r="A777" s="14"/>
      <c r="B777" s="14"/>
      <c r="C777" s="15"/>
      <c r="D777" s="14"/>
      <c r="E777" s="15"/>
      <c r="F777" s="14"/>
      <c r="G777" s="14"/>
      <c r="H777" s="14"/>
      <c r="I777" s="14"/>
      <c r="J777" s="14"/>
      <c r="K777" s="14"/>
      <c r="L777" s="14"/>
      <c r="M777" s="14"/>
      <c r="N777" s="14"/>
      <c r="O777" s="14"/>
      <c r="P777" s="14"/>
      <c r="Q777" s="14"/>
      <c r="R777" s="14"/>
      <c r="S777" s="14"/>
      <c r="T777" s="14"/>
      <c r="U777" s="14"/>
      <c r="V777" s="14"/>
      <c r="W777" s="14"/>
      <c r="X777" s="14"/>
      <c r="Y777" s="14"/>
      <c r="Z777" s="14"/>
      <c r="AA777" s="14"/>
    </row>
    <row r="778" ht="11.25" customHeight="1">
      <c r="A778" s="14"/>
      <c r="B778" s="14"/>
      <c r="C778" s="15"/>
      <c r="D778" s="14"/>
      <c r="E778" s="15"/>
      <c r="F778" s="14"/>
      <c r="G778" s="14"/>
      <c r="H778" s="14"/>
      <c r="I778" s="14"/>
      <c r="J778" s="14"/>
      <c r="K778" s="14"/>
      <c r="L778" s="14"/>
      <c r="M778" s="14"/>
      <c r="N778" s="14"/>
      <c r="O778" s="14"/>
      <c r="P778" s="14"/>
      <c r="Q778" s="14"/>
      <c r="R778" s="14"/>
      <c r="S778" s="14"/>
      <c r="T778" s="14"/>
      <c r="U778" s="14"/>
      <c r="V778" s="14"/>
      <c r="W778" s="14"/>
      <c r="X778" s="14"/>
      <c r="Y778" s="14"/>
      <c r="Z778" s="14"/>
      <c r="AA778" s="14"/>
    </row>
    <row r="779" ht="11.25" customHeight="1">
      <c r="A779" s="14"/>
      <c r="B779" s="14"/>
      <c r="C779" s="15"/>
      <c r="D779" s="14"/>
      <c r="E779" s="15"/>
      <c r="F779" s="14"/>
      <c r="G779" s="14"/>
      <c r="H779" s="14"/>
      <c r="I779" s="14"/>
      <c r="J779" s="14"/>
      <c r="K779" s="14"/>
      <c r="L779" s="14"/>
      <c r="M779" s="14"/>
      <c r="N779" s="14"/>
      <c r="O779" s="14"/>
      <c r="P779" s="14"/>
      <c r="Q779" s="14"/>
      <c r="R779" s="14"/>
      <c r="S779" s="14"/>
      <c r="T779" s="14"/>
      <c r="U779" s="14"/>
      <c r="V779" s="14"/>
      <c r="W779" s="14"/>
      <c r="X779" s="14"/>
      <c r="Y779" s="14"/>
      <c r="Z779" s="14"/>
      <c r="AA779" s="14"/>
    </row>
    <row r="780" ht="11.25" customHeight="1">
      <c r="A780" s="14"/>
      <c r="B780" s="14"/>
      <c r="C780" s="15"/>
      <c r="D780" s="14"/>
      <c r="E780" s="15"/>
      <c r="F780" s="14"/>
      <c r="G780" s="14"/>
      <c r="H780" s="14"/>
      <c r="I780" s="14"/>
      <c r="J780" s="14"/>
      <c r="K780" s="14"/>
      <c r="L780" s="14"/>
      <c r="M780" s="14"/>
      <c r="N780" s="14"/>
      <c r="O780" s="14"/>
      <c r="P780" s="14"/>
      <c r="Q780" s="14"/>
      <c r="R780" s="14"/>
      <c r="S780" s="14"/>
      <c r="T780" s="14"/>
      <c r="U780" s="14"/>
      <c r="V780" s="14"/>
      <c r="W780" s="14"/>
      <c r="X780" s="14"/>
      <c r="Y780" s="14"/>
      <c r="Z780" s="14"/>
      <c r="AA780" s="14"/>
    </row>
    <row r="781" ht="11.25" customHeight="1">
      <c r="A781" s="14"/>
      <c r="B781" s="14"/>
      <c r="C781" s="15"/>
      <c r="D781" s="14"/>
      <c r="E781" s="15"/>
      <c r="F781" s="14"/>
      <c r="G781" s="14"/>
      <c r="H781" s="14"/>
      <c r="I781" s="14"/>
      <c r="J781" s="14"/>
      <c r="K781" s="14"/>
      <c r="L781" s="14"/>
      <c r="M781" s="14"/>
      <c r="N781" s="14"/>
      <c r="O781" s="14"/>
      <c r="P781" s="14"/>
      <c r="Q781" s="14"/>
      <c r="R781" s="14"/>
      <c r="S781" s="14"/>
      <c r="T781" s="14"/>
      <c r="U781" s="14"/>
      <c r="V781" s="14"/>
      <c r="W781" s="14"/>
      <c r="X781" s="14"/>
      <c r="Y781" s="14"/>
      <c r="Z781" s="14"/>
      <c r="AA781" s="14"/>
    </row>
    <row r="782" ht="11.25" customHeight="1">
      <c r="A782" s="14"/>
      <c r="B782" s="14"/>
      <c r="C782" s="15"/>
      <c r="D782" s="14"/>
      <c r="E782" s="15"/>
      <c r="F782" s="14"/>
      <c r="G782" s="14"/>
      <c r="H782" s="14"/>
      <c r="I782" s="14"/>
      <c r="J782" s="14"/>
      <c r="K782" s="14"/>
      <c r="L782" s="14"/>
      <c r="M782" s="14"/>
      <c r="N782" s="14"/>
      <c r="O782" s="14"/>
      <c r="P782" s="14"/>
      <c r="Q782" s="14"/>
      <c r="R782" s="14"/>
      <c r="S782" s="14"/>
      <c r="T782" s="14"/>
      <c r="U782" s="14"/>
      <c r="V782" s="14"/>
      <c r="W782" s="14"/>
      <c r="X782" s="14"/>
      <c r="Y782" s="14"/>
      <c r="Z782" s="14"/>
      <c r="AA782" s="14"/>
    </row>
    <row r="783" ht="11.25" customHeight="1">
      <c r="A783" s="14"/>
      <c r="B783" s="14"/>
      <c r="C783" s="15"/>
      <c r="D783" s="14"/>
      <c r="E783" s="15"/>
      <c r="F783" s="14"/>
      <c r="G783" s="14"/>
      <c r="H783" s="14"/>
      <c r="I783" s="14"/>
      <c r="J783" s="14"/>
      <c r="K783" s="14"/>
      <c r="L783" s="14"/>
      <c r="M783" s="14"/>
      <c r="N783" s="14"/>
      <c r="O783" s="14"/>
      <c r="P783" s="14"/>
      <c r="Q783" s="14"/>
      <c r="R783" s="14"/>
      <c r="S783" s="14"/>
      <c r="T783" s="14"/>
      <c r="U783" s="14"/>
      <c r="V783" s="14"/>
      <c r="W783" s="14"/>
      <c r="X783" s="14"/>
      <c r="Y783" s="14"/>
      <c r="Z783" s="14"/>
      <c r="AA783" s="14"/>
    </row>
    <row r="784" ht="11.25" customHeight="1">
      <c r="A784" s="14"/>
      <c r="B784" s="14"/>
      <c r="C784" s="15"/>
      <c r="D784" s="14"/>
      <c r="E784" s="15"/>
      <c r="F784" s="14"/>
      <c r="G784" s="14"/>
      <c r="H784" s="14"/>
      <c r="I784" s="14"/>
      <c r="J784" s="14"/>
      <c r="K784" s="14"/>
      <c r="L784" s="14"/>
      <c r="M784" s="14"/>
      <c r="N784" s="14"/>
      <c r="O784" s="14"/>
      <c r="P784" s="14"/>
      <c r="Q784" s="14"/>
      <c r="R784" s="14"/>
      <c r="S784" s="14"/>
      <c r="T784" s="14"/>
      <c r="U784" s="14"/>
      <c r="V784" s="14"/>
      <c r="W784" s="14"/>
      <c r="X784" s="14"/>
      <c r="Y784" s="14"/>
      <c r="Z784" s="14"/>
      <c r="AA784" s="14"/>
    </row>
    <row r="785" ht="11.25" customHeight="1">
      <c r="A785" s="14"/>
      <c r="B785" s="14"/>
      <c r="C785" s="15"/>
      <c r="D785" s="14"/>
      <c r="E785" s="15"/>
      <c r="F785" s="14"/>
      <c r="G785" s="14"/>
      <c r="H785" s="14"/>
      <c r="I785" s="14"/>
      <c r="J785" s="14"/>
      <c r="K785" s="14"/>
      <c r="L785" s="14"/>
      <c r="M785" s="14"/>
      <c r="N785" s="14"/>
      <c r="O785" s="14"/>
      <c r="P785" s="14"/>
      <c r="Q785" s="14"/>
      <c r="R785" s="14"/>
      <c r="S785" s="14"/>
      <c r="T785" s="14"/>
      <c r="U785" s="14"/>
      <c r="V785" s="14"/>
      <c r="W785" s="14"/>
      <c r="X785" s="14"/>
      <c r="Y785" s="14"/>
      <c r="Z785" s="14"/>
      <c r="AA785" s="14"/>
    </row>
    <row r="786" ht="11.25" customHeight="1">
      <c r="A786" s="14"/>
      <c r="B786" s="14"/>
      <c r="C786" s="15"/>
      <c r="D786" s="14"/>
      <c r="E786" s="15"/>
      <c r="F786" s="14"/>
      <c r="G786" s="14"/>
      <c r="H786" s="14"/>
      <c r="I786" s="14"/>
      <c r="J786" s="14"/>
      <c r="K786" s="14"/>
      <c r="L786" s="14"/>
      <c r="M786" s="14"/>
      <c r="N786" s="14"/>
      <c r="O786" s="14"/>
      <c r="P786" s="14"/>
      <c r="Q786" s="14"/>
      <c r="R786" s="14"/>
      <c r="S786" s="14"/>
      <c r="T786" s="14"/>
      <c r="U786" s="14"/>
      <c r="V786" s="14"/>
      <c r="W786" s="14"/>
      <c r="X786" s="14"/>
      <c r="Y786" s="14"/>
      <c r="Z786" s="14"/>
      <c r="AA786" s="14"/>
    </row>
    <row r="787" ht="11.25" customHeight="1">
      <c r="A787" s="14"/>
      <c r="B787" s="14"/>
      <c r="C787" s="15"/>
      <c r="D787" s="14"/>
      <c r="E787" s="15"/>
      <c r="F787" s="14"/>
      <c r="G787" s="14"/>
      <c r="H787" s="14"/>
      <c r="I787" s="14"/>
      <c r="J787" s="14"/>
      <c r="K787" s="14"/>
      <c r="L787" s="14"/>
      <c r="M787" s="14"/>
      <c r="N787" s="14"/>
      <c r="O787" s="14"/>
      <c r="P787" s="14"/>
      <c r="Q787" s="14"/>
      <c r="R787" s="14"/>
      <c r="S787" s="14"/>
      <c r="T787" s="14"/>
      <c r="U787" s="14"/>
      <c r="V787" s="14"/>
      <c r="W787" s="14"/>
      <c r="X787" s="14"/>
      <c r="Y787" s="14"/>
      <c r="Z787" s="14"/>
      <c r="AA787" s="14"/>
    </row>
    <row r="788" ht="11.25" customHeight="1">
      <c r="A788" s="14"/>
      <c r="B788" s="14"/>
      <c r="C788" s="15"/>
      <c r="D788" s="14"/>
      <c r="E788" s="15"/>
      <c r="F788" s="14"/>
      <c r="G788" s="14"/>
      <c r="H788" s="14"/>
      <c r="I788" s="14"/>
      <c r="J788" s="14"/>
      <c r="K788" s="14"/>
      <c r="L788" s="14"/>
      <c r="M788" s="14"/>
      <c r="N788" s="14"/>
      <c r="O788" s="14"/>
      <c r="P788" s="14"/>
      <c r="Q788" s="14"/>
      <c r="R788" s="14"/>
      <c r="S788" s="14"/>
      <c r="T788" s="14"/>
      <c r="U788" s="14"/>
      <c r="V788" s="14"/>
      <c r="W788" s="14"/>
      <c r="X788" s="14"/>
      <c r="Y788" s="14"/>
      <c r="Z788" s="14"/>
      <c r="AA788" s="14"/>
    </row>
    <row r="789" ht="11.25" customHeight="1">
      <c r="A789" s="14"/>
      <c r="B789" s="14"/>
      <c r="C789" s="15"/>
      <c r="D789" s="14"/>
      <c r="E789" s="15"/>
      <c r="F789" s="14"/>
      <c r="G789" s="14"/>
      <c r="H789" s="14"/>
      <c r="I789" s="14"/>
      <c r="J789" s="14"/>
      <c r="K789" s="14"/>
      <c r="L789" s="14"/>
      <c r="M789" s="14"/>
      <c r="N789" s="14"/>
      <c r="O789" s="14"/>
      <c r="P789" s="14"/>
      <c r="Q789" s="14"/>
      <c r="R789" s="14"/>
      <c r="S789" s="14"/>
      <c r="T789" s="14"/>
      <c r="U789" s="14"/>
      <c r="V789" s="14"/>
      <c r="W789" s="14"/>
      <c r="X789" s="14"/>
      <c r="Y789" s="14"/>
      <c r="Z789" s="14"/>
      <c r="AA789" s="14"/>
    </row>
    <row r="790" ht="11.25" customHeight="1">
      <c r="A790" s="14"/>
      <c r="B790" s="14"/>
      <c r="C790" s="15"/>
      <c r="D790" s="14"/>
      <c r="E790" s="15"/>
      <c r="F790" s="14"/>
      <c r="G790" s="14"/>
      <c r="H790" s="14"/>
      <c r="I790" s="14"/>
      <c r="J790" s="14"/>
      <c r="K790" s="14"/>
      <c r="L790" s="14"/>
      <c r="M790" s="14"/>
      <c r="N790" s="14"/>
      <c r="O790" s="14"/>
      <c r="P790" s="14"/>
      <c r="Q790" s="14"/>
      <c r="R790" s="14"/>
      <c r="S790" s="14"/>
      <c r="T790" s="14"/>
      <c r="U790" s="14"/>
      <c r="V790" s="14"/>
      <c r="W790" s="14"/>
      <c r="X790" s="14"/>
      <c r="Y790" s="14"/>
      <c r="Z790" s="14"/>
      <c r="AA790" s="14"/>
    </row>
    <row r="791" ht="11.25" customHeight="1">
      <c r="A791" s="14"/>
      <c r="B791" s="14"/>
      <c r="C791" s="15"/>
      <c r="D791" s="14"/>
      <c r="E791" s="15"/>
      <c r="F791" s="14"/>
      <c r="G791" s="14"/>
      <c r="H791" s="14"/>
      <c r="I791" s="14"/>
      <c r="J791" s="14"/>
      <c r="K791" s="14"/>
      <c r="L791" s="14"/>
      <c r="M791" s="14"/>
      <c r="N791" s="14"/>
      <c r="O791" s="14"/>
      <c r="P791" s="14"/>
      <c r="Q791" s="14"/>
      <c r="R791" s="14"/>
      <c r="S791" s="14"/>
      <c r="T791" s="14"/>
      <c r="U791" s="14"/>
      <c r="V791" s="14"/>
      <c r="W791" s="14"/>
      <c r="X791" s="14"/>
      <c r="Y791" s="14"/>
      <c r="Z791" s="14"/>
      <c r="AA791" s="14"/>
    </row>
    <row r="792" ht="11.25" customHeight="1">
      <c r="A792" s="14"/>
      <c r="B792" s="14"/>
      <c r="C792" s="15"/>
      <c r="D792" s="14"/>
      <c r="E792" s="15"/>
      <c r="F792" s="14"/>
      <c r="G792" s="14"/>
      <c r="H792" s="14"/>
      <c r="I792" s="14"/>
      <c r="J792" s="14"/>
      <c r="K792" s="14"/>
      <c r="L792" s="14"/>
      <c r="M792" s="14"/>
      <c r="N792" s="14"/>
      <c r="O792" s="14"/>
      <c r="P792" s="14"/>
      <c r="Q792" s="14"/>
      <c r="R792" s="14"/>
      <c r="S792" s="14"/>
      <c r="T792" s="14"/>
      <c r="U792" s="14"/>
      <c r="V792" s="14"/>
      <c r="W792" s="14"/>
      <c r="X792" s="14"/>
      <c r="Y792" s="14"/>
      <c r="Z792" s="14"/>
      <c r="AA792" s="14"/>
    </row>
    <row r="793" ht="11.25" customHeight="1">
      <c r="A793" s="14"/>
      <c r="B793" s="14"/>
      <c r="C793" s="15"/>
      <c r="D793" s="14"/>
      <c r="E793" s="15"/>
      <c r="F793" s="14"/>
      <c r="G793" s="14"/>
      <c r="H793" s="14"/>
      <c r="I793" s="14"/>
      <c r="J793" s="14"/>
      <c r="K793" s="14"/>
      <c r="L793" s="14"/>
      <c r="M793" s="14"/>
      <c r="N793" s="14"/>
      <c r="O793" s="14"/>
      <c r="P793" s="14"/>
      <c r="Q793" s="14"/>
      <c r="R793" s="14"/>
      <c r="S793" s="14"/>
      <c r="T793" s="14"/>
      <c r="U793" s="14"/>
      <c r="V793" s="14"/>
      <c r="W793" s="14"/>
      <c r="X793" s="14"/>
      <c r="Y793" s="14"/>
      <c r="Z793" s="14"/>
      <c r="AA793" s="14"/>
    </row>
    <row r="794" ht="11.25" customHeight="1">
      <c r="A794" s="14"/>
      <c r="B794" s="14"/>
      <c r="C794" s="15"/>
      <c r="D794" s="14"/>
      <c r="E794" s="15"/>
      <c r="F794" s="14"/>
      <c r="G794" s="14"/>
      <c r="H794" s="14"/>
      <c r="I794" s="14"/>
      <c r="J794" s="14"/>
      <c r="K794" s="14"/>
      <c r="L794" s="14"/>
      <c r="M794" s="14"/>
      <c r="N794" s="14"/>
      <c r="O794" s="14"/>
      <c r="P794" s="14"/>
      <c r="Q794" s="14"/>
      <c r="R794" s="14"/>
      <c r="S794" s="14"/>
      <c r="T794" s="14"/>
      <c r="U794" s="14"/>
      <c r="V794" s="14"/>
      <c r="W794" s="14"/>
      <c r="X794" s="14"/>
      <c r="Y794" s="14"/>
      <c r="Z794" s="14"/>
      <c r="AA794" s="14"/>
    </row>
    <row r="795" ht="11.25" customHeight="1">
      <c r="A795" s="14"/>
      <c r="B795" s="14"/>
      <c r="C795" s="15"/>
      <c r="D795" s="14"/>
      <c r="E795" s="15"/>
      <c r="F795" s="14"/>
      <c r="G795" s="14"/>
      <c r="H795" s="14"/>
      <c r="I795" s="14"/>
      <c r="J795" s="14"/>
      <c r="K795" s="14"/>
      <c r="L795" s="14"/>
      <c r="M795" s="14"/>
      <c r="N795" s="14"/>
      <c r="O795" s="14"/>
      <c r="P795" s="14"/>
      <c r="Q795" s="14"/>
      <c r="R795" s="14"/>
      <c r="S795" s="14"/>
      <c r="T795" s="14"/>
      <c r="U795" s="14"/>
      <c r="V795" s="14"/>
      <c r="W795" s="14"/>
      <c r="X795" s="14"/>
      <c r="Y795" s="14"/>
      <c r="Z795" s="14"/>
      <c r="AA795" s="14"/>
    </row>
    <row r="796" ht="11.25" customHeight="1">
      <c r="A796" s="14"/>
      <c r="B796" s="14"/>
      <c r="C796" s="15"/>
      <c r="D796" s="14"/>
      <c r="E796" s="15"/>
      <c r="F796" s="14"/>
      <c r="G796" s="14"/>
      <c r="H796" s="14"/>
      <c r="I796" s="14"/>
      <c r="J796" s="14"/>
      <c r="K796" s="14"/>
      <c r="L796" s="14"/>
      <c r="M796" s="14"/>
      <c r="N796" s="14"/>
      <c r="O796" s="14"/>
      <c r="P796" s="14"/>
      <c r="Q796" s="14"/>
      <c r="R796" s="14"/>
      <c r="S796" s="14"/>
      <c r="T796" s="14"/>
      <c r="U796" s="14"/>
      <c r="V796" s="14"/>
      <c r="W796" s="14"/>
      <c r="X796" s="14"/>
      <c r="Y796" s="14"/>
      <c r="Z796" s="14"/>
      <c r="AA796" s="14"/>
    </row>
    <row r="797" ht="11.25" customHeight="1">
      <c r="A797" s="14"/>
      <c r="B797" s="14"/>
      <c r="C797" s="15"/>
      <c r="D797" s="14"/>
      <c r="E797" s="15"/>
      <c r="F797" s="14"/>
      <c r="G797" s="14"/>
      <c r="H797" s="14"/>
      <c r="I797" s="14"/>
      <c r="J797" s="14"/>
      <c r="K797" s="14"/>
      <c r="L797" s="14"/>
      <c r="M797" s="14"/>
      <c r="N797" s="14"/>
      <c r="O797" s="14"/>
      <c r="P797" s="14"/>
      <c r="Q797" s="14"/>
      <c r="R797" s="14"/>
      <c r="S797" s="14"/>
      <c r="T797" s="14"/>
      <c r="U797" s="14"/>
      <c r="V797" s="14"/>
      <c r="W797" s="14"/>
      <c r="X797" s="14"/>
      <c r="Y797" s="14"/>
      <c r="Z797" s="14"/>
      <c r="AA797" s="14"/>
    </row>
    <row r="798" ht="11.25" customHeight="1">
      <c r="A798" s="14"/>
      <c r="B798" s="14"/>
      <c r="C798" s="15"/>
      <c r="D798" s="14"/>
      <c r="E798" s="15"/>
      <c r="F798" s="14"/>
      <c r="G798" s="14"/>
      <c r="H798" s="14"/>
      <c r="I798" s="14"/>
      <c r="J798" s="14"/>
      <c r="K798" s="14"/>
      <c r="L798" s="14"/>
      <c r="M798" s="14"/>
      <c r="N798" s="14"/>
      <c r="O798" s="14"/>
      <c r="P798" s="14"/>
      <c r="Q798" s="14"/>
      <c r="R798" s="14"/>
      <c r="S798" s="14"/>
      <c r="T798" s="14"/>
      <c r="U798" s="14"/>
      <c r="V798" s="14"/>
      <c r="W798" s="14"/>
      <c r="X798" s="14"/>
      <c r="Y798" s="14"/>
      <c r="Z798" s="14"/>
      <c r="AA798" s="14"/>
    </row>
    <row r="799" ht="11.25" customHeight="1">
      <c r="A799" s="14"/>
      <c r="B799" s="14"/>
      <c r="C799" s="15"/>
      <c r="D799" s="14"/>
      <c r="E799" s="15"/>
      <c r="F799" s="14"/>
      <c r="G799" s="14"/>
      <c r="H799" s="14"/>
      <c r="I799" s="14"/>
      <c r="J799" s="14"/>
      <c r="K799" s="14"/>
      <c r="L799" s="14"/>
      <c r="M799" s="14"/>
      <c r="N799" s="14"/>
      <c r="O799" s="14"/>
      <c r="P799" s="14"/>
      <c r="Q799" s="14"/>
      <c r="R799" s="14"/>
      <c r="S799" s="14"/>
      <c r="T799" s="14"/>
      <c r="U799" s="14"/>
      <c r="V799" s="14"/>
      <c r="W799" s="14"/>
      <c r="X799" s="14"/>
      <c r="Y799" s="14"/>
      <c r="Z799" s="14"/>
      <c r="AA799" s="14"/>
    </row>
    <row r="800" ht="11.25" customHeight="1">
      <c r="A800" s="14"/>
      <c r="B800" s="14"/>
      <c r="C800" s="15"/>
      <c r="D800" s="14"/>
      <c r="E800" s="15"/>
      <c r="F800" s="14"/>
      <c r="G800" s="14"/>
      <c r="H800" s="14"/>
      <c r="I800" s="14"/>
      <c r="J800" s="14"/>
      <c r="K800" s="14"/>
      <c r="L800" s="14"/>
      <c r="M800" s="14"/>
      <c r="N800" s="14"/>
      <c r="O800" s="14"/>
      <c r="P800" s="14"/>
      <c r="Q800" s="14"/>
      <c r="R800" s="14"/>
      <c r="S800" s="14"/>
      <c r="T800" s="14"/>
      <c r="U800" s="14"/>
      <c r="V800" s="14"/>
      <c r="W800" s="14"/>
      <c r="X800" s="14"/>
      <c r="Y800" s="14"/>
      <c r="Z800" s="14"/>
      <c r="AA800" s="14"/>
    </row>
    <row r="801" ht="11.25" customHeight="1">
      <c r="A801" s="14"/>
      <c r="B801" s="14"/>
      <c r="C801" s="15"/>
      <c r="D801" s="14"/>
      <c r="E801" s="15"/>
      <c r="F801" s="14"/>
      <c r="G801" s="14"/>
      <c r="H801" s="14"/>
      <c r="I801" s="14"/>
      <c r="J801" s="14"/>
      <c r="K801" s="14"/>
      <c r="L801" s="14"/>
      <c r="M801" s="14"/>
      <c r="N801" s="14"/>
      <c r="O801" s="14"/>
      <c r="P801" s="14"/>
      <c r="Q801" s="14"/>
      <c r="R801" s="14"/>
      <c r="S801" s="14"/>
      <c r="T801" s="14"/>
      <c r="U801" s="14"/>
      <c r="V801" s="14"/>
      <c r="W801" s="14"/>
      <c r="X801" s="14"/>
      <c r="Y801" s="14"/>
      <c r="Z801" s="14"/>
      <c r="AA801" s="14"/>
    </row>
    <row r="802" ht="11.25" customHeight="1">
      <c r="A802" s="14"/>
      <c r="B802" s="14"/>
      <c r="C802" s="15"/>
      <c r="D802" s="14"/>
      <c r="E802" s="15"/>
      <c r="F802" s="14"/>
      <c r="G802" s="14"/>
      <c r="H802" s="14"/>
      <c r="I802" s="14"/>
      <c r="J802" s="14"/>
      <c r="K802" s="14"/>
      <c r="L802" s="14"/>
      <c r="M802" s="14"/>
      <c r="N802" s="14"/>
      <c r="O802" s="14"/>
      <c r="P802" s="14"/>
      <c r="Q802" s="14"/>
      <c r="R802" s="14"/>
      <c r="S802" s="14"/>
      <c r="T802" s="14"/>
      <c r="U802" s="14"/>
      <c r="V802" s="14"/>
      <c r="W802" s="14"/>
      <c r="X802" s="14"/>
      <c r="Y802" s="14"/>
      <c r="Z802" s="14"/>
      <c r="AA802" s="14"/>
    </row>
    <row r="803" ht="11.25" customHeight="1">
      <c r="A803" s="14"/>
      <c r="B803" s="14"/>
      <c r="C803" s="15"/>
      <c r="D803" s="14"/>
      <c r="E803" s="15"/>
      <c r="F803" s="14"/>
      <c r="G803" s="14"/>
      <c r="H803" s="14"/>
      <c r="I803" s="14"/>
      <c r="J803" s="14"/>
      <c r="K803" s="14"/>
      <c r="L803" s="14"/>
      <c r="M803" s="14"/>
      <c r="N803" s="14"/>
      <c r="O803" s="14"/>
      <c r="P803" s="14"/>
      <c r="Q803" s="14"/>
      <c r="R803" s="14"/>
      <c r="S803" s="14"/>
      <c r="T803" s="14"/>
      <c r="U803" s="14"/>
      <c r="V803" s="14"/>
      <c r="W803" s="14"/>
      <c r="X803" s="14"/>
      <c r="Y803" s="14"/>
      <c r="Z803" s="14"/>
      <c r="AA803" s="14"/>
    </row>
    <row r="804" ht="11.25" customHeight="1">
      <c r="A804" s="14"/>
      <c r="B804" s="14"/>
      <c r="C804" s="15"/>
      <c r="D804" s="14"/>
      <c r="E804" s="15"/>
      <c r="F804" s="14"/>
      <c r="G804" s="14"/>
      <c r="H804" s="14"/>
      <c r="I804" s="14"/>
      <c r="J804" s="14"/>
      <c r="K804" s="14"/>
      <c r="L804" s="14"/>
      <c r="M804" s="14"/>
      <c r="N804" s="14"/>
      <c r="O804" s="14"/>
      <c r="P804" s="14"/>
      <c r="Q804" s="14"/>
      <c r="R804" s="14"/>
      <c r="S804" s="14"/>
      <c r="T804" s="14"/>
      <c r="U804" s="14"/>
      <c r="V804" s="14"/>
      <c r="W804" s="14"/>
      <c r="X804" s="14"/>
      <c r="Y804" s="14"/>
      <c r="Z804" s="14"/>
      <c r="AA804" s="14"/>
    </row>
    <row r="805" ht="11.25" customHeight="1">
      <c r="A805" s="14"/>
      <c r="B805" s="14"/>
      <c r="C805" s="15"/>
      <c r="D805" s="14"/>
      <c r="E805" s="15"/>
      <c r="F805" s="14"/>
      <c r="G805" s="14"/>
      <c r="H805" s="14"/>
      <c r="I805" s="14"/>
      <c r="J805" s="14"/>
      <c r="K805" s="14"/>
      <c r="L805" s="14"/>
      <c r="M805" s="14"/>
      <c r="N805" s="14"/>
      <c r="O805" s="14"/>
      <c r="P805" s="14"/>
      <c r="Q805" s="14"/>
      <c r="R805" s="14"/>
      <c r="S805" s="14"/>
      <c r="T805" s="14"/>
      <c r="U805" s="14"/>
      <c r="V805" s="14"/>
      <c r="W805" s="14"/>
      <c r="X805" s="14"/>
      <c r="Y805" s="14"/>
      <c r="Z805" s="14"/>
      <c r="AA805" s="14"/>
    </row>
    <row r="806" ht="11.25" customHeight="1">
      <c r="A806" s="14"/>
      <c r="B806" s="14"/>
      <c r="C806" s="15"/>
      <c r="D806" s="14"/>
      <c r="E806" s="15"/>
      <c r="F806" s="14"/>
      <c r="G806" s="14"/>
      <c r="H806" s="14"/>
      <c r="I806" s="14"/>
      <c r="J806" s="14"/>
      <c r="K806" s="14"/>
      <c r="L806" s="14"/>
      <c r="M806" s="14"/>
      <c r="N806" s="14"/>
      <c r="O806" s="14"/>
      <c r="P806" s="14"/>
      <c r="Q806" s="14"/>
      <c r="R806" s="14"/>
      <c r="S806" s="14"/>
      <c r="T806" s="14"/>
      <c r="U806" s="14"/>
      <c r="V806" s="14"/>
      <c r="W806" s="14"/>
      <c r="X806" s="14"/>
      <c r="Y806" s="14"/>
      <c r="Z806" s="14"/>
      <c r="AA806" s="14"/>
    </row>
    <row r="807" ht="11.25" customHeight="1">
      <c r="A807" s="14"/>
      <c r="B807" s="14"/>
      <c r="C807" s="15"/>
      <c r="D807" s="14"/>
      <c r="E807" s="15"/>
      <c r="F807" s="14"/>
      <c r="G807" s="14"/>
      <c r="H807" s="14"/>
      <c r="I807" s="14"/>
      <c r="J807" s="14"/>
      <c r="K807" s="14"/>
      <c r="L807" s="14"/>
      <c r="M807" s="14"/>
      <c r="N807" s="14"/>
      <c r="O807" s="14"/>
      <c r="P807" s="14"/>
      <c r="Q807" s="14"/>
      <c r="R807" s="14"/>
      <c r="S807" s="14"/>
      <c r="T807" s="14"/>
      <c r="U807" s="14"/>
      <c r="V807" s="14"/>
      <c r="W807" s="14"/>
      <c r="X807" s="14"/>
      <c r="Y807" s="14"/>
      <c r="Z807" s="14"/>
      <c r="AA807" s="14"/>
    </row>
    <row r="808" ht="11.25" customHeight="1">
      <c r="A808" s="14"/>
      <c r="B808" s="14"/>
      <c r="C808" s="15"/>
      <c r="D808" s="14"/>
      <c r="E808" s="15"/>
      <c r="F808" s="14"/>
      <c r="G808" s="14"/>
      <c r="H808" s="14"/>
      <c r="I808" s="14"/>
      <c r="J808" s="14"/>
      <c r="K808" s="14"/>
      <c r="L808" s="14"/>
      <c r="M808" s="14"/>
      <c r="N808" s="14"/>
      <c r="O808" s="14"/>
      <c r="P808" s="14"/>
      <c r="Q808" s="14"/>
      <c r="R808" s="14"/>
      <c r="S808" s="14"/>
      <c r="T808" s="14"/>
      <c r="U808" s="14"/>
      <c r="V808" s="14"/>
      <c r="W808" s="14"/>
      <c r="X808" s="14"/>
      <c r="Y808" s="14"/>
      <c r="Z808" s="14"/>
      <c r="AA808" s="14"/>
    </row>
    <row r="809" ht="11.25" customHeight="1">
      <c r="A809" s="14"/>
      <c r="B809" s="14"/>
      <c r="C809" s="15"/>
      <c r="D809" s="14"/>
      <c r="E809" s="15"/>
      <c r="F809" s="14"/>
      <c r="G809" s="14"/>
      <c r="H809" s="14"/>
      <c r="I809" s="14"/>
      <c r="J809" s="14"/>
      <c r="K809" s="14"/>
      <c r="L809" s="14"/>
      <c r="M809" s="14"/>
      <c r="N809" s="14"/>
      <c r="O809" s="14"/>
      <c r="P809" s="14"/>
      <c r="Q809" s="14"/>
      <c r="R809" s="14"/>
      <c r="S809" s="14"/>
      <c r="T809" s="14"/>
      <c r="U809" s="14"/>
      <c r="V809" s="14"/>
      <c r="W809" s="14"/>
      <c r="X809" s="14"/>
      <c r="Y809" s="14"/>
      <c r="Z809" s="14"/>
      <c r="AA809" s="14"/>
    </row>
    <row r="810" ht="11.25" customHeight="1">
      <c r="A810" s="14"/>
      <c r="B810" s="14"/>
      <c r="C810" s="15"/>
      <c r="D810" s="14"/>
      <c r="E810" s="15"/>
      <c r="F810" s="14"/>
      <c r="G810" s="14"/>
      <c r="H810" s="14"/>
      <c r="I810" s="14"/>
      <c r="J810" s="14"/>
      <c r="K810" s="14"/>
      <c r="L810" s="14"/>
      <c r="M810" s="14"/>
      <c r="N810" s="14"/>
      <c r="O810" s="14"/>
      <c r="P810" s="14"/>
      <c r="Q810" s="14"/>
      <c r="R810" s="14"/>
      <c r="S810" s="14"/>
      <c r="T810" s="14"/>
      <c r="U810" s="14"/>
      <c r="V810" s="14"/>
      <c r="W810" s="14"/>
      <c r="X810" s="14"/>
      <c r="Y810" s="14"/>
      <c r="Z810" s="14"/>
      <c r="AA810" s="14"/>
    </row>
    <row r="811" ht="11.25" customHeight="1">
      <c r="A811" s="14"/>
      <c r="B811" s="14"/>
      <c r="C811" s="15"/>
      <c r="D811" s="14"/>
      <c r="E811" s="15"/>
      <c r="F811" s="14"/>
      <c r="G811" s="14"/>
      <c r="H811" s="14"/>
      <c r="I811" s="14"/>
      <c r="J811" s="14"/>
      <c r="K811" s="14"/>
      <c r="L811" s="14"/>
      <c r="M811" s="14"/>
      <c r="N811" s="14"/>
      <c r="O811" s="14"/>
      <c r="P811" s="14"/>
      <c r="Q811" s="14"/>
      <c r="R811" s="14"/>
      <c r="S811" s="14"/>
      <c r="T811" s="14"/>
      <c r="U811" s="14"/>
      <c r="V811" s="14"/>
      <c r="W811" s="14"/>
      <c r="X811" s="14"/>
      <c r="Y811" s="14"/>
      <c r="Z811" s="14"/>
      <c r="AA811" s="14"/>
    </row>
    <row r="812" ht="11.25" customHeight="1">
      <c r="A812" s="14"/>
      <c r="B812" s="14"/>
      <c r="C812" s="15"/>
      <c r="D812" s="14"/>
      <c r="E812" s="15"/>
      <c r="F812" s="14"/>
      <c r="G812" s="14"/>
      <c r="H812" s="14"/>
      <c r="I812" s="14"/>
      <c r="J812" s="14"/>
      <c r="K812" s="14"/>
      <c r="L812" s="14"/>
      <c r="M812" s="14"/>
      <c r="N812" s="14"/>
      <c r="O812" s="14"/>
      <c r="P812" s="14"/>
      <c r="Q812" s="14"/>
      <c r="R812" s="14"/>
      <c r="S812" s="14"/>
      <c r="T812" s="14"/>
      <c r="U812" s="14"/>
      <c r="V812" s="14"/>
      <c r="W812" s="14"/>
      <c r="X812" s="14"/>
      <c r="Y812" s="14"/>
      <c r="Z812" s="14"/>
      <c r="AA812" s="14"/>
    </row>
    <row r="813" ht="11.25" customHeight="1">
      <c r="A813" s="14"/>
      <c r="B813" s="14"/>
      <c r="C813" s="15"/>
      <c r="D813" s="14"/>
      <c r="E813" s="15"/>
      <c r="F813" s="14"/>
      <c r="G813" s="14"/>
      <c r="H813" s="14"/>
      <c r="I813" s="14"/>
      <c r="J813" s="14"/>
      <c r="K813" s="14"/>
      <c r="L813" s="14"/>
      <c r="M813" s="14"/>
      <c r="N813" s="14"/>
      <c r="O813" s="14"/>
      <c r="P813" s="14"/>
      <c r="Q813" s="14"/>
      <c r="R813" s="14"/>
      <c r="S813" s="14"/>
      <c r="T813" s="14"/>
      <c r="U813" s="14"/>
      <c r="V813" s="14"/>
      <c r="W813" s="14"/>
      <c r="X813" s="14"/>
      <c r="Y813" s="14"/>
      <c r="Z813" s="14"/>
      <c r="AA813" s="14"/>
    </row>
    <row r="814" ht="11.25" customHeight="1">
      <c r="A814" s="14"/>
      <c r="B814" s="14"/>
      <c r="C814" s="15"/>
      <c r="D814" s="14"/>
      <c r="E814" s="15"/>
      <c r="F814" s="14"/>
      <c r="G814" s="14"/>
      <c r="H814" s="14"/>
      <c r="I814" s="14"/>
      <c r="J814" s="14"/>
      <c r="K814" s="14"/>
      <c r="L814" s="14"/>
      <c r="M814" s="14"/>
      <c r="N814" s="14"/>
      <c r="O814" s="14"/>
      <c r="P814" s="14"/>
      <c r="Q814" s="14"/>
      <c r="R814" s="14"/>
      <c r="S814" s="14"/>
      <c r="T814" s="14"/>
      <c r="U814" s="14"/>
      <c r="V814" s="14"/>
      <c r="W814" s="14"/>
      <c r="X814" s="14"/>
      <c r="Y814" s="14"/>
      <c r="Z814" s="14"/>
      <c r="AA814" s="14"/>
    </row>
    <row r="815" ht="11.25" customHeight="1">
      <c r="A815" s="14"/>
      <c r="B815" s="14"/>
      <c r="C815" s="15"/>
      <c r="D815" s="14"/>
      <c r="E815" s="15"/>
      <c r="F815" s="14"/>
      <c r="G815" s="14"/>
      <c r="H815" s="14"/>
      <c r="I815" s="14"/>
      <c r="J815" s="14"/>
      <c r="K815" s="14"/>
      <c r="L815" s="14"/>
      <c r="M815" s="14"/>
      <c r="N815" s="14"/>
      <c r="O815" s="14"/>
      <c r="P815" s="14"/>
      <c r="Q815" s="14"/>
      <c r="R815" s="14"/>
      <c r="S815" s="14"/>
      <c r="T815" s="14"/>
      <c r="U815" s="14"/>
      <c r="V815" s="14"/>
      <c r="W815" s="14"/>
      <c r="X815" s="14"/>
      <c r="Y815" s="14"/>
      <c r="Z815" s="14"/>
      <c r="AA815" s="14"/>
    </row>
    <row r="816" ht="11.25" customHeight="1">
      <c r="A816" s="14"/>
      <c r="B816" s="14"/>
      <c r="C816" s="15"/>
      <c r="D816" s="14"/>
      <c r="E816" s="15"/>
      <c r="F816" s="14"/>
      <c r="G816" s="14"/>
      <c r="H816" s="14"/>
      <c r="I816" s="14"/>
      <c r="J816" s="14"/>
      <c r="K816" s="14"/>
      <c r="L816" s="14"/>
      <c r="M816" s="14"/>
      <c r="N816" s="14"/>
      <c r="O816" s="14"/>
      <c r="P816" s="14"/>
      <c r="Q816" s="14"/>
      <c r="R816" s="14"/>
      <c r="S816" s="14"/>
      <c r="T816" s="14"/>
      <c r="U816" s="14"/>
      <c r="V816" s="14"/>
      <c r="W816" s="14"/>
      <c r="X816" s="14"/>
      <c r="Y816" s="14"/>
      <c r="Z816" s="14"/>
      <c r="AA816" s="14"/>
    </row>
    <row r="817" ht="11.25" customHeight="1">
      <c r="A817" s="14"/>
      <c r="B817" s="14"/>
      <c r="C817" s="15"/>
      <c r="D817" s="14"/>
      <c r="E817" s="15"/>
      <c r="F817" s="14"/>
      <c r="G817" s="14"/>
      <c r="H817" s="14"/>
      <c r="I817" s="14"/>
      <c r="J817" s="14"/>
      <c r="K817" s="14"/>
      <c r="L817" s="14"/>
      <c r="M817" s="14"/>
      <c r="N817" s="14"/>
      <c r="O817" s="14"/>
      <c r="P817" s="14"/>
      <c r="Q817" s="14"/>
      <c r="R817" s="14"/>
      <c r="S817" s="14"/>
      <c r="T817" s="14"/>
      <c r="U817" s="14"/>
      <c r="V817" s="14"/>
      <c r="W817" s="14"/>
      <c r="X817" s="14"/>
      <c r="Y817" s="14"/>
      <c r="Z817" s="14"/>
      <c r="AA817" s="14"/>
    </row>
    <row r="818" ht="11.25" customHeight="1">
      <c r="A818" s="14"/>
      <c r="B818" s="14"/>
      <c r="C818" s="15"/>
      <c r="D818" s="14"/>
      <c r="E818" s="15"/>
      <c r="F818" s="14"/>
      <c r="G818" s="14"/>
      <c r="H818" s="14"/>
      <c r="I818" s="14"/>
      <c r="J818" s="14"/>
      <c r="K818" s="14"/>
      <c r="L818" s="14"/>
      <c r="M818" s="14"/>
      <c r="N818" s="14"/>
      <c r="O818" s="14"/>
      <c r="P818" s="14"/>
      <c r="Q818" s="14"/>
      <c r="R818" s="14"/>
      <c r="S818" s="14"/>
      <c r="T818" s="14"/>
      <c r="U818" s="14"/>
      <c r="V818" s="14"/>
      <c r="W818" s="14"/>
      <c r="X818" s="14"/>
      <c r="Y818" s="14"/>
      <c r="Z818" s="14"/>
      <c r="AA818" s="14"/>
    </row>
    <row r="819" ht="11.25" customHeight="1">
      <c r="A819" s="14"/>
      <c r="B819" s="14"/>
      <c r="C819" s="15"/>
      <c r="D819" s="14"/>
      <c r="E819" s="15"/>
      <c r="F819" s="14"/>
      <c r="G819" s="14"/>
      <c r="H819" s="14"/>
      <c r="I819" s="14"/>
      <c r="J819" s="14"/>
      <c r="K819" s="14"/>
      <c r="L819" s="14"/>
      <c r="M819" s="14"/>
      <c r="N819" s="14"/>
      <c r="O819" s="14"/>
      <c r="P819" s="14"/>
      <c r="Q819" s="14"/>
      <c r="R819" s="14"/>
      <c r="S819" s="14"/>
      <c r="T819" s="14"/>
      <c r="U819" s="14"/>
      <c r="V819" s="14"/>
      <c r="W819" s="14"/>
      <c r="X819" s="14"/>
      <c r="Y819" s="14"/>
      <c r="Z819" s="14"/>
      <c r="AA819" s="14"/>
    </row>
    <row r="820" ht="11.25" customHeight="1">
      <c r="A820" s="14"/>
      <c r="B820" s="14"/>
      <c r="C820" s="15"/>
      <c r="D820" s="14"/>
      <c r="E820" s="15"/>
      <c r="F820" s="14"/>
      <c r="G820" s="14"/>
      <c r="H820" s="14"/>
      <c r="I820" s="14"/>
      <c r="J820" s="14"/>
      <c r="K820" s="14"/>
      <c r="L820" s="14"/>
      <c r="M820" s="14"/>
      <c r="N820" s="14"/>
      <c r="O820" s="14"/>
      <c r="P820" s="14"/>
      <c r="Q820" s="14"/>
      <c r="R820" s="14"/>
      <c r="S820" s="14"/>
      <c r="T820" s="14"/>
      <c r="U820" s="14"/>
      <c r="V820" s="14"/>
      <c r="W820" s="14"/>
      <c r="X820" s="14"/>
      <c r="Y820" s="14"/>
      <c r="Z820" s="14"/>
      <c r="AA820" s="14"/>
    </row>
    <row r="821" ht="11.25" customHeight="1">
      <c r="A821" s="14"/>
      <c r="B821" s="14"/>
      <c r="C821" s="15"/>
      <c r="D821" s="14"/>
      <c r="E821" s="15"/>
      <c r="F821" s="14"/>
      <c r="G821" s="14"/>
      <c r="H821" s="14"/>
      <c r="I821" s="14"/>
      <c r="J821" s="14"/>
      <c r="K821" s="14"/>
      <c r="L821" s="14"/>
      <c r="M821" s="14"/>
      <c r="N821" s="14"/>
      <c r="O821" s="14"/>
      <c r="P821" s="14"/>
      <c r="Q821" s="14"/>
      <c r="R821" s="14"/>
      <c r="S821" s="14"/>
      <c r="T821" s="14"/>
      <c r="U821" s="14"/>
      <c r="V821" s="14"/>
      <c r="W821" s="14"/>
      <c r="X821" s="14"/>
      <c r="Y821" s="14"/>
      <c r="Z821" s="14"/>
      <c r="AA821" s="14"/>
    </row>
    <row r="822" ht="11.25" customHeight="1">
      <c r="A822" s="14"/>
      <c r="B822" s="14"/>
      <c r="C822" s="15"/>
      <c r="D822" s="14"/>
      <c r="E822" s="15"/>
      <c r="F822" s="14"/>
      <c r="G822" s="14"/>
      <c r="H822" s="14"/>
      <c r="I822" s="14"/>
      <c r="J822" s="14"/>
      <c r="K822" s="14"/>
      <c r="L822" s="14"/>
      <c r="M822" s="14"/>
      <c r="N822" s="14"/>
      <c r="O822" s="14"/>
      <c r="P822" s="14"/>
      <c r="Q822" s="14"/>
      <c r="R822" s="14"/>
      <c r="S822" s="14"/>
      <c r="T822" s="14"/>
      <c r="U822" s="14"/>
      <c r="V822" s="14"/>
      <c r="W822" s="14"/>
      <c r="X822" s="14"/>
      <c r="Y822" s="14"/>
      <c r="Z822" s="14"/>
      <c r="AA822" s="14"/>
    </row>
    <row r="823" ht="11.25" customHeight="1">
      <c r="A823" s="14"/>
      <c r="B823" s="14"/>
      <c r="C823" s="15"/>
      <c r="D823" s="14"/>
      <c r="E823" s="15"/>
      <c r="F823" s="14"/>
      <c r="G823" s="14"/>
      <c r="H823" s="14"/>
      <c r="I823" s="14"/>
      <c r="J823" s="14"/>
      <c r="K823" s="14"/>
      <c r="L823" s="14"/>
      <c r="M823" s="14"/>
      <c r="N823" s="14"/>
      <c r="O823" s="14"/>
      <c r="P823" s="14"/>
      <c r="Q823" s="14"/>
      <c r="R823" s="14"/>
      <c r="S823" s="14"/>
      <c r="T823" s="14"/>
      <c r="U823" s="14"/>
      <c r="V823" s="14"/>
      <c r="W823" s="14"/>
      <c r="X823" s="14"/>
      <c r="Y823" s="14"/>
      <c r="Z823" s="14"/>
      <c r="AA823" s="14"/>
    </row>
    <row r="824" ht="11.25" customHeight="1">
      <c r="A824" s="14"/>
      <c r="B824" s="14"/>
      <c r="C824" s="15"/>
      <c r="D824" s="14"/>
      <c r="E824" s="15"/>
      <c r="F824" s="14"/>
      <c r="G824" s="14"/>
      <c r="H824" s="14"/>
      <c r="I824" s="14"/>
      <c r="J824" s="14"/>
      <c r="K824" s="14"/>
      <c r="L824" s="14"/>
      <c r="M824" s="14"/>
      <c r="N824" s="14"/>
      <c r="O824" s="14"/>
      <c r="P824" s="14"/>
      <c r="Q824" s="14"/>
      <c r="R824" s="14"/>
      <c r="S824" s="14"/>
      <c r="T824" s="14"/>
      <c r="U824" s="14"/>
      <c r="V824" s="14"/>
      <c r="W824" s="14"/>
      <c r="X824" s="14"/>
      <c r="Y824" s="14"/>
      <c r="Z824" s="14"/>
      <c r="AA824" s="14"/>
    </row>
    <row r="825" ht="11.25" customHeight="1">
      <c r="A825" s="14"/>
      <c r="B825" s="14"/>
      <c r="C825" s="15"/>
      <c r="D825" s="14"/>
      <c r="E825" s="15"/>
      <c r="F825" s="14"/>
      <c r="G825" s="14"/>
      <c r="H825" s="14"/>
      <c r="I825" s="14"/>
      <c r="J825" s="14"/>
      <c r="K825" s="14"/>
      <c r="L825" s="14"/>
      <c r="M825" s="14"/>
      <c r="N825" s="14"/>
      <c r="O825" s="14"/>
      <c r="P825" s="14"/>
      <c r="Q825" s="14"/>
      <c r="R825" s="14"/>
      <c r="S825" s="14"/>
      <c r="T825" s="14"/>
      <c r="U825" s="14"/>
      <c r="V825" s="14"/>
      <c r="W825" s="14"/>
      <c r="X825" s="14"/>
      <c r="Y825" s="14"/>
      <c r="Z825" s="14"/>
      <c r="AA825" s="14"/>
    </row>
    <row r="826" ht="11.25" customHeight="1">
      <c r="A826" s="14"/>
      <c r="B826" s="14"/>
      <c r="C826" s="15"/>
      <c r="D826" s="14"/>
      <c r="E826" s="15"/>
      <c r="F826" s="14"/>
      <c r="G826" s="14"/>
      <c r="H826" s="14"/>
      <c r="I826" s="14"/>
      <c r="J826" s="14"/>
      <c r="K826" s="14"/>
      <c r="L826" s="14"/>
      <c r="M826" s="14"/>
      <c r="N826" s="14"/>
      <c r="O826" s="14"/>
      <c r="P826" s="14"/>
      <c r="Q826" s="14"/>
      <c r="R826" s="14"/>
      <c r="S826" s="14"/>
      <c r="T826" s="14"/>
      <c r="U826" s="14"/>
      <c r="V826" s="14"/>
      <c r="W826" s="14"/>
      <c r="X826" s="14"/>
      <c r="Y826" s="14"/>
      <c r="Z826" s="14"/>
      <c r="AA826" s="14"/>
    </row>
    <row r="827" ht="11.25" customHeight="1">
      <c r="A827" s="14"/>
      <c r="B827" s="14"/>
      <c r="C827" s="15"/>
      <c r="D827" s="14"/>
      <c r="E827" s="15"/>
      <c r="F827" s="14"/>
      <c r="G827" s="14"/>
      <c r="H827" s="14"/>
      <c r="I827" s="14"/>
      <c r="J827" s="14"/>
      <c r="K827" s="14"/>
      <c r="L827" s="14"/>
      <c r="M827" s="14"/>
      <c r="N827" s="14"/>
      <c r="O827" s="14"/>
      <c r="P827" s="14"/>
      <c r="Q827" s="14"/>
      <c r="R827" s="14"/>
      <c r="S827" s="14"/>
      <c r="T827" s="14"/>
      <c r="U827" s="14"/>
      <c r="V827" s="14"/>
      <c r="W827" s="14"/>
      <c r="X827" s="14"/>
      <c r="Y827" s="14"/>
      <c r="Z827" s="14"/>
      <c r="AA827" s="14"/>
    </row>
    <row r="828" ht="11.25" customHeight="1">
      <c r="A828" s="14"/>
      <c r="B828" s="14"/>
      <c r="C828" s="15"/>
      <c r="D828" s="14"/>
      <c r="E828" s="15"/>
      <c r="F828" s="14"/>
      <c r="G828" s="14"/>
      <c r="H828" s="14"/>
      <c r="I828" s="14"/>
      <c r="J828" s="14"/>
      <c r="K828" s="14"/>
      <c r="L828" s="14"/>
      <c r="M828" s="14"/>
      <c r="N828" s="14"/>
      <c r="O828" s="14"/>
      <c r="P828" s="14"/>
      <c r="Q828" s="14"/>
      <c r="R828" s="14"/>
      <c r="S828" s="14"/>
      <c r="T828" s="14"/>
      <c r="U828" s="14"/>
      <c r="V828" s="14"/>
      <c r="W828" s="14"/>
      <c r="X828" s="14"/>
      <c r="Y828" s="14"/>
      <c r="Z828" s="14"/>
      <c r="AA828" s="14"/>
    </row>
    <row r="829" ht="11.25" customHeight="1">
      <c r="A829" s="14"/>
      <c r="B829" s="14"/>
      <c r="C829" s="15"/>
      <c r="D829" s="14"/>
      <c r="E829" s="15"/>
      <c r="F829" s="14"/>
      <c r="G829" s="14"/>
      <c r="H829" s="14"/>
      <c r="I829" s="14"/>
      <c r="J829" s="14"/>
      <c r="K829" s="14"/>
      <c r="L829" s="14"/>
      <c r="M829" s="14"/>
      <c r="N829" s="14"/>
      <c r="O829" s="14"/>
      <c r="P829" s="14"/>
      <c r="Q829" s="14"/>
      <c r="R829" s="14"/>
      <c r="S829" s="14"/>
      <c r="T829" s="14"/>
      <c r="U829" s="14"/>
      <c r="V829" s="14"/>
      <c r="W829" s="14"/>
      <c r="X829" s="14"/>
      <c r="Y829" s="14"/>
      <c r="Z829" s="14"/>
      <c r="AA829" s="14"/>
    </row>
    <row r="830" ht="11.25" customHeight="1">
      <c r="A830" s="14"/>
      <c r="B830" s="14"/>
      <c r="C830" s="15"/>
      <c r="D830" s="14"/>
      <c r="E830" s="15"/>
      <c r="F830" s="14"/>
      <c r="G830" s="14"/>
      <c r="H830" s="14"/>
      <c r="I830" s="14"/>
      <c r="J830" s="14"/>
      <c r="K830" s="14"/>
      <c r="L830" s="14"/>
      <c r="M830" s="14"/>
      <c r="N830" s="14"/>
      <c r="O830" s="14"/>
      <c r="P830" s="14"/>
      <c r="Q830" s="14"/>
      <c r="R830" s="14"/>
      <c r="S830" s="14"/>
      <c r="T830" s="14"/>
      <c r="U830" s="14"/>
      <c r="V830" s="14"/>
      <c r="W830" s="14"/>
      <c r="X830" s="14"/>
      <c r="Y830" s="14"/>
      <c r="Z830" s="14"/>
      <c r="AA830" s="14"/>
    </row>
    <row r="831" ht="11.25" customHeight="1">
      <c r="A831" s="14"/>
      <c r="B831" s="14"/>
      <c r="C831" s="15"/>
      <c r="D831" s="14"/>
      <c r="E831" s="15"/>
      <c r="F831" s="14"/>
      <c r="G831" s="14"/>
      <c r="H831" s="14"/>
      <c r="I831" s="14"/>
      <c r="J831" s="14"/>
      <c r="K831" s="14"/>
      <c r="L831" s="14"/>
      <c r="M831" s="14"/>
      <c r="N831" s="14"/>
      <c r="O831" s="14"/>
      <c r="P831" s="14"/>
      <c r="Q831" s="14"/>
      <c r="R831" s="14"/>
      <c r="S831" s="14"/>
      <c r="T831" s="14"/>
      <c r="U831" s="14"/>
      <c r="V831" s="14"/>
      <c r="W831" s="14"/>
      <c r="X831" s="14"/>
      <c r="Y831" s="14"/>
      <c r="Z831" s="14"/>
      <c r="AA831" s="14"/>
    </row>
    <row r="832" ht="11.25" customHeight="1">
      <c r="A832" s="14"/>
      <c r="B832" s="14"/>
      <c r="C832" s="15"/>
      <c r="D832" s="14"/>
      <c r="E832" s="15"/>
      <c r="F832" s="14"/>
      <c r="G832" s="14"/>
      <c r="H832" s="14"/>
      <c r="I832" s="14"/>
      <c r="J832" s="14"/>
      <c r="K832" s="14"/>
      <c r="L832" s="14"/>
      <c r="M832" s="14"/>
      <c r="N832" s="14"/>
      <c r="O832" s="14"/>
      <c r="P832" s="14"/>
      <c r="Q832" s="14"/>
      <c r="R832" s="14"/>
      <c r="S832" s="14"/>
      <c r="T832" s="14"/>
      <c r="U832" s="14"/>
      <c r="V832" s="14"/>
      <c r="W832" s="14"/>
      <c r="X832" s="14"/>
      <c r="Y832" s="14"/>
      <c r="Z832" s="14"/>
      <c r="AA832" s="14"/>
    </row>
    <row r="833" ht="11.25" customHeight="1">
      <c r="A833" s="14"/>
      <c r="B833" s="14"/>
      <c r="C833" s="15"/>
      <c r="D833" s="14"/>
      <c r="E833" s="15"/>
      <c r="F833" s="14"/>
      <c r="G833" s="14"/>
      <c r="H833" s="14"/>
      <c r="I833" s="14"/>
      <c r="J833" s="14"/>
      <c r="K833" s="14"/>
      <c r="L833" s="14"/>
      <c r="M833" s="14"/>
      <c r="N833" s="14"/>
      <c r="O833" s="14"/>
      <c r="P833" s="14"/>
      <c r="Q833" s="14"/>
      <c r="R833" s="14"/>
      <c r="S833" s="14"/>
      <c r="T833" s="14"/>
      <c r="U833" s="14"/>
      <c r="V833" s="14"/>
      <c r="W833" s="14"/>
      <c r="X833" s="14"/>
      <c r="Y833" s="14"/>
      <c r="Z833" s="14"/>
      <c r="AA833" s="14"/>
    </row>
    <row r="834" ht="11.25" customHeight="1">
      <c r="A834" s="14"/>
      <c r="B834" s="14"/>
      <c r="C834" s="15"/>
      <c r="D834" s="14"/>
      <c r="E834" s="15"/>
      <c r="F834" s="14"/>
      <c r="G834" s="14"/>
      <c r="H834" s="14"/>
      <c r="I834" s="14"/>
      <c r="J834" s="14"/>
      <c r="K834" s="14"/>
      <c r="L834" s="14"/>
      <c r="M834" s="14"/>
      <c r="N834" s="14"/>
      <c r="O834" s="14"/>
      <c r="P834" s="14"/>
      <c r="Q834" s="14"/>
      <c r="R834" s="14"/>
      <c r="S834" s="14"/>
      <c r="T834" s="14"/>
      <c r="U834" s="14"/>
      <c r="V834" s="14"/>
      <c r="W834" s="14"/>
      <c r="X834" s="14"/>
      <c r="Y834" s="14"/>
      <c r="Z834" s="14"/>
      <c r="AA834" s="14"/>
    </row>
    <row r="835" ht="11.25" customHeight="1">
      <c r="A835" s="14"/>
      <c r="B835" s="14"/>
      <c r="C835" s="15"/>
      <c r="D835" s="14"/>
      <c r="E835" s="15"/>
      <c r="F835" s="14"/>
      <c r="G835" s="14"/>
      <c r="H835" s="14"/>
      <c r="I835" s="14"/>
      <c r="J835" s="14"/>
      <c r="K835" s="14"/>
      <c r="L835" s="14"/>
      <c r="M835" s="14"/>
      <c r="N835" s="14"/>
      <c r="O835" s="14"/>
      <c r="P835" s="14"/>
      <c r="Q835" s="14"/>
      <c r="R835" s="14"/>
      <c r="S835" s="14"/>
      <c r="T835" s="14"/>
      <c r="U835" s="14"/>
      <c r="V835" s="14"/>
      <c r="W835" s="14"/>
      <c r="X835" s="14"/>
      <c r="Y835" s="14"/>
      <c r="Z835" s="14"/>
      <c r="AA835" s="14"/>
    </row>
    <row r="836" ht="11.25" customHeight="1">
      <c r="A836" s="14"/>
      <c r="B836" s="14"/>
      <c r="C836" s="15"/>
      <c r="D836" s="14"/>
      <c r="E836" s="15"/>
      <c r="F836" s="14"/>
      <c r="G836" s="14"/>
      <c r="H836" s="14"/>
      <c r="I836" s="14"/>
      <c r="J836" s="14"/>
      <c r="K836" s="14"/>
      <c r="L836" s="14"/>
      <c r="M836" s="14"/>
      <c r="N836" s="14"/>
      <c r="O836" s="14"/>
      <c r="P836" s="14"/>
      <c r="Q836" s="14"/>
      <c r="R836" s="14"/>
      <c r="S836" s="14"/>
      <c r="T836" s="14"/>
      <c r="U836" s="14"/>
      <c r="V836" s="14"/>
      <c r="W836" s="14"/>
      <c r="X836" s="14"/>
      <c r="Y836" s="14"/>
      <c r="Z836" s="14"/>
      <c r="AA836" s="14"/>
    </row>
    <row r="837" ht="11.25" customHeight="1">
      <c r="A837" s="14"/>
      <c r="B837" s="14"/>
      <c r="C837" s="15"/>
      <c r="D837" s="14"/>
      <c r="E837" s="15"/>
      <c r="F837" s="14"/>
      <c r="G837" s="14"/>
      <c r="H837" s="14"/>
      <c r="I837" s="14"/>
      <c r="J837" s="14"/>
      <c r="K837" s="14"/>
      <c r="L837" s="14"/>
      <c r="M837" s="14"/>
      <c r="N837" s="14"/>
      <c r="O837" s="14"/>
      <c r="P837" s="14"/>
      <c r="Q837" s="14"/>
      <c r="R837" s="14"/>
      <c r="S837" s="14"/>
      <c r="T837" s="14"/>
      <c r="U837" s="14"/>
      <c r="V837" s="14"/>
      <c r="W837" s="14"/>
      <c r="X837" s="14"/>
      <c r="Y837" s="14"/>
      <c r="Z837" s="14"/>
      <c r="AA837" s="14"/>
    </row>
    <row r="838" ht="11.25" customHeight="1">
      <c r="A838" s="14"/>
      <c r="B838" s="14"/>
      <c r="C838" s="15"/>
      <c r="D838" s="14"/>
      <c r="E838" s="15"/>
      <c r="F838" s="14"/>
      <c r="G838" s="14"/>
      <c r="H838" s="14"/>
      <c r="I838" s="14"/>
      <c r="J838" s="14"/>
      <c r="K838" s="14"/>
      <c r="L838" s="14"/>
      <c r="M838" s="14"/>
      <c r="N838" s="14"/>
      <c r="O838" s="14"/>
      <c r="P838" s="14"/>
      <c r="Q838" s="14"/>
      <c r="R838" s="14"/>
      <c r="S838" s="14"/>
      <c r="T838" s="14"/>
      <c r="U838" s="14"/>
      <c r="V838" s="14"/>
      <c r="W838" s="14"/>
      <c r="X838" s="14"/>
      <c r="Y838" s="14"/>
      <c r="Z838" s="14"/>
      <c r="AA838" s="14"/>
    </row>
    <row r="839" ht="11.25" customHeight="1">
      <c r="A839" s="14"/>
      <c r="B839" s="14"/>
      <c r="C839" s="15"/>
      <c r="D839" s="14"/>
      <c r="E839" s="15"/>
      <c r="F839" s="14"/>
      <c r="G839" s="14"/>
      <c r="H839" s="14"/>
      <c r="I839" s="14"/>
      <c r="J839" s="14"/>
      <c r="K839" s="14"/>
      <c r="L839" s="14"/>
      <c r="M839" s="14"/>
      <c r="N839" s="14"/>
      <c r="O839" s="14"/>
      <c r="P839" s="14"/>
      <c r="Q839" s="14"/>
      <c r="R839" s="14"/>
      <c r="S839" s="14"/>
      <c r="T839" s="14"/>
      <c r="U839" s="14"/>
      <c r="V839" s="14"/>
      <c r="W839" s="14"/>
      <c r="X839" s="14"/>
      <c r="Y839" s="14"/>
      <c r="Z839" s="14"/>
      <c r="AA839" s="14"/>
    </row>
    <row r="840" ht="11.25" customHeight="1">
      <c r="A840" s="14"/>
      <c r="B840" s="14"/>
      <c r="C840" s="15"/>
      <c r="D840" s="14"/>
      <c r="E840" s="15"/>
      <c r="F840" s="14"/>
      <c r="G840" s="14"/>
      <c r="H840" s="14"/>
      <c r="I840" s="14"/>
      <c r="J840" s="14"/>
      <c r="K840" s="14"/>
      <c r="L840" s="14"/>
      <c r="M840" s="14"/>
      <c r="N840" s="14"/>
      <c r="O840" s="14"/>
      <c r="P840" s="14"/>
      <c r="Q840" s="14"/>
      <c r="R840" s="14"/>
      <c r="S840" s="14"/>
      <c r="T840" s="14"/>
      <c r="U840" s="14"/>
      <c r="V840" s="14"/>
      <c r="W840" s="14"/>
      <c r="X840" s="14"/>
      <c r="Y840" s="14"/>
      <c r="Z840" s="14"/>
      <c r="AA840" s="14"/>
    </row>
    <row r="841" ht="11.25" customHeight="1">
      <c r="A841" s="14"/>
      <c r="B841" s="14"/>
      <c r="C841" s="15"/>
      <c r="D841" s="14"/>
      <c r="E841" s="15"/>
      <c r="F841" s="14"/>
      <c r="G841" s="14"/>
      <c r="H841" s="14"/>
      <c r="I841" s="14"/>
      <c r="J841" s="14"/>
      <c r="K841" s="14"/>
      <c r="L841" s="14"/>
      <c r="M841" s="14"/>
      <c r="N841" s="14"/>
      <c r="O841" s="14"/>
      <c r="P841" s="14"/>
      <c r="Q841" s="14"/>
      <c r="R841" s="14"/>
      <c r="S841" s="14"/>
      <c r="T841" s="14"/>
      <c r="U841" s="14"/>
      <c r="V841" s="14"/>
      <c r="W841" s="14"/>
      <c r="X841" s="14"/>
      <c r="Y841" s="14"/>
      <c r="Z841" s="14"/>
      <c r="AA841" s="14"/>
    </row>
    <row r="842" ht="11.25" customHeight="1">
      <c r="A842" s="14"/>
      <c r="B842" s="14"/>
      <c r="C842" s="15"/>
      <c r="D842" s="14"/>
      <c r="E842" s="15"/>
      <c r="F842" s="14"/>
      <c r="G842" s="14"/>
      <c r="H842" s="14"/>
      <c r="I842" s="14"/>
      <c r="J842" s="14"/>
      <c r="K842" s="14"/>
      <c r="L842" s="14"/>
      <c r="M842" s="14"/>
      <c r="N842" s="14"/>
      <c r="O842" s="14"/>
      <c r="P842" s="14"/>
      <c r="Q842" s="14"/>
      <c r="R842" s="14"/>
      <c r="S842" s="14"/>
      <c r="T842" s="14"/>
      <c r="U842" s="14"/>
      <c r="V842" s="14"/>
      <c r="W842" s="14"/>
      <c r="X842" s="14"/>
      <c r="Y842" s="14"/>
      <c r="Z842" s="14"/>
      <c r="AA842" s="14"/>
    </row>
    <row r="843" ht="11.25" customHeight="1">
      <c r="A843" s="14"/>
      <c r="B843" s="14"/>
      <c r="C843" s="15"/>
      <c r="D843" s="14"/>
      <c r="E843" s="15"/>
      <c r="F843" s="14"/>
      <c r="G843" s="14"/>
      <c r="H843" s="14"/>
      <c r="I843" s="14"/>
      <c r="J843" s="14"/>
      <c r="K843" s="14"/>
      <c r="L843" s="14"/>
      <c r="M843" s="14"/>
      <c r="N843" s="14"/>
      <c r="O843" s="14"/>
      <c r="P843" s="14"/>
      <c r="Q843" s="14"/>
      <c r="R843" s="14"/>
      <c r="S843" s="14"/>
      <c r="T843" s="14"/>
      <c r="U843" s="14"/>
      <c r="V843" s="14"/>
      <c r="W843" s="14"/>
      <c r="X843" s="14"/>
      <c r="Y843" s="14"/>
      <c r="Z843" s="14"/>
      <c r="AA843" s="14"/>
    </row>
    <row r="844" ht="11.25" customHeight="1">
      <c r="A844" s="14"/>
      <c r="B844" s="14"/>
      <c r="C844" s="15"/>
      <c r="D844" s="14"/>
      <c r="E844" s="15"/>
      <c r="F844" s="14"/>
      <c r="G844" s="14"/>
      <c r="H844" s="14"/>
      <c r="I844" s="14"/>
      <c r="J844" s="14"/>
      <c r="K844" s="14"/>
      <c r="L844" s="14"/>
      <c r="M844" s="14"/>
      <c r="N844" s="14"/>
      <c r="O844" s="14"/>
      <c r="P844" s="14"/>
      <c r="Q844" s="14"/>
      <c r="R844" s="14"/>
      <c r="S844" s="14"/>
      <c r="T844" s="14"/>
      <c r="U844" s="14"/>
      <c r="V844" s="14"/>
      <c r="W844" s="14"/>
      <c r="X844" s="14"/>
      <c r="Y844" s="14"/>
      <c r="Z844" s="14"/>
      <c r="AA844" s="14"/>
    </row>
    <row r="845" ht="11.25" customHeight="1">
      <c r="A845" s="14"/>
      <c r="B845" s="14"/>
      <c r="C845" s="15"/>
      <c r="D845" s="14"/>
      <c r="E845" s="15"/>
      <c r="F845" s="14"/>
      <c r="G845" s="14"/>
      <c r="H845" s="14"/>
      <c r="I845" s="14"/>
      <c r="J845" s="14"/>
      <c r="K845" s="14"/>
      <c r="L845" s="14"/>
      <c r="M845" s="14"/>
      <c r="N845" s="14"/>
      <c r="O845" s="14"/>
      <c r="P845" s="14"/>
      <c r="Q845" s="14"/>
      <c r="R845" s="14"/>
      <c r="S845" s="14"/>
      <c r="T845" s="14"/>
      <c r="U845" s="14"/>
      <c r="V845" s="14"/>
      <c r="W845" s="14"/>
      <c r="X845" s="14"/>
      <c r="Y845" s="14"/>
      <c r="Z845" s="14"/>
      <c r="AA845" s="14"/>
    </row>
    <row r="846" ht="11.25" customHeight="1">
      <c r="A846" s="14"/>
      <c r="B846" s="14"/>
      <c r="C846" s="15"/>
      <c r="D846" s="14"/>
      <c r="E846" s="15"/>
      <c r="F846" s="14"/>
      <c r="G846" s="14"/>
      <c r="H846" s="14"/>
      <c r="I846" s="14"/>
      <c r="J846" s="14"/>
      <c r="K846" s="14"/>
      <c r="L846" s="14"/>
      <c r="M846" s="14"/>
      <c r="N846" s="14"/>
      <c r="O846" s="14"/>
      <c r="P846" s="14"/>
      <c r="Q846" s="14"/>
      <c r="R846" s="14"/>
      <c r="S846" s="14"/>
      <c r="T846" s="14"/>
      <c r="U846" s="14"/>
      <c r="V846" s="14"/>
      <c r="W846" s="14"/>
      <c r="X846" s="14"/>
      <c r="Y846" s="14"/>
      <c r="Z846" s="14"/>
      <c r="AA846" s="14"/>
    </row>
    <row r="847" ht="11.25" customHeight="1">
      <c r="A847" s="14"/>
      <c r="B847" s="14"/>
      <c r="C847" s="15"/>
      <c r="D847" s="14"/>
      <c r="E847" s="15"/>
      <c r="F847" s="14"/>
      <c r="G847" s="14"/>
      <c r="H847" s="14"/>
      <c r="I847" s="14"/>
      <c r="J847" s="14"/>
      <c r="K847" s="14"/>
      <c r="L847" s="14"/>
      <c r="M847" s="14"/>
      <c r="N847" s="14"/>
      <c r="O847" s="14"/>
      <c r="P847" s="14"/>
      <c r="Q847" s="14"/>
      <c r="R847" s="14"/>
      <c r="S847" s="14"/>
      <c r="T847" s="14"/>
      <c r="U847" s="14"/>
      <c r="V847" s="14"/>
      <c r="W847" s="14"/>
      <c r="X847" s="14"/>
      <c r="Y847" s="14"/>
      <c r="Z847" s="14"/>
      <c r="AA847" s="14"/>
    </row>
    <row r="848" ht="11.25" customHeight="1">
      <c r="A848" s="14"/>
      <c r="B848" s="14"/>
      <c r="C848" s="15"/>
      <c r="D848" s="14"/>
      <c r="E848" s="15"/>
      <c r="F848" s="14"/>
      <c r="G848" s="14"/>
      <c r="H848" s="14"/>
      <c r="I848" s="14"/>
      <c r="J848" s="14"/>
      <c r="K848" s="14"/>
      <c r="L848" s="14"/>
      <c r="M848" s="14"/>
      <c r="N848" s="14"/>
      <c r="O848" s="14"/>
      <c r="P848" s="14"/>
      <c r="Q848" s="14"/>
      <c r="R848" s="14"/>
      <c r="S848" s="14"/>
      <c r="T848" s="14"/>
      <c r="U848" s="14"/>
      <c r="V848" s="14"/>
      <c r="W848" s="14"/>
      <c r="X848" s="14"/>
      <c r="Y848" s="14"/>
      <c r="Z848" s="14"/>
      <c r="AA848" s="14"/>
    </row>
    <row r="849" ht="11.25" customHeight="1">
      <c r="A849" s="14"/>
      <c r="B849" s="14"/>
      <c r="C849" s="15"/>
      <c r="D849" s="14"/>
      <c r="E849" s="15"/>
      <c r="F849" s="14"/>
      <c r="G849" s="14"/>
      <c r="H849" s="14"/>
      <c r="I849" s="14"/>
      <c r="J849" s="14"/>
      <c r="K849" s="14"/>
      <c r="L849" s="14"/>
      <c r="M849" s="14"/>
      <c r="N849" s="14"/>
      <c r="O849" s="14"/>
      <c r="P849" s="14"/>
      <c r="Q849" s="14"/>
      <c r="R849" s="14"/>
      <c r="S849" s="14"/>
      <c r="T849" s="14"/>
      <c r="U849" s="14"/>
      <c r="V849" s="14"/>
      <c r="W849" s="14"/>
      <c r="X849" s="14"/>
      <c r="Y849" s="14"/>
      <c r="Z849" s="14"/>
      <c r="AA849" s="14"/>
    </row>
    <row r="850" ht="11.25" customHeight="1">
      <c r="A850" s="14"/>
      <c r="B850" s="14"/>
      <c r="C850" s="15"/>
      <c r="D850" s="14"/>
      <c r="E850" s="15"/>
      <c r="F850" s="14"/>
      <c r="G850" s="14"/>
      <c r="H850" s="14"/>
      <c r="I850" s="14"/>
      <c r="J850" s="14"/>
      <c r="K850" s="14"/>
      <c r="L850" s="14"/>
      <c r="M850" s="14"/>
      <c r="N850" s="14"/>
      <c r="O850" s="14"/>
      <c r="P850" s="14"/>
      <c r="Q850" s="14"/>
      <c r="R850" s="14"/>
      <c r="S850" s="14"/>
      <c r="T850" s="14"/>
      <c r="U850" s="14"/>
      <c r="V850" s="14"/>
      <c r="W850" s="14"/>
      <c r="X850" s="14"/>
      <c r="Y850" s="14"/>
      <c r="Z850" s="14"/>
      <c r="AA850" s="14"/>
    </row>
    <row r="851" ht="11.25" customHeight="1">
      <c r="A851" s="14"/>
      <c r="B851" s="14"/>
      <c r="C851" s="15"/>
      <c r="D851" s="14"/>
      <c r="E851" s="15"/>
      <c r="F851" s="14"/>
      <c r="G851" s="14"/>
      <c r="H851" s="14"/>
      <c r="I851" s="14"/>
      <c r="J851" s="14"/>
      <c r="K851" s="14"/>
      <c r="L851" s="14"/>
      <c r="M851" s="14"/>
      <c r="N851" s="14"/>
      <c r="O851" s="14"/>
      <c r="P851" s="14"/>
      <c r="Q851" s="14"/>
      <c r="R851" s="14"/>
      <c r="S851" s="14"/>
      <c r="T851" s="14"/>
      <c r="U851" s="14"/>
      <c r="V851" s="14"/>
      <c r="W851" s="14"/>
      <c r="X851" s="14"/>
      <c r="Y851" s="14"/>
      <c r="Z851" s="14"/>
      <c r="AA851" s="14"/>
    </row>
    <row r="852" ht="11.25" customHeight="1">
      <c r="A852" s="14"/>
      <c r="B852" s="14"/>
      <c r="C852" s="15"/>
      <c r="D852" s="14"/>
      <c r="E852" s="15"/>
      <c r="F852" s="14"/>
      <c r="G852" s="14"/>
      <c r="H852" s="14"/>
      <c r="I852" s="14"/>
      <c r="J852" s="14"/>
      <c r="K852" s="14"/>
      <c r="L852" s="14"/>
      <c r="M852" s="14"/>
      <c r="N852" s="14"/>
      <c r="O852" s="14"/>
      <c r="P852" s="14"/>
      <c r="Q852" s="14"/>
      <c r="R852" s="14"/>
      <c r="S852" s="14"/>
      <c r="T852" s="14"/>
      <c r="U852" s="14"/>
      <c r="V852" s="14"/>
      <c r="W852" s="14"/>
      <c r="X852" s="14"/>
      <c r="Y852" s="14"/>
      <c r="Z852" s="14"/>
      <c r="AA852" s="14"/>
    </row>
    <row r="853" ht="11.25" customHeight="1">
      <c r="A853" s="14"/>
      <c r="B853" s="14"/>
      <c r="C853" s="15"/>
      <c r="D853" s="14"/>
      <c r="E853" s="15"/>
      <c r="F853" s="14"/>
      <c r="G853" s="14"/>
      <c r="H853" s="14"/>
      <c r="I853" s="14"/>
      <c r="J853" s="14"/>
      <c r="K853" s="14"/>
      <c r="L853" s="14"/>
      <c r="M853" s="14"/>
      <c r="N853" s="14"/>
      <c r="O853" s="14"/>
      <c r="P853" s="14"/>
      <c r="Q853" s="14"/>
      <c r="R853" s="14"/>
      <c r="S853" s="14"/>
      <c r="T853" s="14"/>
      <c r="U853" s="14"/>
      <c r="V853" s="14"/>
      <c r="W853" s="14"/>
      <c r="X853" s="14"/>
      <c r="Y853" s="14"/>
      <c r="Z853" s="14"/>
      <c r="AA853" s="14"/>
    </row>
    <row r="854" ht="11.25" customHeight="1">
      <c r="A854" s="14"/>
      <c r="B854" s="14"/>
      <c r="C854" s="15"/>
      <c r="D854" s="14"/>
      <c r="E854" s="15"/>
      <c r="F854" s="14"/>
      <c r="G854" s="14"/>
      <c r="H854" s="14"/>
      <c r="I854" s="14"/>
      <c r="J854" s="14"/>
      <c r="K854" s="14"/>
      <c r="L854" s="14"/>
      <c r="M854" s="14"/>
      <c r="N854" s="14"/>
      <c r="O854" s="14"/>
      <c r="P854" s="14"/>
      <c r="Q854" s="14"/>
      <c r="R854" s="14"/>
      <c r="S854" s="14"/>
      <c r="T854" s="14"/>
      <c r="U854" s="14"/>
      <c r="V854" s="14"/>
      <c r="W854" s="14"/>
      <c r="X854" s="14"/>
      <c r="Y854" s="14"/>
      <c r="Z854" s="14"/>
      <c r="AA854" s="14"/>
    </row>
    <row r="855" ht="11.25" customHeight="1">
      <c r="A855" s="14"/>
      <c r="B855" s="14"/>
      <c r="C855" s="15"/>
      <c r="D855" s="14"/>
      <c r="E855" s="15"/>
      <c r="F855" s="14"/>
      <c r="G855" s="14"/>
      <c r="H855" s="14"/>
      <c r="I855" s="14"/>
      <c r="J855" s="14"/>
      <c r="K855" s="14"/>
      <c r="L855" s="14"/>
      <c r="M855" s="14"/>
      <c r="N855" s="14"/>
      <c r="O855" s="14"/>
      <c r="P855" s="14"/>
      <c r="Q855" s="14"/>
      <c r="R855" s="14"/>
      <c r="S855" s="14"/>
      <c r="T855" s="14"/>
      <c r="U855" s="14"/>
      <c r="V855" s="14"/>
      <c r="W855" s="14"/>
      <c r="X855" s="14"/>
      <c r="Y855" s="14"/>
      <c r="Z855" s="14"/>
      <c r="AA855" s="14"/>
    </row>
    <row r="856" ht="11.25" customHeight="1">
      <c r="A856" s="14"/>
      <c r="B856" s="14"/>
      <c r="C856" s="15"/>
      <c r="D856" s="14"/>
      <c r="E856" s="15"/>
      <c r="F856" s="14"/>
      <c r="G856" s="14"/>
      <c r="H856" s="14"/>
      <c r="I856" s="14"/>
      <c r="J856" s="14"/>
      <c r="K856" s="14"/>
      <c r="L856" s="14"/>
      <c r="M856" s="14"/>
      <c r="N856" s="14"/>
      <c r="O856" s="14"/>
      <c r="P856" s="14"/>
      <c r="Q856" s="14"/>
      <c r="R856" s="14"/>
      <c r="S856" s="14"/>
      <c r="T856" s="14"/>
      <c r="U856" s="14"/>
      <c r="V856" s="14"/>
      <c r="W856" s="14"/>
      <c r="X856" s="14"/>
      <c r="Y856" s="14"/>
      <c r="Z856" s="14"/>
      <c r="AA856" s="14"/>
    </row>
    <row r="857" ht="11.25" customHeight="1">
      <c r="A857" s="14"/>
      <c r="B857" s="14"/>
      <c r="C857" s="15"/>
      <c r="D857" s="14"/>
      <c r="E857" s="15"/>
      <c r="F857" s="14"/>
      <c r="G857" s="14"/>
      <c r="H857" s="14"/>
      <c r="I857" s="14"/>
      <c r="J857" s="14"/>
      <c r="K857" s="14"/>
      <c r="L857" s="14"/>
      <c r="M857" s="14"/>
      <c r="N857" s="14"/>
      <c r="O857" s="14"/>
      <c r="P857" s="14"/>
      <c r="Q857" s="14"/>
      <c r="R857" s="14"/>
      <c r="S857" s="14"/>
      <c r="T857" s="14"/>
      <c r="U857" s="14"/>
      <c r="V857" s="14"/>
      <c r="W857" s="14"/>
      <c r="X857" s="14"/>
      <c r="Y857" s="14"/>
      <c r="Z857" s="14"/>
      <c r="AA857" s="14"/>
    </row>
    <row r="858" ht="11.25" customHeight="1">
      <c r="A858" s="14"/>
      <c r="B858" s="14"/>
      <c r="C858" s="15"/>
      <c r="D858" s="14"/>
      <c r="E858" s="15"/>
      <c r="F858" s="14"/>
      <c r="G858" s="14"/>
      <c r="H858" s="14"/>
      <c r="I858" s="14"/>
      <c r="J858" s="14"/>
      <c r="K858" s="14"/>
      <c r="L858" s="14"/>
      <c r="M858" s="14"/>
      <c r="N858" s="14"/>
      <c r="O858" s="14"/>
      <c r="P858" s="14"/>
      <c r="Q858" s="14"/>
      <c r="R858" s="14"/>
      <c r="S858" s="14"/>
      <c r="T858" s="14"/>
      <c r="U858" s="14"/>
      <c r="V858" s="14"/>
      <c r="W858" s="14"/>
      <c r="X858" s="14"/>
      <c r="Y858" s="14"/>
      <c r="Z858" s="14"/>
      <c r="AA858" s="14"/>
    </row>
    <row r="859" ht="11.25" customHeight="1">
      <c r="A859" s="14"/>
      <c r="B859" s="14"/>
      <c r="C859" s="15"/>
      <c r="D859" s="14"/>
      <c r="E859" s="15"/>
      <c r="F859" s="14"/>
      <c r="G859" s="14"/>
      <c r="H859" s="14"/>
      <c r="I859" s="14"/>
      <c r="J859" s="14"/>
      <c r="K859" s="14"/>
      <c r="L859" s="14"/>
      <c r="M859" s="14"/>
      <c r="N859" s="14"/>
      <c r="O859" s="14"/>
      <c r="P859" s="14"/>
      <c r="Q859" s="14"/>
      <c r="R859" s="14"/>
      <c r="S859" s="14"/>
      <c r="T859" s="14"/>
      <c r="U859" s="14"/>
      <c r="V859" s="14"/>
      <c r="W859" s="14"/>
      <c r="X859" s="14"/>
      <c r="Y859" s="14"/>
      <c r="Z859" s="14"/>
      <c r="AA859" s="14"/>
    </row>
    <row r="860" ht="11.25" customHeight="1">
      <c r="A860" s="14"/>
      <c r="B860" s="14"/>
      <c r="C860" s="15"/>
      <c r="D860" s="14"/>
      <c r="E860" s="15"/>
      <c r="F860" s="14"/>
      <c r="G860" s="14"/>
      <c r="H860" s="14"/>
      <c r="I860" s="14"/>
      <c r="J860" s="14"/>
      <c r="K860" s="14"/>
      <c r="L860" s="14"/>
      <c r="M860" s="14"/>
      <c r="N860" s="14"/>
      <c r="O860" s="14"/>
      <c r="P860" s="14"/>
      <c r="Q860" s="14"/>
      <c r="R860" s="14"/>
      <c r="S860" s="14"/>
      <c r="T860" s="14"/>
      <c r="U860" s="14"/>
      <c r="V860" s="14"/>
      <c r="W860" s="14"/>
      <c r="X860" s="14"/>
      <c r="Y860" s="14"/>
      <c r="Z860" s="14"/>
      <c r="AA860" s="14"/>
    </row>
    <row r="861" ht="11.25" customHeight="1">
      <c r="A861" s="14"/>
      <c r="B861" s="14"/>
      <c r="C861" s="15"/>
      <c r="D861" s="14"/>
      <c r="E861" s="15"/>
      <c r="F861" s="14"/>
      <c r="G861" s="14"/>
      <c r="H861" s="14"/>
      <c r="I861" s="14"/>
      <c r="J861" s="14"/>
      <c r="K861" s="14"/>
      <c r="L861" s="14"/>
      <c r="M861" s="14"/>
      <c r="N861" s="14"/>
      <c r="O861" s="14"/>
      <c r="P861" s="14"/>
      <c r="Q861" s="14"/>
      <c r="R861" s="14"/>
      <c r="S861" s="14"/>
      <c r="T861" s="14"/>
      <c r="U861" s="14"/>
      <c r="V861" s="14"/>
      <c r="W861" s="14"/>
      <c r="X861" s="14"/>
      <c r="Y861" s="14"/>
      <c r="Z861" s="14"/>
      <c r="AA861" s="14"/>
    </row>
    <row r="862" ht="11.25" customHeight="1">
      <c r="A862" s="14"/>
      <c r="B862" s="14"/>
      <c r="C862" s="15"/>
      <c r="D862" s="14"/>
      <c r="E862" s="15"/>
      <c r="F862" s="14"/>
      <c r="G862" s="14"/>
      <c r="H862" s="14"/>
      <c r="I862" s="14"/>
      <c r="J862" s="14"/>
      <c r="K862" s="14"/>
      <c r="L862" s="14"/>
      <c r="M862" s="14"/>
      <c r="N862" s="14"/>
      <c r="O862" s="14"/>
      <c r="P862" s="14"/>
      <c r="Q862" s="14"/>
      <c r="R862" s="14"/>
      <c r="S862" s="14"/>
      <c r="T862" s="14"/>
      <c r="U862" s="14"/>
      <c r="V862" s="14"/>
      <c r="W862" s="14"/>
      <c r="X862" s="14"/>
      <c r="Y862" s="14"/>
      <c r="Z862" s="14"/>
      <c r="AA862" s="14"/>
    </row>
    <row r="863" ht="11.25" customHeight="1">
      <c r="A863" s="14"/>
      <c r="B863" s="14"/>
      <c r="C863" s="15"/>
      <c r="D863" s="14"/>
      <c r="E863" s="15"/>
      <c r="F863" s="14"/>
      <c r="G863" s="14"/>
      <c r="H863" s="14"/>
      <c r="I863" s="14"/>
      <c r="J863" s="14"/>
      <c r="K863" s="14"/>
      <c r="L863" s="14"/>
      <c r="M863" s="14"/>
      <c r="N863" s="14"/>
      <c r="O863" s="14"/>
      <c r="P863" s="14"/>
      <c r="Q863" s="14"/>
      <c r="R863" s="14"/>
      <c r="S863" s="14"/>
      <c r="T863" s="14"/>
      <c r="U863" s="14"/>
      <c r="V863" s="14"/>
      <c r="W863" s="14"/>
      <c r="X863" s="14"/>
      <c r="Y863" s="14"/>
      <c r="Z863" s="14"/>
      <c r="AA863" s="14"/>
    </row>
    <row r="864" ht="11.25" customHeight="1">
      <c r="A864" s="14"/>
      <c r="B864" s="14"/>
      <c r="C864" s="15"/>
      <c r="D864" s="14"/>
      <c r="E864" s="15"/>
      <c r="F864" s="14"/>
      <c r="G864" s="14"/>
      <c r="H864" s="14"/>
      <c r="I864" s="14"/>
      <c r="J864" s="14"/>
      <c r="K864" s="14"/>
      <c r="L864" s="14"/>
      <c r="M864" s="14"/>
      <c r="N864" s="14"/>
      <c r="O864" s="14"/>
      <c r="P864" s="14"/>
      <c r="Q864" s="14"/>
      <c r="R864" s="14"/>
      <c r="S864" s="14"/>
      <c r="T864" s="14"/>
      <c r="U864" s="14"/>
      <c r="V864" s="14"/>
      <c r="W864" s="14"/>
      <c r="X864" s="14"/>
      <c r="Y864" s="14"/>
      <c r="Z864" s="14"/>
      <c r="AA864" s="14"/>
    </row>
    <row r="865" ht="11.25" customHeight="1">
      <c r="A865" s="14"/>
      <c r="B865" s="14"/>
      <c r="C865" s="15"/>
      <c r="D865" s="14"/>
      <c r="E865" s="15"/>
      <c r="F865" s="14"/>
      <c r="G865" s="14"/>
      <c r="H865" s="14"/>
      <c r="I865" s="14"/>
      <c r="J865" s="14"/>
      <c r="K865" s="14"/>
      <c r="L865" s="14"/>
      <c r="M865" s="14"/>
      <c r="N865" s="14"/>
      <c r="O865" s="14"/>
      <c r="P865" s="14"/>
      <c r="Q865" s="14"/>
      <c r="R865" s="14"/>
      <c r="S865" s="14"/>
      <c r="T865" s="14"/>
      <c r="U865" s="14"/>
      <c r="V865" s="14"/>
      <c r="W865" s="14"/>
      <c r="X865" s="14"/>
      <c r="Y865" s="14"/>
      <c r="Z865" s="14"/>
      <c r="AA865" s="14"/>
    </row>
    <row r="866" ht="11.25" customHeight="1">
      <c r="A866" s="14"/>
      <c r="B866" s="14"/>
      <c r="C866" s="15"/>
      <c r="D866" s="14"/>
      <c r="E866" s="15"/>
      <c r="F866" s="14"/>
      <c r="G866" s="14"/>
      <c r="H866" s="14"/>
      <c r="I866" s="14"/>
      <c r="J866" s="14"/>
      <c r="K866" s="14"/>
      <c r="L866" s="14"/>
      <c r="M866" s="14"/>
      <c r="N866" s="14"/>
      <c r="O866" s="14"/>
      <c r="P866" s="14"/>
      <c r="Q866" s="14"/>
      <c r="R866" s="14"/>
      <c r="S866" s="14"/>
      <c r="T866" s="14"/>
      <c r="U866" s="14"/>
      <c r="V866" s="14"/>
      <c r="W866" s="14"/>
      <c r="X866" s="14"/>
      <c r="Y866" s="14"/>
      <c r="Z866" s="14"/>
      <c r="AA866" s="14"/>
    </row>
    <row r="867" ht="11.25" customHeight="1">
      <c r="A867" s="14"/>
      <c r="B867" s="14"/>
      <c r="C867" s="15"/>
      <c r="D867" s="14"/>
      <c r="E867" s="15"/>
      <c r="F867" s="14"/>
      <c r="G867" s="14"/>
      <c r="H867" s="14"/>
      <c r="I867" s="14"/>
      <c r="J867" s="14"/>
      <c r="K867" s="14"/>
      <c r="L867" s="14"/>
      <c r="M867" s="14"/>
      <c r="N867" s="14"/>
      <c r="O867" s="14"/>
      <c r="P867" s="14"/>
      <c r="Q867" s="14"/>
      <c r="R867" s="14"/>
      <c r="S867" s="14"/>
      <c r="T867" s="14"/>
      <c r="U867" s="14"/>
      <c r="V867" s="14"/>
      <c r="W867" s="14"/>
      <c r="X867" s="14"/>
      <c r="Y867" s="14"/>
      <c r="Z867" s="14"/>
      <c r="AA867" s="14"/>
    </row>
    <row r="868" ht="11.25" customHeight="1">
      <c r="A868" s="14"/>
      <c r="B868" s="14"/>
      <c r="C868" s="15"/>
      <c r="D868" s="14"/>
      <c r="E868" s="15"/>
      <c r="F868" s="14"/>
      <c r="G868" s="14"/>
      <c r="H868" s="14"/>
      <c r="I868" s="14"/>
      <c r="J868" s="14"/>
      <c r="K868" s="14"/>
      <c r="L868" s="14"/>
      <c r="M868" s="14"/>
      <c r="N868" s="14"/>
      <c r="O868" s="14"/>
      <c r="P868" s="14"/>
      <c r="Q868" s="14"/>
      <c r="R868" s="14"/>
      <c r="S868" s="14"/>
      <c r="T868" s="14"/>
      <c r="U868" s="14"/>
      <c r="V868" s="14"/>
      <c r="W868" s="14"/>
      <c r="X868" s="14"/>
      <c r="Y868" s="14"/>
      <c r="Z868" s="14"/>
      <c r="AA868" s="14"/>
    </row>
    <row r="869" ht="11.25" customHeight="1">
      <c r="A869" s="14"/>
      <c r="B869" s="14"/>
      <c r="C869" s="15"/>
      <c r="D869" s="14"/>
      <c r="E869" s="15"/>
      <c r="F869" s="14"/>
      <c r="G869" s="14"/>
      <c r="H869" s="14"/>
      <c r="I869" s="14"/>
      <c r="J869" s="14"/>
      <c r="K869" s="14"/>
      <c r="L869" s="14"/>
      <c r="M869" s="14"/>
      <c r="N869" s="14"/>
      <c r="O869" s="14"/>
      <c r="P869" s="14"/>
      <c r="Q869" s="14"/>
      <c r="R869" s="14"/>
      <c r="S869" s="14"/>
      <c r="T869" s="14"/>
      <c r="U869" s="14"/>
      <c r="V869" s="14"/>
      <c r="W869" s="14"/>
      <c r="X869" s="14"/>
      <c r="Y869" s="14"/>
      <c r="Z869" s="14"/>
      <c r="AA869" s="14"/>
    </row>
    <row r="870" ht="11.25" customHeight="1">
      <c r="A870" s="14"/>
      <c r="B870" s="14"/>
      <c r="C870" s="15"/>
      <c r="D870" s="14"/>
      <c r="E870" s="15"/>
      <c r="F870" s="14"/>
      <c r="G870" s="14"/>
      <c r="H870" s="14"/>
      <c r="I870" s="14"/>
      <c r="J870" s="14"/>
      <c r="K870" s="14"/>
      <c r="L870" s="14"/>
      <c r="M870" s="14"/>
      <c r="N870" s="14"/>
      <c r="O870" s="14"/>
      <c r="P870" s="14"/>
      <c r="Q870" s="14"/>
      <c r="R870" s="14"/>
      <c r="S870" s="14"/>
      <c r="T870" s="14"/>
      <c r="U870" s="14"/>
      <c r="V870" s="14"/>
      <c r="W870" s="14"/>
      <c r="X870" s="14"/>
      <c r="Y870" s="14"/>
      <c r="Z870" s="14"/>
      <c r="AA870" s="14"/>
    </row>
    <row r="871" ht="11.25" customHeight="1">
      <c r="A871" s="14"/>
      <c r="B871" s="14"/>
      <c r="C871" s="15"/>
      <c r="D871" s="14"/>
      <c r="E871" s="15"/>
      <c r="F871" s="14"/>
      <c r="G871" s="14"/>
      <c r="H871" s="14"/>
      <c r="I871" s="14"/>
      <c r="J871" s="14"/>
      <c r="K871" s="14"/>
      <c r="L871" s="14"/>
      <c r="M871" s="14"/>
      <c r="N871" s="14"/>
      <c r="O871" s="14"/>
      <c r="P871" s="14"/>
      <c r="Q871" s="14"/>
      <c r="R871" s="14"/>
      <c r="S871" s="14"/>
      <c r="T871" s="14"/>
      <c r="U871" s="14"/>
      <c r="V871" s="14"/>
      <c r="W871" s="14"/>
      <c r="X871" s="14"/>
      <c r="Y871" s="14"/>
      <c r="Z871" s="14"/>
      <c r="AA871" s="14"/>
    </row>
    <row r="872" ht="11.25" customHeight="1">
      <c r="A872" s="14"/>
      <c r="B872" s="14"/>
      <c r="C872" s="15"/>
      <c r="D872" s="14"/>
      <c r="E872" s="15"/>
      <c r="F872" s="14"/>
      <c r="G872" s="14"/>
      <c r="H872" s="14"/>
      <c r="I872" s="14"/>
      <c r="J872" s="14"/>
      <c r="K872" s="14"/>
      <c r="L872" s="14"/>
      <c r="M872" s="14"/>
      <c r="N872" s="14"/>
      <c r="O872" s="14"/>
      <c r="P872" s="14"/>
      <c r="Q872" s="14"/>
      <c r="R872" s="14"/>
      <c r="S872" s="14"/>
      <c r="T872" s="14"/>
      <c r="U872" s="14"/>
      <c r="V872" s="14"/>
      <c r="W872" s="14"/>
      <c r="X872" s="14"/>
      <c r="Y872" s="14"/>
      <c r="Z872" s="14"/>
      <c r="AA872" s="14"/>
    </row>
    <row r="873" ht="11.25" customHeight="1">
      <c r="A873" s="14"/>
      <c r="B873" s="14"/>
      <c r="C873" s="15"/>
      <c r="D873" s="14"/>
      <c r="E873" s="15"/>
      <c r="F873" s="14"/>
      <c r="G873" s="14"/>
      <c r="H873" s="14"/>
      <c r="I873" s="14"/>
      <c r="J873" s="14"/>
      <c r="K873" s="14"/>
      <c r="L873" s="14"/>
      <c r="M873" s="14"/>
      <c r="N873" s="14"/>
      <c r="O873" s="14"/>
      <c r="P873" s="14"/>
      <c r="Q873" s="14"/>
      <c r="R873" s="14"/>
      <c r="S873" s="14"/>
      <c r="T873" s="14"/>
      <c r="U873" s="14"/>
      <c r="V873" s="14"/>
      <c r="W873" s="14"/>
      <c r="X873" s="14"/>
      <c r="Y873" s="14"/>
      <c r="Z873" s="14"/>
      <c r="AA873" s="14"/>
    </row>
    <row r="874" ht="11.25" customHeight="1">
      <c r="A874" s="14"/>
      <c r="B874" s="14"/>
      <c r="C874" s="15"/>
      <c r="D874" s="14"/>
      <c r="E874" s="15"/>
      <c r="F874" s="14"/>
      <c r="G874" s="14"/>
      <c r="H874" s="14"/>
      <c r="I874" s="14"/>
      <c r="J874" s="14"/>
      <c r="K874" s="14"/>
      <c r="L874" s="14"/>
      <c r="M874" s="14"/>
      <c r="N874" s="14"/>
      <c r="O874" s="14"/>
      <c r="P874" s="14"/>
      <c r="Q874" s="14"/>
      <c r="R874" s="14"/>
      <c r="S874" s="14"/>
      <c r="T874" s="14"/>
      <c r="U874" s="14"/>
      <c r="V874" s="14"/>
      <c r="W874" s="14"/>
      <c r="X874" s="14"/>
      <c r="Y874" s="14"/>
      <c r="Z874" s="14"/>
      <c r="AA874" s="14"/>
    </row>
    <row r="875" ht="11.25" customHeight="1">
      <c r="A875" s="14"/>
      <c r="B875" s="14"/>
      <c r="C875" s="15"/>
      <c r="D875" s="14"/>
      <c r="E875" s="15"/>
      <c r="F875" s="14"/>
      <c r="G875" s="14"/>
      <c r="H875" s="14"/>
      <c r="I875" s="14"/>
      <c r="J875" s="14"/>
      <c r="K875" s="14"/>
      <c r="L875" s="14"/>
      <c r="M875" s="14"/>
      <c r="N875" s="14"/>
      <c r="O875" s="14"/>
      <c r="P875" s="14"/>
      <c r="Q875" s="14"/>
      <c r="R875" s="14"/>
      <c r="S875" s="14"/>
      <c r="T875" s="14"/>
      <c r="U875" s="14"/>
      <c r="V875" s="14"/>
      <c r="W875" s="14"/>
      <c r="X875" s="14"/>
      <c r="Y875" s="14"/>
      <c r="Z875" s="14"/>
      <c r="AA875" s="14"/>
    </row>
    <row r="876" ht="11.25" customHeight="1">
      <c r="A876" s="14"/>
      <c r="B876" s="14"/>
      <c r="C876" s="15"/>
      <c r="D876" s="14"/>
      <c r="E876" s="15"/>
      <c r="F876" s="14"/>
      <c r="G876" s="14"/>
      <c r="H876" s="14"/>
      <c r="I876" s="14"/>
      <c r="J876" s="14"/>
      <c r="K876" s="14"/>
      <c r="L876" s="14"/>
      <c r="M876" s="14"/>
      <c r="N876" s="14"/>
      <c r="O876" s="14"/>
      <c r="P876" s="14"/>
      <c r="Q876" s="14"/>
      <c r="R876" s="14"/>
      <c r="S876" s="14"/>
      <c r="T876" s="14"/>
      <c r="U876" s="14"/>
      <c r="V876" s="14"/>
      <c r="W876" s="14"/>
      <c r="X876" s="14"/>
      <c r="Y876" s="14"/>
      <c r="Z876" s="14"/>
      <c r="AA876" s="14"/>
    </row>
    <row r="877" ht="11.25" customHeight="1">
      <c r="A877" s="14"/>
      <c r="B877" s="14"/>
      <c r="C877" s="15"/>
      <c r="D877" s="14"/>
      <c r="E877" s="15"/>
      <c r="F877" s="14"/>
      <c r="G877" s="14"/>
      <c r="H877" s="14"/>
      <c r="I877" s="14"/>
      <c r="J877" s="14"/>
      <c r="K877" s="14"/>
      <c r="L877" s="14"/>
      <c r="M877" s="14"/>
      <c r="N877" s="14"/>
      <c r="O877" s="14"/>
      <c r="P877" s="14"/>
      <c r="Q877" s="14"/>
      <c r="R877" s="14"/>
      <c r="S877" s="14"/>
      <c r="T877" s="14"/>
      <c r="U877" s="14"/>
      <c r="V877" s="14"/>
      <c r="W877" s="14"/>
      <c r="X877" s="14"/>
      <c r="Y877" s="14"/>
      <c r="Z877" s="14"/>
      <c r="AA877" s="14"/>
    </row>
    <row r="878" ht="11.25" customHeight="1">
      <c r="A878" s="14"/>
      <c r="B878" s="14"/>
      <c r="C878" s="15"/>
      <c r="D878" s="14"/>
      <c r="E878" s="15"/>
      <c r="F878" s="14"/>
      <c r="G878" s="14"/>
      <c r="H878" s="14"/>
      <c r="I878" s="14"/>
      <c r="J878" s="14"/>
      <c r="K878" s="14"/>
      <c r="L878" s="14"/>
      <c r="M878" s="14"/>
      <c r="N878" s="14"/>
      <c r="O878" s="14"/>
      <c r="P878" s="14"/>
      <c r="Q878" s="14"/>
      <c r="R878" s="14"/>
      <c r="S878" s="14"/>
      <c r="T878" s="14"/>
      <c r="U878" s="14"/>
      <c r="V878" s="14"/>
      <c r="W878" s="14"/>
      <c r="X878" s="14"/>
      <c r="Y878" s="14"/>
      <c r="Z878" s="14"/>
      <c r="AA878" s="14"/>
    </row>
    <row r="879" ht="11.25" customHeight="1">
      <c r="A879" s="14"/>
      <c r="B879" s="14"/>
      <c r="C879" s="15"/>
      <c r="D879" s="14"/>
      <c r="E879" s="15"/>
      <c r="F879" s="14"/>
      <c r="G879" s="14"/>
      <c r="H879" s="14"/>
      <c r="I879" s="14"/>
      <c r="J879" s="14"/>
      <c r="K879" s="14"/>
      <c r="L879" s="14"/>
      <c r="M879" s="14"/>
      <c r="N879" s="14"/>
      <c r="O879" s="14"/>
      <c r="P879" s="14"/>
      <c r="Q879" s="14"/>
      <c r="R879" s="14"/>
      <c r="S879" s="14"/>
      <c r="T879" s="14"/>
      <c r="U879" s="14"/>
      <c r="V879" s="14"/>
      <c r="W879" s="14"/>
      <c r="X879" s="14"/>
      <c r="Y879" s="14"/>
      <c r="Z879" s="14"/>
      <c r="AA879" s="14"/>
    </row>
    <row r="880" ht="11.25" customHeight="1">
      <c r="A880" s="14"/>
      <c r="B880" s="14"/>
      <c r="C880" s="15"/>
      <c r="D880" s="14"/>
      <c r="E880" s="15"/>
      <c r="F880" s="14"/>
      <c r="G880" s="14"/>
      <c r="H880" s="14"/>
      <c r="I880" s="14"/>
      <c r="J880" s="14"/>
      <c r="K880" s="14"/>
      <c r="L880" s="14"/>
      <c r="M880" s="14"/>
      <c r="N880" s="14"/>
      <c r="O880" s="14"/>
      <c r="P880" s="14"/>
      <c r="Q880" s="14"/>
      <c r="R880" s="14"/>
      <c r="S880" s="14"/>
      <c r="T880" s="14"/>
      <c r="U880" s="14"/>
      <c r="V880" s="14"/>
      <c r="W880" s="14"/>
      <c r="X880" s="14"/>
      <c r="Y880" s="14"/>
      <c r="Z880" s="14"/>
      <c r="AA880" s="14"/>
    </row>
    <row r="881" ht="11.25" customHeight="1">
      <c r="A881" s="14"/>
      <c r="B881" s="14"/>
      <c r="C881" s="15"/>
      <c r="D881" s="14"/>
      <c r="E881" s="15"/>
      <c r="F881" s="14"/>
      <c r="G881" s="14"/>
      <c r="H881" s="14"/>
      <c r="I881" s="14"/>
      <c r="J881" s="14"/>
      <c r="K881" s="14"/>
      <c r="L881" s="14"/>
      <c r="M881" s="14"/>
      <c r="N881" s="14"/>
      <c r="O881" s="14"/>
      <c r="P881" s="14"/>
      <c r="Q881" s="14"/>
      <c r="R881" s="14"/>
      <c r="S881" s="14"/>
      <c r="T881" s="14"/>
      <c r="U881" s="14"/>
      <c r="V881" s="14"/>
      <c r="W881" s="14"/>
      <c r="X881" s="14"/>
      <c r="Y881" s="14"/>
      <c r="Z881" s="14"/>
      <c r="AA881" s="14"/>
    </row>
    <row r="882" ht="11.25" customHeight="1">
      <c r="A882" s="14"/>
      <c r="B882" s="14"/>
      <c r="C882" s="15"/>
      <c r="D882" s="14"/>
      <c r="E882" s="15"/>
      <c r="F882" s="14"/>
      <c r="G882" s="14"/>
      <c r="H882" s="14"/>
      <c r="I882" s="14"/>
      <c r="J882" s="14"/>
      <c r="K882" s="14"/>
      <c r="L882" s="14"/>
      <c r="M882" s="14"/>
      <c r="N882" s="14"/>
      <c r="O882" s="14"/>
      <c r="P882" s="14"/>
      <c r="Q882" s="14"/>
      <c r="R882" s="14"/>
      <c r="S882" s="14"/>
      <c r="T882" s="14"/>
      <c r="U882" s="14"/>
      <c r="V882" s="14"/>
      <c r="W882" s="14"/>
      <c r="X882" s="14"/>
      <c r="Y882" s="14"/>
      <c r="Z882" s="14"/>
      <c r="AA882" s="14"/>
    </row>
    <row r="883" ht="11.25" customHeight="1">
      <c r="A883" s="14"/>
      <c r="B883" s="14"/>
      <c r="C883" s="15"/>
      <c r="D883" s="14"/>
      <c r="E883" s="15"/>
      <c r="F883" s="14"/>
      <c r="G883" s="14"/>
      <c r="H883" s="14"/>
      <c r="I883" s="14"/>
      <c r="J883" s="14"/>
      <c r="K883" s="14"/>
      <c r="L883" s="14"/>
      <c r="M883" s="14"/>
      <c r="N883" s="14"/>
      <c r="O883" s="14"/>
      <c r="P883" s="14"/>
      <c r="Q883" s="14"/>
      <c r="R883" s="14"/>
      <c r="S883" s="14"/>
      <c r="T883" s="14"/>
      <c r="U883" s="14"/>
      <c r="V883" s="14"/>
      <c r="W883" s="14"/>
      <c r="X883" s="14"/>
      <c r="Y883" s="14"/>
      <c r="Z883" s="14"/>
      <c r="AA883" s="14"/>
    </row>
    <row r="884" ht="11.25" customHeight="1">
      <c r="A884" s="14"/>
      <c r="B884" s="14"/>
      <c r="C884" s="15"/>
      <c r="D884" s="14"/>
      <c r="E884" s="15"/>
      <c r="F884" s="14"/>
      <c r="G884" s="14"/>
      <c r="H884" s="14"/>
      <c r="I884" s="14"/>
      <c r="J884" s="14"/>
      <c r="K884" s="14"/>
      <c r="L884" s="14"/>
      <c r="M884" s="14"/>
      <c r="N884" s="14"/>
      <c r="O884" s="14"/>
      <c r="P884" s="14"/>
      <c r="Q884" s="14"/>
      <c r="R884" s="14"/>
      <c r="S884" s="14"/>
      <c r="T884" s="14"/>
      <c r="U884" s="14"/>
      <c r="V884" s="14"/>
      <c r="W884" s="14"/>
      <c r="X884" s="14"/>
      <c r="Y884" s="14"/>
      <c r="Z884" s="14"/>
      <c r="AA884" s="14"/>
    </row>
    <row r="885" ht="11.25" customHeight="1">
      <c r="A885" s="14"/>
      <c r="B885" s="14"/>
      <c r="C885" s="15"/>
      <c r="D885" s="14"/>
      <c r="E885" s="15"/>
      <c r="F885" s="14"/>
      <c r="G885" s="14"/>
      <c r="H885" s="14"/>
      <c r="I885" s="14"/>
      <c r="J885" s="14"/>
      <c r="K885" s="14"/>
      <c r="L885" s="14"/>
      <c r="M885" s="14"/>
      <c r="N885" s="14"/>
      <c r="O885" s="14"/>
      <c r="P885" s="14"/>
      <c r="Q885" s="14"/>
      <c r="R885" s="14"/>
      <c r="S885" s="14"/>
      <c r="T885" s="14"/>
      <c r="U885" s="14"/>
      <c r="V885" s="14"/>
      <c r="W885" s="14"/>
      <c r="X885" s="14"/>
      <c r="Y885" s="14"/>
      <c r="Z885" s="14"/>
      <c r="AA885" s="14"/>
    </row>
    <row r="886" ht="11.25" customHeight="1">
      <c r="A886" s="14"/>
      <c r="B886" s="14"/>
      <c r="C886" s="15"/>
      <c r="D886" s="14"/>
      <c r="E886" s="15"/>
      <c r="F886" s="14"/>
      <c r="G886" s="14"/>
      <c r="H886" s="14"/>
      <c r="I886" s="14"/>
      <c r="J886" s="14"/>
      <c r="K886" s="14"/>
      <c r="L886" s="14"/>
      <c r="M886" s="14"/>
      <c r="N886" s="14"/>
      <c r="O886" s="14"/>
      <c r="P886" s="14"/>
      <c r="Q886" s="14"/>
      <c r="R886" s="14"/>
      <c r="S886" s="14"/>
      <c r="T886" s="14"/>
      <c r="U886" s="14"/>
      <c r="V886" s="14"/>
      <c r="W886" s="14"/>
      <c r="X886" s="14"/>
      <c r="Y886" s="14"/>
      <c r="Z886" s="14"/>
      <c r="AA886" s="14"/>
    </row>
    <row r="887" ht="11.25" customHeight="1">
      <c r="A887" s="14"/>
      <c r="B887" s="14"/>
      <c r="C887" s="15"/>
      <c r="D887" s="14"/>
      <c r="E887" s="15"/>
      <c r="F887" s="14"/>
      <c r="G887" s="14"/>
      <c r="H887" s="14"/>
      <c r="I887" s="14"/>
      <c r="J887" s="14"/>
      <c r="K887" s="14"/>
      <c r="L887" s="14"/>
      <c r="M887" s="14"/>
      <c r="N887" s="14"/>
      <c r="O887" s="14"/>
      <c r="P887" s="14"/>
      <c r="Q887" s="14"/>
      <c r="R887" s="14"/>
      <c r="S887" s="14"/>
      <c r="T887" s="14"/>
      <c r="U887" s="14"/>
      <c r="V887" s="14"/>
      <c r="W887" s="14"/>
      <c r="X887" s="14"/>
      <c r="Y887" s="14"/>
      <c r="Z887" s="14"/>
      <c r="AA887" s="14"/>
    </row>
    <row r="888" ht="11.25" customHeight="1">
      <c r="A888" s="14"/>
      <c r="B888" s="14"/>
      <c r="C888" s="15"/>
      <c r="D888" s="14"/>
      <c r="E888" s="15"/>
      <c r="F888" s="14"/>
      <c r="G888" s="14"/>
      <c r="H888" s="14"/>
      <c r="I888" s="14"/>
      <c r="J888" s="14"/>
      <c r="K888" s="14"/>
      <c r="L888" s="14"/>
      <c r="M888" s="14"/>
      <c r="N888" s="14"/>
      <c r="O888" s="14"/>
      <c r="P888" s="14"/>
      <c r="Q888" s="14"/>
      <c r="R888" s="14"/>
      <c r="S888" s="14"/>
      <c r="T888" s="14"/>
      <c r="U888" s="14"/>
      <c r="V888" s="14"/>
      <c r="W888" s="14"/>
      <c r="X888" s="14"/>
      <c r="Y888" s="14"/>
      <c r="Z888" s="14"/>
      <c r="AA888" s="14"/>
    </row>
    <row r="889" ht="11.25" customHeight="1">
      <c r="A889" s="14"/>
      <c r="B889" s="14"/>
      <c r="C889" s="15"/>
      <c r="D889" s="14"/>
      <c r="E889" s="15"/>
      <c r="F889" s="14"/>
      <c r="G889" s="14"/>
      <c r="H889" s="14"/>
      <c r="I889" s="14"/>
      <c r="J889" s="14"/>
      <c r="K889" s="14"/>
      <c r="L889" s="14"/>
      <c r="M889" s="14"/>
      <c r="N889" s="14"/>
      <c r="O889" s="14"/>
      <c r="P889" s="14"/>
      <c r="Q889" s="14"/>
      <c r="R889" s="14"/>
      <c r="S889" s="14"/>
      <c r="T889" s="14"/>
      <c r="U889" s="14"/>
      <c r="V889" s="14"/>
      <c r="W889" s="14"/>
      <c r="X889" s="14"/>
      <c r="Y889" s="14"/>
      <c r="Z889" s="14"/>
      <c r="AA889" s="14"/>
    </row>
    <row r="890" ht="11.25" customHeight="1">
      <c r="A890" s="14"/>
      <c r="B890" s="14"/>
      <c r="C890" s="15"/>
      <c r="D890" s="14"/>
      <c r="E890" s="15"/>
      <c r="F890" s="14"/>
      <c r="G890" s="14"/>
      <c r="H890" s="14"/>
      <c r="I890" s="14"/>
      <c r="J890" s="14"/>
      <c r="K890" s="14"/>
      <c r="L890" s="14"/>
      <c r="M890" s="14"/>
      <c r="N890" s="14"/>
      <c r="O890" s="14"/>
      <c r="P890" s="14"/>
      <c r="Q890" s="14"/>
      <c r="R890" s="14"/>
      <c r="S890" s="14"/>
      <c r="T890" s="14"/>
      <c r="U890" s="14"/>
      <c r="V890" s="14"/>
      <c r="W890" s="14"/>
      <c r="X890" s="14"/>
      <c r="Y890" s="14"/>
      <c r="Z890" s="14"/>
      <c r="AA890" s="14"/>
    </row>
    <row r="891" ht="11.25" customHeight="1">
      <c r="A891" s="14"/>
      <c r="B891" s="14"/>
      <c r="C891" s="15"/>
      <c r="D891" s="14"/>
      <c r="E891" s="15"/>
      <c r="F891" s="14"/>
      <c r="G891" s="14"/>
      <c r="H891" s="14"/>
      <c r="I891" s="14"/>
      <c r="J891" s="14"/>
      <c r="K891" s="14"/>
      <c r="L891" s="14"/>
      <c r="M891" s="14"/>
      <c r="N891" s="14"/>
      <c r="O891" s="14"/>
      <c r="P891" s="14"/>
      <c r="Q891" s="14"/>
      <c r="R891" s="14"/>
      <c r="S891" s="14"/>
      <c r="T891" s="14"/>
      <c r="U891" s="14"/>
      <c r="V891" s="14"/>
      <c r="W891" s="14"/>
      <c r="X891" s="14"/>
      <c r="Y891" s="14"/>
      <c r="Z891" s="14"/>
      <c r="AA891" s="14"/>
    </row>
    <row r="892" ht="11.25" customHeight="1">
      <c r="A892" s="14"/>
      <c r="B892" s="14"/>
      <c r="C892" s="15"/>
      <c r="D892" s="14"/>
      <c r="E892" s="15"/>
      <c r="F892" s="14"/>
      <c r="G892" s="14"/>
      <c r="H892" s="14"/>
      <c r="I892" s="14"/>
      <c r="J892" s="14"/>
      <c r="K892" s="14"/>
      <c r="L892" s="14"/>
      <c r="M892" s="14"/>
      <c r="N892" s="14"/>
      <c r="O892" s="14"/>
      <c r="P892" s="14"/>
      <c r="Q892" s="14"/>
      <c r="R892" s="14"/>
      <c r="S892" s="14"/>
      <c r="T892" s="14"/>
      <c r="U892" s="14"/>
      <c r="V892" s="14"/>
      <c r="W892" s="14"/>
      <c r="X892" s="14"/>
      <c r="Y892" s="14"/>
      <c r="Z892" s="14"/>
      <c r="AA892" s="14"/>
    </row>
    <row r="893" ht="11.25" customHeight="1">
      <c r="A893" s="14"/>
      <c r="B893" s="14"/>
      <c r="C893" s="15"/>
      <c r="D893" s="14"/>
      <c r="E893" s="15"/>
      <c r="F893" s="14"/>
      <c r="G893" s="14"/>
      <c r="H893" s="14"/>
      <c r="I893" s="14"/>
      <c r="J893" s="14"/>
      <c r="K893" s="14"/>
      <c r="L893" s="14"/>
      <c r="M893" s="14"/>
      <c r="N893" s="14"/>
      <c r="O893" s="14"/>
      <c r="P893" s="14"/>
      <c r="Q893" s="14"/>
      <c r="R893" s="14"/>
      <c r="S893" s="14"/>
      <c r="T893" s="14"/>
      <c r="U893" s="14"/>
      <c r="V893" s="14"/>
      <c r="W893" s="14"/>
      <c r="X893" s="14"/>
      <c r="Y893" s="14"/>
      <c r="Z893" s="14"/>
      <c r="AA893" s="14"/>
    </row>
    <row r="894" ht="11.25" customHeight="1">
      <c r="A894" s="14"/>
      <c r="B894" s="14"/>
      <c r="C894" s="15"/>
      <c r="D894" s="14"/>
      <c r="E894" s="15"/>
      <c r="F894" s="14"/>
      <c r="G894" s="14"/>
      <c r="H894" s="14"/>
      <c r="I894" s="14"/>
      <c r="J894" s="14"/>
      <c r="K894" s="14"/>
      <c r="L894" s="14"/>
      <c r="M894" s="14"/>
      <c r="N894" s="14"/>
      <c r="O894" s="14"/>
      <c r="P894" s="14"/>
      <c r="Q894" s="14"/>
      <c r="R894" s="14"/>
      <c r="S894" s="14"/>
      <c r="T894" s="14"/>
      <c r="U894" s="14"/>
      <c r="V894" s="14"/>
      <c r="W894" s="14"/>
      <c r="X894" s="14"/>
      <c r="Y894" s="14"/>
      <c r="Z894" s="14"/>
      <c r="AA894" s="14"/>
    </row>
    <row r="895" ht="11.25" customHeight="1">
      <c r="A895" s="14"/>
      <c r="B895" s="14"/>
      <c r="C895" s="15"/>
      <c r="D895" s="14"/>
      <c r="E895" s="15"/>
      <c r="F895" s="14"/>
      <c r="G895" s="14"/>
      <c r="H895" s="14"/>
      <c r="I895" s="14"/>
      <c r="J895" s="14"/>
      <c r="K895" s="14"/>
      <c r="L895" s="14"/>
      <c r="M895" s="14"/>
      <c r="N895" s="14"/>
      <c r="O895" s="14"/>
      <c r="P895" s="14"/>
      <c r="Q895" s="14"/>
      <c r="R895" s="14"/>
      <c r="S895" s="14"/>
      <c r="T895" s="14"/>
      <c r="U895" s="14"/>
      <c r="V895" s="14"/>
      <c r="W895" s="14"/>
      <c r="X895" s="14"/>
      <c r="Y895" s="14"/>
      <c r="Z895" s="14"/>
      <c r="AA895" s="14"/>
    </row>
    <row r="896" ht="11.25" customHeight="1">
      <c r="A896" s="14"/>
      <c r="B896" s="14"/>
      <c r="C896" s="15"/>
      <c r="D896" s="14"/>
      <c r="E896" s="15"/>
      <c r="F896" s="14"/>
      <c r="G896" s="14"/>
      <c r="H896" s="14"/>
      <c r="I896" s="14"/>
      <c r="J896" s="14"/>
      <c r="K896" s="14"/>
      <c r="L896" s="14"/>
      <c r="M896" s="14"/>
      <c r="N896" s="14"/>
      <c r="O896" s="14"/>
      <c r="P896" s="14"/>
      <c r="Q896" s="14"/>
      <c r="R896" s="14"/>
      <c r="S896" s="14"/>
      <c r="T896" s="14"/>
      <c r="U896" s="14"/>
      <c r="V896" s="14"/>
      <c r="W896" s="14"/>
      <c r="X896" s="14"/>
      <c r="Y896" s="14"/>
      <c r="Z896" s="14"/>
      <c r="AA896" s="14"/>
    </row>
    <row r="897" ht="11.25" customHeight="1">
      <c r="A897" s="14"/>
      <c r="B897" s="14"/>
      <c r="C897" s="15"/>
      <c r="D897" s="14"/>
      <c r="E897" s="15"/>
      <c r="F897" s="14"/>
      <c r="G897" s="14"/>
      <c r="H897" s="14"/>
      <c r="I897" s="14"/>
      <c r="J897" s="14"/>
      <c r="K897" s="14"/>
      <c r="L897" s="14"/>
      <c r="M897" s="14"/>
      <c r="N897" s="14"/>
      <c r="O897" s="14"/>
      <c r="P897" s="14"/>
      <c r="Q897" s="14"/>
      <c r="R897" s="14"/>
      <c r="S897" s="14"/>
      <c r="T897" s="14"/>
      <c r="U897" s="14"/>
      <c r="V897" s="14"/>
      <c r="W897" s="14"/>
      <c r="X897" s="14"/>
      <c r="Y897" s="14"/>
      <c r="Z897" s="14"/>
      <c r="AA897" s="14"/>
    </row>
    <row r="898" ht="11.25" customHeight="1">
      <c r="A898" s="14"/>
      <c r="B898" s="14"/>
      <c r="C898" s="15"/>
      <c r="D898" s="14"/>
      <c r="E898" s="15"/>
      <c r="F898" s="14"/>
      <c r="G898" s="14"/>
      <c r="H898" s="14"/>
      <c r="I898" s="14"/>
      <c r="J898" s="14"/>
      <c r="K898" s="14"/>
      <c r="L898" s="14"/>
      <c r="M898" s="14"/>
      <c r="N898" s="14"/>
      <c r="O898" s="14"/>
      <c r="P898" s="14"/>
      <c r="Q898" s="14"/>
      <c r="R898" s="14"/>
      <c r="S898" s="14"/>
      <c r="T898" s="14"/>
      <c r="U898" s="14"/>
      <c r="V898" s="14"/>
      <c r="W898" s="14"/>
      <c r="X898" s="14"/>
      <c r="Y898" s="14"/>
      <c r="Z898" s="14"/>
      <c r="AA898" s="14"/>
    </row>
    <row r="899" ht="11.25" customHeight="1">
      <c r="A899" s="14"/>
      <c r="B899" s="14"/>
      <c r="C899" s="15"/>
      <c r="D899" s="14"/>
      <c r="E899" s="15"/>
      <c r="F899" s="14"/>
      <c r="G899" s="14"/>
      <c r="H899" s="14"/>
      <c r="I899" s="14"/>
      <c r="J899" s="14"/>
      <c r="K899" s="14"/>
      <c r="L899" s="14"/>
      <c r="M899" s="14"/>
      <c r="N899" s="14"/>
      <c r="O899" s="14"/>
      <c r="P899" s="14"/>
      <c r="Q899" s="14"/>
      <c r="R899" s="14"/>
      <c r="S899" s="14"/>
      <c r="T899" s="14"/>
      <c r="U899" s="14"/>
      <c r="V899" s="14"/>
      <c r="W899" s="14"/>
      <c r="X899" s="14"/>
      <c r="Y899" s="14"/>
      <c r="Z899" s="14"/>
      <c r="AA899" s="14"/>
    </row>
    <row r="900" ht="11.25" customHeight="1">
      <c r="A900" s="14"/>
      <c r="B900" s="14"/>
      <c r="C900" s="15"/>
      <c r="D900" s="14"/>
      <c r="E900" s="15"/>
      <c r="F900" s="14"/>
      <c r="G900" s="14"/>
      <c r="H900" s="14"/>
      <c r="I900" s="14"/>
      <c r="J900" s="14"/>
      <c r="K900" s="14"/>
      <c r="L900" s="14"/>
      <c r="M900" s="14"/>
      <c r="N900" s="14"/>
      <c r="O900" s="14"/>
      <c r="P900" s="14"/>
      <c r="Q900" s="14"/>
      <c r="R900" s="14"/>
      <c r="S900" s="14"/>
      <c r="T900" s="14"/>
      <c r="U900" s="14"/>
      <c r="V900" s="14"/>
      <c r="W900" s="14"/>
      <c r="X900" s="14"/>
      <c r="Y900" s="14"/>
      <c r="Z900" s="14"/>
      <c r="AA900" s="14"/>
    </row>
    <row r="901" ht="11.25" customHeight="1">
      <c r="A901" s="14"/>
      <c r="B901" s="14"/>
      <c r="C901" s="15"/>
      <c r="D901" s="14"/>
      <c r="E901" s="15"/>
      <c r="F901" s="14"/>
      <c r="G901" s="14"/>
      <c r="H901" s="14"/>
      <c r="I901" s="14"/>
      <c r="J901" s="14"/>
      <c r="K901" s="14"/>
      <c r="L901" s="14"/>
      <c r="M901" s="14"/>
      <c r="N901" s="14"/>
      <c r="O901" s="14"/>
      <c r="P901" s="14"/>
      <c r="Q901" s="14"/>
      <c r="R901" s="14"/>
      <c r="S901" s="14"/>
      <c r="T901" s="14"/>
      <c r="U901" s="14"/>
      <c r="V901" s="14"/>
      <c r="W901" s="14"/>
      <c r="X901" s="14"/>
      <c r="Y901" s="14"/>
      <c r="Z901" s="14"/>
      <c r="AA901" s="14"/>
    </row>
    <row r="902" ht="11.25" customHeight="1">
      <c r="A902" s="14"/>
      <c r="B902" s="14"/>
      <c r="C902" s="15"/>
      <c r="D902" s="14"/>
      <c r="E902" s="15"/>
      <c r="F902" s="14"/>
      <c r="G902" s="14"/>
      <c r="H902" s="14"/>
      <c r="I902" s="14"/>
      <c r="J902" s="14"/>
      <c r="K902" s="14"/>
      <c r="L902" s="14"/>
      <c r="M902" s="14"/>
      <c r="N902" s="14"/>
      <c r="O902" s="14"/>
      <c r="P902" s="14"/>
      <c r="Q902" s="14"/>
      <c r="R902" s="14"/>
      <c r="S902" s="14"/>
      <c r="T902" s="14"/>
      <c r="U902" s="14"/>
      <c r="V902" s="14"/>
      <c r="W902" s="14"/>
      <c r="X902" s="14"/>
      <c r="Y902" s="14"/>
      <c r="Z902" s="14"/>
      <c r="AA902" s="14"/>
    </row>
    <row r="903" ht="11.25" customHeight="1">
      <c r="A903" s="14"/>
      <c r="B903" s="14"/>
      <c r="C903" s="15"/>
      <c r="D903" s="14"/>
      <c r="E903" s="15"/>
      <c r="F903" s="14"/>
      <c r="G903" s="14"/>
      <c r="H903" s="14"/>
      <c r="I903" s="14"/>
      <c r="J903" s="14"/>
      <c r="K903" s="14"/>
      <c r="L903" s="14"/>
      <c r="M903" s="14"/>
      <c r="N903" s="14"/>
      <c r="O903" s="14"/>
      <c r="P903" s="14"/>
      <c r="Q903" s="14"/>
      <c r="R903" s="14"/>
      <c r="S903" s="14"/>
      <c r="T903" s="14"/>
      <c r="U903" s="14"/>
      <c r="V903" s="14"/>
      <c r="W903" s="14"/>
      <c r="X903" s="14"/>
      <c r="Y903" s="14"/>
      <c r="Z903" s="14"/>
      <c r="AA903" s="14"/>
    </row>
    <row r="904" ht="11.25" customHeight="1">
      <c r="A904" s="14"/>
      <c r="B904" s="14"/>
      <c r="C904" s="15"/>
      <c r="D904" s="14"/>
      <c r="E904" s="15"/>
      <c r="F904" s="14"/>
      <c r="G904" s="14"/>
      <c r="H904" s="14"/>
      <c r="I904" s="14"/>
      <c r="J904" s="14"/>
      <c r="K904" s="14"/>
      <c r="L904" s="14"/>
      <c r="M904" s="14"/>
      <c r="N904" s="14"/>
      <c r="O904" s="14"/>
      <c r="P904" s="14"/>
      <c r="Q904" s="14"/>
      <c r="R904" s="14"/>
      <c r="S904" s="14"/>
      <c r="T904" s="14"/>
      <c r="U904" s="14"/>
      <c r="V904" s="14"/>
      <c r="W904" s="14"/>
      <c r="X904" s="14"/>
      <c r="Y904" s="14"/>
      <c r="Z904" s="14"/>
      <c r="AA904" s="14"/>
    </row>
    <row r="905" ht="11.25" customHeight="1">
      <c r="A905" s="14"/>
      <c r="B905" s="14"/>
      <c r="C905" s="15"/>
      <c r="D905" s="14"/>
      <c r="E905" s="15"/>
      <c r="F905" s="14"/>
      <c r="G905" s="14"/>
      <c r="H905" s="14"/>
      <c r="I905" s="14"/>
      <c r="J905" s="14"/>
      <c r="K905" s="14"/>
      <c r="L905" s="14"/>
      <c r="M905" s="14"/>
      <c r="N905" s="14"/>
      <c r="O905" s="14"/>
      <c r="P905" s="14"/>
      <c r="Q905" s="14"/>
      <c r="R905" s="14"/>
      <c r="S905" s="14"/>
      <c r="T905" s="14"/>
      <c r="U905" s="14"/>
      <c r="V905" s="14"/>
      <c r="W905" s="14"/>
      <c r="X905" s="14"/>
      <c r="Y905" s="14"/>
      <c r="Z905" s="14"/>
      <c r="AA905" s="14"/>
    </row>
    <row r="906" ht="11.25" customHeight="1">
      <c r="A906" s="14"/>
      <c r="B906" s="14"/>
      <c r="C906" s="15"/>
      <c r="D906" s="14"/>
      <c r="E906" s="15"/>
      <c r="F906" s="14"/>
      <c r="G906" s="14"/>
      <c r="H906" s="14"/>
      <c r="I906" s="14"/>
      <c r="J906" s="14"/>
      <c r="K906" s="14"/>
      <c r="L906" s="14"/>
      <c r="M906" s="14"/>
      <c r="N906" s="14"/>
      <c r="O906" s="14"/>
      <c r="P906" s="14"/>
      <c r="Q906" s="14"/>
      <c r="R906" s="14"/>
      <c r="S906" s="14"/>
      <c r="T906" s="14"/>
      <c r="U906" s="14"/>
      <c r="V906" s="14"/>
      <c r="W906" s="14"/>
      <c r="X906" s="14"/>
      <c r="Y906" s="14"/>
      <c r="Z906" s="14"/>
      <c r="AA906" s="14"/>
    </row>
    <row r="907" ht="11.25" customHeight="1">
      <c r="A907" s="14"/>
      <c r="B907" s="14"/>
      <c r="C907" s="15"/>
      <c r="D907" s="14"/>
      <c r="E907" s="15"/>
      <c r="F907" s="14"/>
      <c r="G907" s="14"/>
      <c r="H907" s="14"/>
      <c r="I907" s="14"/>
      <c r="J907" s="14"/>
      <c r="K907" s="14"/>
      <c r="L907" s="14"/>
      <c r="M907" s="14"/>
      <c r="N907" s="14"/>
      <c r="O907" s="14"/>
      <c r="P907" s="14"/>
      <c r="Q907" s="14"/>
      <c r="R907" s="14"/>
      <c r="S907" s="14"/>
      <c r="T907" s="14"/>
      <c r="U907" s="14"/>
      <c r="V907" s="14"/>
      <c r="W907" s="14"/>
      <c r="X907" s="14"/>
      <c r="Y907" s="14"/>
      <c r="Z907" s="14"/>
      <c r="AA907" s="14"/>
    </row>
    <row r="908" ht="11.25" customHeight="1">
      <c r="A908" s="14"/>
      <c r="B908" s="14"/>
      <c r="C908" s="15"/>
      <c r="D908" s="14"/>
      <c r="E908" s="15"/>
      <c r="F908" s="14"/>
      <c r="G908" s="14"/>
      <c r="H908" s="14"/>
      <c r="I908" s="14"/>
      <c r="J908" s="14"/>
      <c r="K908" s="14"/>
      <c r="L908" s="14"/>
      <c r="M908" s="14"/>
      <c r="N908" s="14"/>
      <c r="O908" s="14"/>
      <c r="P908" s="14"/>
      <c r="Q908" s="14"/>
      <c r="R908" s="14"/>
      <c r="S908" s="14"/>
      <c r="T908" s="14"/>
      <c r="U908" s="14"/>
      <c r="V908" s="14"/>
      <c r="W908" s="14"/>
      <c r="X908" s="14"/>
      <c r="Y908" s="14"/>
      <c r="Z908" s="14"/>
      <c r="AA908" s="14"/>
    </row>
    <row r="909" ht="11.25" customHeight="1">
      <c r="A909" s="14"/>
      <c r="B909" s="14"/>
      <c r="C909" s="15"/>
      <c r="D909" s="14"/>
      <c r="E909" s="15"/>
      <c r="F909" s="14"/>
      <c r="G909" s="14"/>
      <c r="H909" s="14"/>
      <c r="I909" s="14"/>
      <c r="J909" s="14"/>
      <c r="K909" s="14"/>
      <c r="L909" s="14"/>
      <c r="M909" s="14"/>
      <c r="N909" s="14"/>
      <c r="O909" s="14"/>
      <c r="P909" s="14"/>
      <c r="Q909" s="14"/>
      <c r="R909" s="14"/>
      <c r="S909" s="14"/>
      <c r="T909" s="14"/>
      <c r="U909" s="14"/>
      <c r="V909" s="14"/>
      <c r="W909" s="14"/>
      <c r="X909" s="14"/>
      <c r="Y909" s="14"/>
      <c r="Z909" s="14"/>
      <c r="AA909" s="14"/>
    </row>
    <row r="910" ht="11.25" customHeight="1">
      <c r="A910" s="14"/>
      <c r="B910" s="14"/>
      <c r="C910" s="15"/>
      <c r="D910" s="14"/>
      <c r="E910" s="15"/>
      <c r="F910" s="14"/>
      <c r="G910" s="14"/>
      <c r="H910" s="14"/>
      <c r="I910" s="14"/>
      <c r="J910" s="14"/>
      <c r="K910" s="14"/>
      <c r="L910" s="14"/>
      <c r="M910" s="14"/>
      <c r="N910" s="14"/>
      <c r="O910" s="14"/>
      <c r="P910" s="14"/>
      <c r="Q910" s="14"/>
      <c r="R910" s="14"/>
      <c r="S910" s="14"/>
      <c r="T910" s="14"/>
      <c r="U910" s="14"/>
      <c r="V910" s="14"/>
      <c r="W910" s="14"/>
      <c r="X910" s="14"/>
      <c r="Y910" s="14"/>
      <c r="Z910" s="14"/>
      <c r="AA910" s="14"/>
    </row>
    <row r="911" ht="11.25" customHeight="1">
      <c r="A911" s="14"/>
      <c r="B911" s="14"/>
      <c r="C911" s="15"/>
      <c r="D911" s="14"/>
      <c r="E911" s="15"/>
      <c r="F911" s="14"/>
      <c r="G911" s="14"/>
      <c r="H911" s="14"/>
      <c r="I911" s="14"/>
      <c r="J911" s="14"/>
      <c r="K911" s="14"/>
      <c r="L911" s="14"/>
      <c r="M911" s="14"/>
      <c r="N911" s="14"/>
      <c r="O911" s="14"/>
      <c r="P911" s="14"/>
      <c r="Q911" s="14"/>
      <c r="R911" s="14"/>
      <c r="S911" s="14"/>
      <c r="T911" s="14"/>
      <c r="U911" s="14"/>
      <c r="V911" s="14"/>
      <c r="W911" s="14"/>
      <c r="X911" s="14"/>
      <c r="Y911" s="14"/>
      <c r="Z911" s="14"/>
      <c r="AA911" s="14"/>
    </row>
    <row r="912" ht="11.25" customHeight="1">
      <c r="A912" s="14"/>
      <c r="B912" s="14"/>
      <c r="C912" s="15"/>
      <c r="D912" s="14"/>
      <c r="E912" s="15"/>
      <c r="F912" s="14"/>
      <c r="G912" s="14"/>
      <c r="H912" s="14"/>
      <c r="I912" s="14"/>
      <c r="J912" s="14"/>
      <c r="K912" s="14"/>
      <c r="L912" s="14"/>
      <c r="M912" s="14"/>
      <c r="N912" s="14"/>
      <c r="O912" s="14"/>
      <c r="P912" s="14"/>
      <c r="Q912" s="14"/>
      <c r="R912" s="14"/>
      <c r="S912" s="14"/>
      <c r="T912" s="14"/>
      <c r="U912" s="14"/>
      <c r="V912" s="14"/>
      <c r="W912" s="14"/>
      <c r="X912" s="14"/>
      <c r="Y912" s="14"/>
      <c r="Z912" s="14"/>
      <c r="AA912" s="14"/>
    </row>
    <row r="913" ht="11.25" customHeight="1">
      <c r="A913" s="14"/>
      <c r="B913" s="14"/>
      <c r="C913" s="15"/>
      <c r="D913" s="14"/>
      <c r="E913" s="15"/>
      <c r="F913" s="14"/>
      <c r="G913" s="14"/>
      <c r="H913" s="14"/>
      <c r="I913" s="14"/>
      <c r="J913" s="14"/>
      <c r="K913" s="14"/>
      <c r="L913" s="14"/>
      <c r="M913" s="14"/>
      <c r="N913" s="14"/>
      <c r="O913" s="14"/>
      <c r="P913" s="14"/>
      <c r="Q913" s="14"/>
      <c r="R913" s="14"/>
      <c r="S913" s="14"/>
      <c r="T913" s="14"/>
      <c r="U913" s="14"/>
      <c r="V913" s="14"/>
      <c r="W913" s="14"/>
      <c r="X913" s="14"/>
      <c r="Y913" s="14"/>
      <c r="Z913" s="14"/>
      <c r="AA913" s="14"/>
    </row>
    <row r="914" ht="11.25" customHeight="1">
      <c r="A914" s="14"/>
      <c r="B914" s="14"/>
      <c r="C914" s="15"/>
      <c r="D914" s="14"/>
      <c r="E914" s="15"/>
      <c r="F914" s="14"/>
      <c r="G914" s="14"/>
      <c r="H914" s="14"/>
      <c r="I914" s="14"/>
      <c r="J914" s="14"/>
      <c r="K914" s="14"/>
      <c r="L914" s="14"/>
      <c r="M914" s="14"/>
      <c r="N914" s="14"/>
      <c r="O914" s="14"/>
      <c r="P914" s="14"/>
      <c r="Q914" s="14"/>
      <c r="R914" s="14"/>
      <c r="S914" s="14"/>
      <c r="T914" s="14"/>
      <c r="U914" s="14"/>
      <c r="V914" s="14"/>
      <c r="W914" s="14"/>
      <c r="X914" s="14"/>
      <c r="Y914" s="14"/>
      <c r="Z914" s="14"/>
      <c r="AA914" s="14"/>
    </row>
    <row r="915" ht="11.25" customHeight="1">
      <c r="A915" s="14"/>
      <c r="B915" s="14"/>
      <c r="C915" s="15"/>
      <c r="D915" s="14"/>
      <c r="E915" s="15"/>
      <c r="F915" s="14"/>
      <c r="G915" s="14"/>
      <c r="H915" s="14"/>
      <c r="I915" s="14"/>
      <c r="J915" s="14"/>
      <c r="K915" s="14"/>
      <c r="L915" s="14"/>
      <c r="M915" s="14"/>
      <c r="N915" s="14"/>
      <c r="O915" s="14"/>
      <c r="P915" s="14"/>
      <c r="Q915" s="14"/>
      <c r="R915" s="14"/>
      <c r="S915" s="14"/>
      <c r="T915" s="14"/>
      <c r="U915" s="14"/>
      <c r="V915" s="14"/>
      <c r="W915" s="14"/>
      <c r="X915" s="14"/>
      <c r="Y915" s="14"/>
      <c r="Z915" s="14"/>
      <c r="AA915" s="14"/>
    </row>
    <row r="916" ht="11.25" customHeight="1">
      <c r="A916" s="14"/>
      <c r="B916" s="14"/>
      <c r="C916" s="15"/>
      <c r="D916" s="14"/>
      <c r="E916" s="15"/>
      <c r="F916" s="14"/>
      <c r="G916" s="14"/>
      <c r="H916" s="14"/>
      <c r="I916" s="14"/>
      <c r="J916" s="14"/>
      <c r="K916" s="14"/>
      <c r="L916" s="14"/>
      <c r="M916" s="14"/>
      <c r="N916" s="14"/>
      <c r="O916" s="14"/>
      <c r="P916" s="14"/>
      <c r="Q916" s="14"/>
      <c r="R916" s="14"/>
      <c r="S916" s="14"/>
      <c r="T916" s="14"/>
      <c r="U916" s="14"/>
      <c r="V916" s="14"/>
      <c r="W916" s="14"/>
      <c r="X916" s="14"/>
      <c r="Y916" s="14"/>
      <c r="Z916" s="14"/>
      <c r="AA916" s="14"/>
    </row>
    <row r="917" ht="11.25" customHeight="1">
      <c r="A917" s="14"/>
      <c r="B917" s="14"/>
      <c r="C917" s="15"/>
      <c r="D917" s="14"/>
      <c r="E917" s="15"/>
      <c r="F917" s="14"/>
      <c r="G917" s="14"/>
      <c r="H917" s="14"/>
      <c r="I917" s="14"/>
      <c r="J917" s="14"/>
      <c r="K917" s="14"/>
      <c r="L917" s="14"/>
      <c r="M917" s="14"/>
      <c r="N917" s="14"/>
      <c r="O917" s="14"/>
      <c r="P917" s="14"/>
      <c r="Q917" s="14"/>
      <c r="R917" s="14"/>
      <c r="S917" s="14"/>
      <c r="T917" s="14"/>
      <c r="U917" s="14"/>
      <c r="V917" s="14"/>
      <c r="W917" s="14"/>
      <c r="X917" s="14"/>
      <c r="Y917" s="14"/>
      <c r="Z917" s="14"/>
      <c r="AA917" s="14"/>
    </row>
    <row r="918" ht="11.25" customHeight="1">
      <c r="A918" s="14"/>
      <c r="B918" s="14"/>
      <c r="C918" s="15"/>
      <c r="D918" s="14"/>
      <c r="E918" s="15"/>
      <c r="F918" s="14"/>
      <c r="G918" s="14"/>
      <c r="H918" s="14"/>
      <c r="I918" s="14"/>
      <c r="J918" s="14"/>
      <c r="K918" s="14"/>
      <c r="L918" s="14"/>
      <c r="M918" s="14"/>
      <c r="N918" s="14"/>
      <c r="O918" s="14"/>
      <c r="P918" s="14"/>
      <c r="Q918" s="14"/>
      <c r="R918" s="14"/>
      <c r="S918" s="14"/>
      <c r="T918" s="14"/>
      <c r="U918" s="14"/>
      <c r="V918" s="14"/>
      <c r="W918" s="14"/>
      <c r="X918" s="14"/>
      <c r="Y918" s="14"/>
      <c r="Z918" s="14"/>
      <c r="AA918" s="14"/>
    </row>
    <row r="919" ht="11.25" customHeight="1">
      <c r="A919" s="14"/>
      <c r="B919" s="14"/>
      <c r="C919" s="15"/>
      <c r="D919" s="14"/>
      <c r="E919" s="15"/>
      <c r="F919" s="14"/>
      <c r="G919" s="14"/>
      <c r="H919" s="14"/>
      <c r="I919" s="14"/>
      <c r="J919" s="14"/>
      <c r="K919" s="14"/>
      <c r="L919" s="14"/>
      <c r="M919" s="14"/>
      <c r="N919" s="14"/>
      <c r="O919" s="14"/>
      <c r="P919" s="14"/>
      <c r="Q919" s="14"/>
      <c r="R919" s="14"/>
      <c r="S919" s="14"/>
      <c r="T919" s="14"/>
      <c r="U919" s="14"/>
      <c r="V919" s="14"/>
      <c r="W919" s="14"/>
      <c r="X919" s="14"/>
      <c r="Y919" s="14"/>
      <c r="Z919" s="14"/>
      <c r="AA919" s="14"/>
    </row>
    <row r="920" ht="11.25" customHeight="1">
      <c r="A920" s="14"/>
      <c r="B920" s="14"/>
      <c r="C920" s="15"/>
      <c r="D920" s="14"/>
      <c r="E920" s="15"/>
      <c r="F920" s="14"/>
      <c r="G920" s="14"/>
      <c r="H920" s="14"/>
      <c r="I920" s="14"/>
      <c r="J920" s="14"/>
      <c r="K920" s="14"/>
      <c r="L920" s="14"/>
      <c r="M920" s="14"/>
      <c r="N920" s="14"/>
      <c r="O920" s="14"/>
      <c r="P920" s="14"/>
      <c r="Q920" s="14"/>
      <c r="R920" s="14"/>
      <c r="S920" s="14"/>
      <c r="T920" s="14"/>
      <c r="U920" s="14"/>
      <c r="V920" s="14"/>
      <c r="W920" s="14"/>
      <c r="X920" s="14"/>
      <c r="Y920" s="14"/>
      <c r="Z920" s="14"/>
      <c r="AA920" s="14"/>
    </row>
    <row r="921" ht="11.25" customHeight="1">
      <c r="A921" s="14"/>
      <c r="B921" s="14"/>
      <c r="C921" s="15"/>
      <c r="D921" s="14"/>
      <c r="E921" s="15"/>
      <c r="F921" s="14"/>
      <c r="G921" s="14"/>
      <c r="H921" s="14"/>
      <c r="I921" s="14"/>
      <c r="J921" s="14"/>
      <c r="K921" s="14"/>
      <c r="L921" s="14"/>
      <c r="M921" s="14"/>
      <c r="N921" s="14"/>
      <c r="O921" s="14"/>
      <c r="P921" s="14"/>
      <c r="Q921" s="14"/>
      <c r="R921" s="14"/>
      <c r="S921" s="14"/>
      <c r="T921" s="14"/>
      <c r="U921" s="14"/>
      <c r="V921" s="14"/>
      <c r="W921" s="14"/>
      <c r="X921" s="14"/>
      <c r="Y921" s="14"/>
      <c r="Z921" s="14"/>
      <c r="AA921" s="14"/>
    </row>
    <row r="922" ht="11.25" customHeight="1">
      <c r="A922" s="14"/>
      <c r="B922" s="14"/>
      <c r="C922" s="15"/>
      <c r="D922" s="14"/>
      <c r="E922" s="15"/>
      <c r="F922" s="14"/>
      <c r="G922" s="14"/>
      <c r="H922" s="14"/>
      <c r="I922" s="14"/>
      <c r="J922" s="14"/>
      <c r="K922" s="14"/>
      <c r="L922" s="14"/>
      <c r="M922" s="14"/>
      <c r="N922" s="14"/>
      <c r="O922" s="14"/>
      <c r="P922" s="14"/>
      <c r="Q922" s="14"/>
      <c r="R922" s="14"/>
      <c r="S922" s="14"/>
      <c r="T922" s="14"/>
      <c r="U922" s="14"/>
      <c r="V922" s="14"/>
      <c r="W922" s="14"/>
      <c r="X922" s="14"/>
      <c r="Y922" s="14"/>
      <c r="Z922" s="14"/>
      <c r="AA922" s="14"/>
    </row>
    <row r="923" ht="11.25" customHeight="1">
      <c r="A923" s="14"/>
      <c r="B923" s="14"/>
      <c r="C923" s="15"/>
      <c r="D923" s="14"/>
      <c r="E923" s="15"/>
      <c r="F923" s="14"/>
      <c r="G923" s="14"/>
      <c r="H923" s="14"/>
      <c r="I923" s="14"/>
      <c r="J923" s="14"/>
      <c r="K923" s="14"/>
      <c r="L923" s="14"/>
      <c r="M923" s="14"/>
      <c r="N923" s="14"/>
      <c r="O923" s="14"/>
      <c r="P923" s="14"/>
      <c r="Q923" s="14"/>
      <c r="R923" s="14"/>
      <c r="S923" s="14"/>
      <c r="T923" s="14"/>
      <c r="U923" s="14"/>
      <c r="V923" s="14"/>
      <c r="W923" s="14"/>
      <c r="X923" s="14"/>
      <c r="Y923" s="14"/>
      <c r="Z923" s="14"/>
      <c r="AA923" s="14"/>
    </row>
    <row r="924" ht="11.25" customHeight="1">
      <c r="A924" s="14"/>
      <c r="B924" s="14"/>
      <c r="C924" s="15"/>
      <c r="D924" s="14"/>
      <c r="E924" s="15"/>
      <c r="F924" s="14"/>
      <c r="G924" s="14"/>
      <c r="H924" s="14"/>
      <c r="I924" s="14"/>
      <c r="J924" s="14"/>
      <c r="K924" s="14"/>
      <c r="L924" s="14"/>
      <c r="M924" s="14"/>
      <c r="N924" s="14"/>
      <c r="O924" s="14"/>
      <c r="P924" s="14"/>
      <c r="Q924" s="14"/>
      <c r="R924" s="14"/>
      <c r="S924" s="14"/>
      <c r="T924" s="14"/>
      <c r="U924" s="14"/>
      <c r="V924" s="14"/>
      <c r="W924" s="14"/>
      <c r="X924" s="14"/>
      <c r="Y924" s="14"/>
      <c r="Z924" s="14"/>
      <c r="AA924" s="14"/>
    </row>
    <row r="925" ht="11.25" customHeight="1">
      <c r="A925" s="14"/>
      <c r="B925" s="14"/>
      <c r="C925" s="15"/>
      <c r="D925" s="14"/>
      <c r="E925" s="15"/>
      <c r="F925" s="14"/>
      <c r="G925" s="14"/>
      <c r="H925" s="14"/>
      <c r="I925" s="14"/>
      <c r="J925" s="14"/>
      <c r="K925" s="14"/>
      <c r="L925" s="14"/>
      <c r="M925" s="14"/>
      <c r="N925" s="14"/>
      <c r="O925" s="14"/>
      <c r="P925" s="14"/>
      <c r="Q925" s="14"/>
      <c r="R925" s="14"/>
      <c r="S925" s="14"/>
      <c r="T925" s="14"/>
      <c r="U925" s="14"/>
      <c r="V925" s="14"/>
      <c r="W925" s="14"/>
      <c r="X925" s="14"/>
      <c r="Y925" s="14"/>
      <c r="Z925" s="14"/>
      <c r="AA925" s="14"/>
    </row>
    <row r="926" ht="11.25" customHeight="1">
      <c r="A926" s="14"/>
      <c r="B926" s="14"/>
      <c r="C926" s="15"/>
      <c r="D926" s="14"/>
      <c r="E926" s="15"/>
      <c r="F926" s="14"/>
      <c r="G926" s="14"/>
      <c r="H926" s="14"/>
      <c r="I926" s="14"/>
      <c r="J926" s="14"/>
      <c r="K926" s="14"/>
      <c r="L926" s="14"/>
      <c r="M926" s="14"/>
      <c r="N926" s="14"/>
      <c r="O926" s="14"/>
      <c r="P926" s="14"/>
      <c r="Q926" s="14"/>
      <c r="R926" s="14"/>
      <c r="S926" s="14"/>
      <c r="T926" s="14"/>
      <c r="U926" s="14"/>
      <c r="V926" s="14"/>
      <c r="W926" s="14"/>
      <c r="X926" s="14"/>
      <c r="Y926" s="14"/>
      <c r="Z926" s="14"/>
      <c r="AA926" s="14"/>
    </row>
    <row r="927" ht="11.25" customHeight="1">
      <c r="A927" s="14"/>
      <c r="B927" s="14"/>
      <c r="C927" s="15"/>
      <c r="D927" s="14"/>
      <c r="E927" s="15"/>
      <c r="F927" s="14"/>
      <c r="G927" s="14"/>
      <c r="H927" s="14"/>
      <c r="I927" s="14"/>
      <c r="J927" s="14"/>
      <c r="K927" s="14"/>
      <c r="L927" s="14"/>
      <c r="M927" s="14"/>
      <c r="N927" s="14"/>
      <c r="O927" s="14"/>
      <c r="P927" s="14"/>
      <c r="Q927" s="14"/>
      <c r="R927" s="14"/>
      <c r="S927" s="14"/>
      <c r="T927" s="14"/>
      <c r="U927" s="14"/>
      <c r="V927" s="14"/>
      <c r="W927" s="14"/>
      <c r="X927" s="14"/>
      <c r="Y927" s="14"/>
      <c r="Z927" s="14"/>
      <c r="AA927" s="14"/>
    </row>
    <row r="928" ht="11.25" customHeight="1">
      <c r="A928" s="14"/>
      <c r="B928" s="14"/>
      <c r="C928" s="15"/>
      <c r="D928" s="14"/>
      <c r="E928" s="15"/>
      <c r="F928" s="14"/>
      <c r="G928" s="14"/>
      <c r="H928" s="14"/>
      <c r="I928" s="14"/>
      <c r="J928" s="14"/>
      <c r="K928" s="14"/>
      <c r="L928" s="14"/>
      <c r="M928" s="14"/>
      <c r="N928" s="14"/>
      <c r="O928" s="14"/>
      <c r="P928" s="14"/>
      <c r="Q928" s="14"/>
      <c r="R928" s="14"/>
      <c r="S928" s="14"/>
      <c r="T928" s="14"/>
      <c r="U928" s="14"/>
      <c r="V928" s="14"/>
      <c r="W928" s="14"/>
      <c r="X928" s="14"/>
      <c r="Y928" s="14"/>
      <c r="Z928" s="14"/>
      <c r="AA928" s="14"/>
    </row>
    <row r="929" ht="11.25" customHeight="1">
      <c r="A929" s="14"/>
      <c r="B929" s="14"/>
      <c r="C929" s="15"/>
      <c r="D929" s="14"/>
      <c r="E929" s="15"/>
      <c r="F929" s="14"/>
      <c r="G929" s="14"/>
      <c r="H929" s="14"/>
      <c r="I929" s="14"/>
      <c r="J929" s="14"/>
      <c r="K929" s="14"/>
      <c r="L929" s="14"/>
      <c r="M929" s="14"/>
      <c r="N929" s="14"/>
      <c r="O929" s="14"/>
      <c r="P929" s="14"/>
      <c r="Q929" s="14"/>
      <c r="R929" s="14"/>
      <c r="S929" s="14"/>
      <c r="T929" s="14"/>
      <c r="U929" s="14"/>
      <c r="V929" s="14"/>
      <c r="W929" s="14"/>
      <c r="X929" s="14"/>
      <c r="Y929" s="14"/>
      <c r="Z929" s="14"/>
      <c r="AA929" s="14"/>
    </row>
    <row r="930" ht="11.25" customHeight="1">
      <c r="A930" s="14"/>
      <c r="B930" s="14"/>
      <c r="C930" s="15"/>
      <c r="D930" s="14"/>
      <c r="E930" s="15"/>
      <c r="F930" s="14"/>
      <c r="G930" s="14"/>
      <c r="H930" s="14"/>
      <c r="I930" s="14"/>
      <c r="J930" s="14"/>
      <c r="K930" s="14"/>
      <c r="L930" s="14"/>
      <c r="M930" s="14"/>
      <c r="N930" s="14"/>
      <c r="O930" s="14"/>
      <c r="P930" s="14"/>
      <c r="Q930" s="14"/>
      <c r="R930" s="14"/>
      <c r="S930" s="14"/>
      <c r="T930" s="14"/>
      <c r="U930" s="14"/>
      <c r="V930" s="14"/>
      <c r="W930" s="14"/>
      <c r="X930" s="14"/>
      <c r="Y930" s="14"/>
      <c r="Z930" s="14"/>
      <c r="AA930" s="14"/>
    </row>
    <row r="931" ht="11.25" customHeight="1">
      <c r="A931" s="14"/>
      <c r="B931" s="14"/>
      <c r="C931" s="15"/>
      <c r="D931" s="14"/>
      <c r="E931" s="15"/>
      <c r="F931" s="14"/>
      <c r="G931" s="14"/>
      <c r="H931" s="14"/>
      <c r="I931" s="14"/>
      <c r="J931" s="14"/>
      <c r="K931" s="14"/>
      <c r="L931" s="14"/>
      <c r="M931" s="14"/>
      <c r="N931" s="14"/>
      <c r="O931" s="14"/>
      <c r="P931" s="14"/>
      <c r="Q931" s="14"/>
      <c r="R931" s="14"/>
      <c r="S931" s="14"/>
      <c r="T931" s="14"/>
      <c r="U931" s="14"/>
      <c r="V931" s="14"/>
      <c r="W931" s="14"/>
      <c r="X931" s="14"/>
      <c r="Y931" s="14"/>
      <c r="Z931" s="14"/>
      <c r="AA931" s="14"/>
    </row>
    <row r="932" ht="11.25" customHeight="1">
      <c r="A932" s="14"/>
      <c r="B932" s="14"/>
      <c r="C932" s="15"/>
      <c r="D932" s="14"/>
      <c r="E932" s="15"/>
      <c r="F932" s="14"/>
      <c r="G932" s="14"/>
      <c r="H932" s="14"/>
      <c r="I932" s="14"/>
      <c r="J932" s="14"/>
      <c r="K932" s="14"/>
      <c r="L932" s="14"/>
      <c r="M932" s="14"/>
      <c r="N932" s="14"/>
      <c r="O932" s="14"/>
      <c r="P932" s="14"/>
      <c r="Q932" s="14"/>
      <c r="R932" s="14"/>
      <c r="S932" s="14"/>
      <c r="T932" s="14"/>
      <c r="U932" s="14"/>
      <c r="V932" s="14"/>
      <c r="W932" s="14"/>
      <c r="X932" s="14"/>
      <c r="Y932" s="14"/>
      <c r="Z932" s="14"/>
      <c r="AA932" s="14"/>
    </row>
    <row r="933" ht="11.25" customHeight="1">
      <c r="A933" s="14"/>
      <c r="B933" s="14"/>
      <c r="C933" s="15"/>
      <c r="D933" s="14"/>
      <c r="E933" s="15"/>
      <c r="F933" s="14"/>
      <c r="G933" s="14"/>
      <c r="H933" s="14"/>
      <c r="I933" s="14"/>
      <c r="J933" s="14"/>
      <c r="K933" s="14"/>
      <c r="L933" s="14"/>
      <c r="M933" s="14"/>
      <c r="N933" s="14"/>
      <c r="O933" s="14"/>
      <c r="P933" s="14"/>
      <c r="Q933" s="14"/>
      <c r="R933" s="14"/>
      <c r="S933" s="14"/>
      <c r="T933" s="14"/>
      <c r="U933" s="14"/>
      <c r="V933" s="14"/>
      <c r="W933" s="14"/>
      <c r="X933" s="14"/>
      <c r="Y933" s="14"/>
      <c r="Z933" s="14"/>
      <c r="AA933" s="14"/>
    </row>
    <row r="934" ht="11.25" customHeight="1">
      <c r="A934" s="14"/>
      <c r="B934" s="14"/>
      <c r="C934" s="15"/>
      <c r="D934" s="14"/>
      <c r="E934" s="15"/>
      <c r="F934" s="14"/>
      <c r="G934" s="14"/>
      <c r="H934" s="14"/>
      <c r="I934" s="14"/>
      <c r="J934" s="14"/>
      <c r="K934" s="14"/>
      <c r="L934" s="14"/>
      <c r="M934" s="14"/>
      <c r="N934" s="14"/>
      <c r="O934" s="14"/>
      <c r="P934" s="14"/>
      <c r="Q934" s="14"/>
      <c r="R934" s="14"/>
      <c r="S934" s="14"/>
      <c r="T934" s="14"/>
      <c r="U934" s="14"/>
      <c r="V934" s="14"/>
      <c r="W934" s="14"/>
      <c r="X934" s="14"/>
      <c r="Y934" s="14"/>
      <c r="Z934" s="14"/>
      <c r="AA934" s="14"/>
    </row>
    <row r="935" ht="11.25" customHeight="1">
      <c r="A935" s="14"/>
      <c r="B935" s="14"/>
      <c r="C935" s="15"/>
      <c r="D935" s="14"/>
      <c r="E935" s="15"/>
      <c r="F935" s="14"/>
      <c r="G935" s="14"/>
      <c r="H935" s="14"/>
      <c r="I935" s="14"/>
      <c r="J935" s="14"/>
      <c r="K935" s="14"/>
      <c r="L935" s="14"/>
      <c r="M935" s="14"/>
      <c r="N935" s="14"/>
      <c r="O935" s="14"/>
      <c r="P935" s="14"/>
      <c r="Q935" s="14"/>
      <c r="R935" s="14"/>
      <c r="S935" s="14"/>
      <c r="T935" s="14"/>
      <c r="U935" s="14"/>
      <c r="V935" s="14"/>
      <c r="W935" s="14"/>
      <c r="X935" s="14"/>
      <c r="Y935" s="14"/>
      <c r="Z935" s="14"/>
      <c r="AA935" s="14"/>
    </row>
    <row r="936" ht="11.25" customHeight="1">
      <c r="A936" s="14"/>
      <c r="B936" s="14"/>
      <c r="C936" s="15"/>
      <c r="D936" s="14"/>
      <c r="E936" s="15"/>
      <c r="F936" s="14"/>
      <c r="G936" s="14"/>
      <c r="H936" s="14"/>
      <c r="I936" s="14"/>
      <c r="J936" s="14"/>
      <c r="K936" s="14"/>
      <c r="L936" s="14"/>
      <c r="M936" s="14"/>
      <c r="N936" s="14"/>
      <c r="O936" s="14"/>
      <c r="P936" s="14"/>
      <c r="Q936" s="14"/>
      <c r="R936" s="14"/>
      <c r="S936" s="14"/>
      <c r="T936" s="14"/>
      <c r="U936" s="14"/>
      <c r="V936" s="14"/>
      <c r="W936" s="14"/>
      <c r="X936" s="14"/>
      <c r="Y936" s="14"/>
      <c r="Z936" s="14"/>
      <c r="AA936" s="14"/>
    </row>
    <row r="937" ht="11.25" customHeight="1">
      <c r="A937" s="14"/>
      <c r="B937" s="14"/>
      <c r="C937" s="15"/>
      <c r="D937" s="14"/>
      <c r="E937" s="15"/>
      <c r="F937" s="14"/>
      <c r="G937" s="14"/>
      <c r="H937" s="14"/>
      <c r="I937" s="14"/>
      <c r="J937" s="14"/>
      <c r="K937" s="14"/>
      <c r="L937" s="14"/>
      <c r="M937" s="14"/>
      <c r="N937" s="14"/>
      <c r="O937" s="14"/>
      <c r="P937" s="14"/>
      <c r="Q937" s="14"/>
      <c r="R937" s="14"/>
      <c r="S937" s="14"/>
      <c r="T937" s="14"/>
      <c r="U937" s="14"/>
      <c r="V937" s="14"/>
      <c r="W937" s="14"/>
      <c r="X937" s="14"/>
      <c r="Y937" s="14"/>
      <c r="Z937" s="14"/>
      <c r="AA937" s="14"/>
    </row>
    <row r="938" ht="11.25" customHeight="1">
      <c r="A938" s="14"/>
      <c r="B938" s="14"/>
      <c r="C938" s="15"/>
      <c r="D938" s="14"/>
      <c r="E938" s="15"/>
      <c r="F938" s="14"/>
      <c r="G938" s="14"/>
      <c r="H938" s="14"/>
      <c r="I938" s="14"/>
      <c r="J938" s="14"/>
      <c r="K938" s="14"/>
      <c r="L938" s="14"/>
      <c r="M938" s="14"/>
      <c r="N938" s="14"/>
      <c r="O938" s="14"/>
      <c r="P938" s="14"/>
      <c r="Q938" s="14"/>
      <c r="R938" s="14"/>
      <c r="S938" s="14"/>
      <c r="T938" s="14"/>
      <c r="U938" s="14"/>
      <c r="V938" s="14"/>
      <c r="W938" s="14"/>
      <c r="X938" s="14"/>
      <c r="Y938" s="14"/>
      <c r="Z938" s="14"/>
      <c r="AA938" s="14"/>
    </row>
    <row r="939" ht="11.25" customHeight="1">
      <c r="A939" s="14"/>
      <c r="B939" s="14"/>
      <c r="C939" s="15"/>
      <c r="D939" s="14"/>
      <c r="E939" s="15"/>
      <c r="F939" s="14"/>
      <c r="G939" s="14"/>
      <c r="H939" s="14"/>
      <c r="I939" s="14"/>
      <c r="J939" s="14"/>
      <c r="K939" s="14"/>
      <c r="L939" s="14"/>
      <c r="M939" s="14"/>
      <c r="N939" s="14"/>
      <c r="O939" s="14"/>
      <c r="P939" s="14"/>
      <c r="Q939" s="14"/>
      <c r="R939" s="14"/>
      <c r="S939" s="14"/>
      <c r="T939" s="14"/>
      <c r="U939" s="14"/>
      <c r="V939" s="14"/>
      <c r="W939" s="14"/>
      <c r="X939" s="14"/>
      <c r="Y939" s="14"/>
      <c r="Z939" s="14"/>
      <c r="AA939" s="14"/>
    </row>
    <row r="940" ht="11.25" customHeight="1">
      <c r="A940" s="14"/>
      <c r="B940" s="14"/>
      <c r="C940" s="15"/>
      <c r="D940" s="14"/>
      <c r="E940" s="15"/>
      <c r="F940" s="14"/>
      <c r="G940" s="14"/>
      <c r="H940" s="14"/>
      <c r="I940" s="14"/>
      <c r="J940" s="14"/>
      <c r="K940" s="14"/>
      <c r="L940" s="14"/>
      <c r="M940" s="14"/>
      <c r="N940" s="14"/>
      <c r="O940" s="14"/>
      <c r="P940" s="14"/>
      <c r="Q940" s="14"/>
      <c r="R940" s="14"/>
      <c r="S940" s="14"/>
      <c r="T940" s="14"/>
      <c r="U940" s="14"/>
      <c r="V940" s="14"/>
      <c r="W940" s="14"/>
      <c r="X940" s="14"/>
      <c r="Y940" s="14"/>
      <c r="Z940" s="14"/>
      <c r="AA940" s="14"/>
    </row>
    <row r="941" ht="11.25" customHeight="1">
      <c r="A941" s="14"/>
      <c r="B941" s="14"/>
      <c r="C941" s="15"/>
      <c r="D941" s="14"/>
      <c r="E941" s="15"/>
      <c r="F941" s="14"/>
      <c r="G941" s="14"/>
      <c r="H941" s="14"/>
      <c r="I941" s="14"/>
      <c r="J941" s="14"/>
      <c r="K941" s="14"/>
      <c r="L941" s="14"/>
      <c r="M941" s="14"/>
      <c r="N941" s="14"/>
      <c r="O941" s="14"/>
      <c r="P941" s="14"/>
      <c r="Q941" s="14"/>
      <c r="R941" s="14"/>
      <c r="S941" s="14"/>
      <c r="T941" s="14"/>
      <c r="U941" s="14"/>
      <c r="V941" s="14"/>
      <c r="W941" s="14"/>
      <c r="X941" s="14"/>
      <c r="Y941" s="14"/>
      <c r="Z941" s="14"/>
      <c r="AA941" s="14"/>
    </row>
    <row r="942" ht="11.25" customHeight="1">
      <c r="A942" s="14"/>
      <c r="B942" s="14"/>
      <c r="C942" s="15"/>
      <c r="D942" s="14"/>
      <c r="E942" s="15"/>
      <c r="F942" s="14"/>
      <c r="G942" s="14"/>
      <c r="H942" s="14"/>
      <c r="I942" s="14"/>
      <c r="J942" s="14"/>
      <c r="K942" s="14"/>
      <c r="L942" s="14"/>
      <c r="M942" s="14"/>
      <c r="N942" s="14"/>
      <c r="O942" s="14"/>
      <c r="P942" s="14"/>
      <c r="Q942" s="14"/>
      <c r="R942" s="14"/>
      <c r="S942" s="14"/>
      <c r="T942" s="14"/>
      <c r="U942" s="14"/>
      <c r="V942" s="14"/>
      <c r="W942" s="14"/>
      <c r="X942" s="14"/>
      <c r="Y942" s="14"/>
      <c r="Z942" s="14"/>
      <c r="AA942" s="14"/>
    </row>
    <row r="943" ht="11.25" customHeight="1">
      <c r="A943" s="14"/>
      <c r="B943" s="14"/>
      <c r="C943" s="15"/>
      <c r="D943" s="14"/>
      <c r="E943" s="15"/>
      <c r="F943" s="14"/>
      <c r="G943" s="14"/>
      <c r="H943" s="14"/>
      <c r="I943" s="14"/>
      <c r="J943" s="14"/>
      <c r="K943" s="14"/>
      <c r="L943" s="14"/>
      <c r="M943" s="14"/>
      <c r="N943" s="14"/>
      <c r="O943" s="14"/>
      <c r="P943" s="14"/>
      <c r="Q943" s="14"/>
      <c r="R943" s="14"/>
      <c r="S943" s="14"/>
      <c r="T943" s="14"/>
      <c r="U943" s="14"/>
      <c r="V943" s="14"/>
      <c r="W943" s="14"/>
      <c r="X943" s="14"/>
      <c r="Y943" s="14"/>
      <c r="Z943" s="14"/>
      <c r="AA943" s="14"/>
    </row>
    <row r="944" ht="11.25" customHeight="1">
      <c r="A944" s="14"/>
      <c r="B944" s="14"/>
      <c r="C944" s="15"/>
      <c r="D944" s="14"/>
      <c r="E944" s="15"/>
      <c r="F944" s="14"/>
      <c r="G944" s="14"/>
      <c r="H944" s="14"/>
      <c r="I944" s="14"/>
      <c r="J944" s="14"/>
      <c r="K944" s="14"/>
      <c r="L944" s="14"/>
      <c r="M944" s="14"/>
      <c r="N944" s="14"/>
      <c r="O944" s="14"/>
      <c r="P944" s="14"/>
      <c r="Q944" s="14"/>
      <c r="R944" s="14"/>
      <c r="S944" s="14"/>
      <c r="T944" s="14"/>
      <c r="U944" s="14"/>
      <c r="V944" s="14"/>
      <c r="W944" s="14"/>
      <c r="X944" s="14"/>
      <c r="Y944" s="14"/>
      <c r="Z944" s="14"/>
      <c r="AA944" s="14"/>
    </row>
    <row r="945" ht="11.25" customHeight="1">
      <c r="A945" s="14"/>
      <c r="B945" s="14"/>
      <c r="C945" s="15"/>
      <c r="D945" s="14"/>
      <c r="E945" s="15"/>
      <c r="F945" s="14"/>
      <c r="G945" s="14"/>
      <c r="H945" s="14"/>
      <c r="I945" s="14"/>
      <c r="J945" s="14"/>
      <c r="K945" s="14"/>
      <c r="L945" s="14"/>
      <c r="M945" s="14"/>
      <c r="N945" s="14"/>
      <c r="O945" s="14"/>
      <c r="P945" s="14"/>
      <c r="Q945" s="14"/>
      <c r="R945" s="14"/>
      <c r="S945" s="14"/>
      <c r="T945" s="14"/>
      <c r="U945" s="14"/>
      <c r="V945" s="14"/>
      <c r="W945" s="14"/>
      <c r="X945" s="14"/>
      <c r="Y945" s="14"/>
      <c r="Z945" s="14"/>
      <c r="AA945" s="14"/>
    </row>
    <row r="946" ht="11.25" customHeight="1">
      <c r="A946" s="14"/>
      <c r="B946" s="14"/>
      <c r="C946" s="15"/>
      <c r="D946" s="14"/>
      <c r="E946" s="15"/>
      <c r="F946" s="14"/>
      <c r="G946" s="14"/>
      <c r="H946" s="14"/>
      <c r="I946" s="14"/>
      <c r="J946" s="14"/>
      <c r="K946" s="14"/>
      <c r="L946" s="14"/>
      <c r="M946" s="14"/>
      <c r="N946" s="14"/>
      <c r="O946" s="14"/>
      <c r="P946" s="14"/>
      <c r="Q946" s="14"/>
      <c r="R946" s="14"/>
      <c r="S946" s="14"/>
      <c r="T946" s="14"/>
      <c r="U946" s="14"/>
      <c r="V946" s="14"/>
      <c r="W946" s="14"/>
      <c r="X946" s="14"/>
      <c r="Y946" s="14"/>
      <c r="Z946" s="14"/>
      <c r="AA946" s="14"/>
    </row>
    <row r="947" ht="11.25" customHeight="1">
      <c r="A947" s="14"/>
      <c r="B947" s="14"/>
      <c r="C947" s="15"/>
      <c r="D947" s="14"/>
      <c r="E947" s="15"/>
      <c r="F947" s="14"/>
      <c r="G947" s="14"/>
      <c r="H947" s="14"/>
      <c r="I947" s="14"/>
      <c r="J947" s="14"/>
      <c r="K947" s="14"/>
      <c r="L947" s="14"/>
      <c r="M947" s="14"/>
      <c r="N947" s="14"/>
      <c r="O947" s="14"/>
      <c r="P947" s="14"/>
      <c r="Q947" s="14"/>
      <c r="R947" s="14"/>
      <c r="S947" s="14"/>
      <c r="T947" s="14"/>
      <c r="U947" s="14"/>
      <c r="V947" s="14"/>
      <c r="W947" s="14"/>
      <c r="X947" s="14"/>
      <c r="Y947" s="14"/>
      <c r="Z947" s="14"/>
      <c r="AA947" s="14"/>
    </row>
    <row r="948" ht="11.25" customHeight="1">
      <c r="A948" s="14"/>
      <c r="B948" s="14"/>
      <c r="C948" s="15"/>
      <c r="D948" s="14"/>
      <c r="E948" s="15"/>
      <c r="F948" s="14"/>
      <c r="G948" s="14"/>
      <c r="H948" s="14"/>
      <c r="I948" s="14"/>
      <c r="J948" s="14"/>
      <c r="K948" s="14"/>
      <c r="L948" s="14"/>
      <c r="M948" s="14"/>
      <c r="N948" s="14"/>
      <c r="O948" s="14"/>
      <c r="P948" s="14"/>
      <c r="Q948" s="14"/>
      <c r="R948" s="14"/>
      <c r="S948" s="14"/>
      <c r="T948" s="14"/>
      <c r="U948" s="14"/>
      <c r="V948" s="14"/>
      <c r="W948" s="14"/>
      <c r="X948" s="14"/>
      <c r="Y948" s="14"/>
      <c r="Z948" s="14"/>
      <c r="AA948" s="14"/>
    </row>
    <row r="949" ht="11.25" customHeight="1">
      <c r="A949" s="14"/>
      <c r="B949" s="14"/>
      <c r="C949" s="15"/>
      <c r="D949" s="14"/>
      <c r="E949" s="15"/>
      <c r="F949" s="14"/>
      <c r="G949" s="14"/>
      <c r="H949" s="14"/>
      <c r="I949" s="14"/>
      <c r="J949" s="14"/>
      <c r="K949" s="14"/>
      <c r="L949" s="14"/>
      <c r="M949" s="14"/>
      <c r="N949" s="14"/>
      <c r="O949" s="14"/>
      <c r="P949" s="14"/>
      <c r="Q949" s="14"/>
      <c r="R949" s="14"/>
      <c r="S949" s="14"/>
      <c r="T949" s="14"/>
      <c r="U949" s="14"/>
      <c r="V949" s="14"/>
      <c r="W949" s="14"/>
      <c r="X949" s="14"/>
      <c r="Y949" s="14"/>
      <c r="Z949" s="14"/>
      <c r="AA949" s="14"/>
    </row>
    <row r="950" ht="11.25" customHeight="1">
      <c r="A950" s="14"/>
      <c r="B950" s="14"/>
      <c r="C950" s="15"/>
      <c r="D950" s="14"/>
      <c r="E950" s="15"/>
      <c r="F950" s="14"/>
      <c r="G950" s="14"/>
      <c r="H950" s="14"/>
      <c r="I950" s="14"/>
      <c r="J950" s="14"/>
      <c r="K950" s="14"/>
      <c r="L950" s="14"/>
      <c r="M950" s="14"/>
      <c r="N950" s="14"/>
      <c r="O950" s="14"/>
      <c r="P950" s="14"/>
      <c r="Q950" s="14"/>
      <c r="R950" s="14"/>
      <c r="S950" s="14"/>
      <c r="T950" s="14"/>
      <c r="U950" s="14"/>
      <c r="V950" s="14"/>
      <c r="W950" s="14"/>
      <c r="X950" s="14"/>
      <c r="Y950" s="14"/>
      <c r="Z950" s="14"/>
      <c r="AA950" s="14"/>
    </row>
    <row r="951" ht="11.25" customHeight="1">
      <c r="A951" s="14"/>
      <c r="B951" s="14"/>
      <c r="C951" s="15"/>
      <c r="D951" s="14"/>
      <c r="E951" s="15"/>
      <c r="F951" s="14"/>
      <c r="G951" s="14"/>
      <c r="H951" s="14"/>
      <c r="I951" s="14"/>
      <c r="J951" s="14"/>
      <c r="K951" s="14"/>
      <c r="L951" s="14"/>
      <c r="M951" s="14"/>
      <c r="N951" s="14"/>
      <c r="O951" s="14"/>
      <c r="P951" s="14"/>
      <c r="Q951" s="14"/>
      <c r="R951" s="14"/>
      <c r="S951" s="14"/>
      <c r="T951" s="14"/>
      <c r="U951" s="14"/>
      <c r="V951" s="14"/>
      <c r="W951" s="14"/>
      <c r="X951" s="14"/>
      <c r="Y951" s="14"/>
      <c r="Z951" s="14"/>
      <c r="AA951" s="14"/>
    </row>
    <row r="952" ht="11.25" customHeight="1">
      <c r="A952" s="14"/>
      <c r="B952" s="14"/>
      <c r="C952" s="15"/>
      <c r="D952" s="14"/>
      <c r="E952" s="15"/>
      <c r="F952" s="14"/>
      <c r="G952" s="14"/>
      <c r="H952" s="14"/>
      <c r="I952" s="14"/>
      <c r="J952" s="14"/>
      <c r="K952" s="14"/>
      <c r="L952" s="14"/>
      <c r="M952" s="14"/>
      <c r="N952" s="14"/>
      <c r="O952" s="14"/>
      <c r="P952" s="14"/>
      <c r="Q952" s="14"/>
      <c r="R952" s="14"/>
      <c r="S952" s="14"/>
      <c r="T952" s="14"/>
      <c r="U952" s="14"/>
      <c r="V952" s="14"/>
      <c r="W952" s="14"/>
      <c r="X952" s="14"/>
      <c r="Y952" s="14"/>
      <c r="Z952" s="14"/>
      <c r="AA952" s="14"/>
    </row>
    <row r="953" ht="11.25" customHeight="1">
      <c r="A953" s="14"/>
      <c r="B953" s="14"/>
      <c r="C953" s="15"/>
      <c r="D953" s="14"/>
      <c r="E953" s="15"/>
      <c r="F953" s="14"/>
      <c r="G953" s="14"/>
      <c r="H953" s="14"/>
      <c r="I953" s="14"/>
      <c r="J953" s="14"/>
      <c r="K953" s="14"/>
      <c r="L953" s="14"/>
      <c r="M953" s="14"/>
      <c r="N953" s="14"/>
      <c r="O953" s="14"/>
      <c r="P953" s="14"/>
      <c r="Q953" s="14"/>
      <c r="R953" s="14"/>
      <c r="S953" s="14"/>
      <c r="T953" s="14"/>
      <c r="U953" s="14"/>
      <c r="V953" s="14"/>
      <c r="W953" s="14"/>
      <c r="X953" s="14"/>
      <c r="Y953" s="14"/>
      <c r="Z953" s="14"/>
      <c r="AA953" s="14"/>
    </row>
    <row r="954" ht="11.25" customHeight="1">
      <c r="A954" s="14"/>
      <c r="B954" s="14"/>
      <c r="C954" s="15"/>
      <c r="D954" s="14"/>
      <c r="E954" s="15"/>
      <c r="F954" s="14"/>
      <c r="G954" s="14"/>
      <c r="H954" s="14"/>
      <c r="I954" s="14"/>
      <c r="J954" s="14"/>
      <c r="K954" s="14"/>
      <c r="L954" s="14"/>
      <c r="M954" s="14"/>
      <c r="N954" s="14"/>
      <c r="O954" s="14"/>
      <c r="P954" s="14"/>
      <c r="Q954" s="14"/>
      <c r="R954" s="14"/>
      <c r="S954" s="14"/>
      <c r="T954" s="14"/>
      <c r="U954" s="14"/>
      <c r="V954" s="14"/>
      <c r="W954" s="14"/>
      <c r="X954" s="14"/>
      <c r="Y954" s="14"/>
      <c r="Z954" s="14"/>
      <c r="AA954" s="14"/>
    </row>
    <row r="955" ht="11.25" customHeight="1">
      <c r="A955" s="14"/>
      <c r="B955" s="14"/>
      <c r="C955" s="15"/>
      <c r="D955" s="14"/>
      <c r="E955" s="15"/>
      <c r="F955" s="14"/>
      <c r="G955" s="14"/>
      <c r="H955" s="14"/>
      <c r="I955" s="14"/>
      <c r="J955" s="14"/>
      <c r="K955" s="14"/>
      <c r="L955" s="14"/>
      <c r="M955" s="14"/>
      <c r="N955" s="14"/>
      <c r="O955" s="14"/>
      <c r="P955" s="14"/>
      <c r="Q955" s="14"/>
      <c r="R955" s="14"/>
      <c r="S955" s="14"/>
      <c r="T955" s="14"/>
      <c r="U955" s="14"/>
      <c r="V955" s="14"/>
      <c r="W955" s="14"/>
      <c r="X955" s="14"/>
      <c r="Y955" s="14"/>
      <c r="Z955" s="14"/>
      <c r="AA955" s="14"/>
    </row>
    <row r="956" ht="11.25" customHeight="1">
      <c r="A956" s="14"/>
      <c r="B956" s="14"/>
      <c r="C956" s="15"/>
      <c r="D956" s="14"/>
      <c r="E956" s="15"/>
      <c r="F956" s="14"/>
      <c r="G956" s="14"/>
      <c r="H956" s="14"/>
      <c r="I956" s="14"/>
      <c r="J956" s="14"/>
      <c r="K956" s="14"/>
      <c r="L956" s="14"/>
      <c r="M956" s="14"/>
      <c r="N956" s="14"/>
      <c r="O956" s="14"/>
      <c r="P956" s="14"/>
      <c r="Q956" s="14"/>
      <c r="R956" s="14"/>
      <c r="S956" s="14"/>
      <c r="T956" s="14"/>
      <c r="U956" s="14"/>
      <c r="V956" s="14"/>
      <c r="W956" s="14"/>
      <c r="X956" s="14"/>
      <c r="Y956" s="14"/>
      <c r="Z956" s="14"/>
      <c r="AA956" s="14"/>
    </row>
    <row r="957" ht="11.25" customHeight="1">
      <c r="A957" s="14"/>
      <c r="B957" s="14"/>
      <c r="C957" s="15"/>
      <c r="D957" s="14"/>
      <c r="E957" s="15"/>
      <c r="F957" s="14"/>
      <c r="G957" s="14"/>
      <c r="H957" s="14"/>
      <c r="I957" s="14"/>
      <c r="J957" s="14"/>
      <c r="K957" s="14"/>
      <c r="L957" s="14"/>
      <c r="M957" s="14"/>
      <c r="N957" s="14"/>
      <c r="O957" s="14"/>
      <c r="P957" s="14"/>
      <c r="Q957" s="14"/>
      <c r="R957" s="14"/>
      <c r="S957" s="14"/>
      <c r="T957" s="14"/>
      <c r="U957" s="14"/>
      <c r="V957" s="14"/>
      <c r="W957" s="14"/>
      <c r="X957" s="14"/>
      <c r="Y957" s="14"/>
      <c r="Z957" s="14"/>
      <c r="AA957" s="14"/>
    </row>
    <row r="958" ht="11.25" customHeight="1">
      <c r="A958" s="14"/>
      <c r="B958" s="14"/>
      <c r="C958" s="15"/>
      <c r="D958" s="14"/>
      <c r="E958" s="15"/>
      <c r="F958" s="14"/>
      <c r="G958" s="14"/>
      <c r="H958" s="14"/>
      <c r="I958" s="14"/>
      <c r="J958" s="14"/>
      <c r="K958" s="14"/>
      <c r="L958" s="14"/>
      <c r="M958" s="14"/>
      <c r="N958" s="14"/>
      <c r="O958" s="14"/>
      <c r="P958" s="14"/>
      <c r="Q958" s="14"/>
      <c r="R958" s="14"/>
      <c r="S958" s="14"/>
      <c r="T958" s="14"/>
      <c r="U958" s="14"/>
      <c r="V958" s="14"/>
      <c r="W958" s="14"/>
      <c r="X958" s="14"/>
      <c r="Y958" s="14"/>
      <c r="Z958" s="14"/>
      <c r="AA958" s="14"/>
    </row>
    <row r="959" ht="11.25" customHeight="1">
      <c r="A959" s="14"/>
      <c r="B959" s="14"/>
      <c r="C959" s="15"/>
      <c r="D959" s="14"/>
      <c r="E959" s="15"/>
      <c r="F959" s="14"/>
      <c r="G959" s="14"/>
      <c r="H959" s="14"/>
      <c r="I959" s="14"/>
      <c r="J959" s="14"/>
      <c r="K959" s="14"/>
      <c r="L959" s="14"/>
      <c r="M959" s="14"/>
      <c r="N959" s="14"/>
      <c r="O959" s="14"/>
      <c r="P959" s="14"/>
      <c r="Q959" s="14"/>
      <c r="R959" s="14"/>
      <c r="S959" s="14"/>
      <c r="T959" s="14"/>
      <c r="U959" s="14"/>
      <c r="V959" s="14"/>
      <c r="W959" s="14"/>
      <c r="X959" s="14"/>
      <c r="Y959" s="14"/>
      <c r="Z959" s="14"/>
      <c r="AA959" s="14"/>
    </row>
    <row r="960" ht="11.25" customHeight="1">
      <c r="A960" s="14"/>
      <c r="B960" s="14"/>
      <c r="C960" s="15"/>
      <c r="D960" s="14"/>
      <c r="E960" s="15"/>
      <c r="F960" s="14"/>
      <c r="G960" s="14"/>
      <c r="H960" s="14"/>
      <c r="I960" s="14"/>
      <c r="J960" s="14"/>
      <c r="K960" s="14"/>
      <c r="L960" s="14"/>
      <c r="M960" s="14"/>
      <c r="N960" s="14"/>
      <c r="O960" s="14"/>
      <c r="P960" s="14"/>
      <c r="Q960" s="14"/>
      <c r="R960" s="14"/>
      <c r="S960" s="14"/>
      <c r="T960" s="14"/>
      <c r="U960" s="14"/>
      <c r="V960" s="14"/>
      <c r="W960" s="14"/>
      <c r="X960" s="14"/>
      <c r="Y960" s="14"/>
      <c r="Z960" s="14"/>
      <c r="AA960" s="14"/>
    </row>
    <row r="961" ht="11.25" customHeight="1">
      <c r="A961" s="14"/>
      <c r="B961" s="14"/>
      <c r="C961" s="15"/>
      <c r="D961" s="14"/>
      <c r="E961" s="15"/>
      <c r="F961" s="14"/>
      <c r="G961" s="14"/>
      <c r="H961" s="14"/>
      <c r="I961" s="14"/>
      <c r="J961" s="14"/>
      <c r="K961" s="14"/>
      <c r="L961" s="14"/>
      <c r="M961" s="14"/>
      <c r="N961" s="14"/>
      <c r="O961" s="14"/>
      <c r="P961" s="14"/>
      <c r="Q961" s="14"/>
      <c r="R961" s="14"/>
      <c r="S961" s="14"/>
      <c r="T961" s="14"/>
      <c r="U961" s="14"/>
      <c r="V961" s="14"/>
      <c r="W961" s="14"/>
      <c r="X961" s="14"/>
      <c r="Y961" s="14"/>
      <c r="Z961" s="14"/>
      <c r="AA961" s="14"/>
    </row>
    <row r="962" ht="11.25" customHeight="1">
      <c r="A962" s="14"/>
      <c r="B962" s="14"/>
      <c r="C962" s="15"/>
      <c r="D962" s="14"/>
      <c r="E962" s="15"/>
      <c r="F962" s="14"/>
      <c r="G962" s="14"/>
      <c r="H962" s="14"/>
      <c r="I962" s="14"/>
      <c r="J962" s="14"/>
      <c r="K962" s="14"/>
      <c r="L962" s="14"/>
      <c r="M962" s="14"/>
      <c r="N962" s="14"/>
      <c r="O962" s="14"/>
      <c r="P962" s="14"/>
      <c r="Q962" s="14"/>
      <c r="R962" s="14"/>
      <c r="S962" s="14"/>
      <c r="T962" s="14"/>
      <c r="U962" s="14"/>
      <c r="V962" s="14"/>
      <c r="W962" s="14"/>
      <c r="X962" s="14"/>
      <c r="Y962" s="14"/>
      <c r="Z962" s="14"/>
      <c r="AA962" s="14"/>
    </row>
    <row r="963" ht="11.25" customHeight="1">
      <c r="A963" s="14"/>
      <c r="B963" s="14"/>
      <c r="C963" s="15"/>
      <c r="D963" s="14"/>
      <c r="E963" s="15"/>
      <c r="F963" s="14"/>
      <c r="G963" s="14"/>
      <c r="H963" s="14"/>
      <c r="I963" s="14"/>
      <c r="J963" s="14"/>
      <c r="K963" s="14"/>
      <c r="L963" s="14"/>
      <c r="M963" s="14"/>
      <c r="N963" s="14"/>
      <c r="O963" s="14"/>
      <c r="P963" s="14"/>
      <c r="Q963" s="14"/>
      <c r="R963" s="14"/>
      <c r="S963" s="14"/>
      <c r="T963" s="14"/>
      <c r="U963" s="14"/>
      <c r="V963" s="14"/>
      <c r="W963" s="14"/>
      <c r="X963" s="14"/>
      <c r="Y963" s="14"/>
      <c r="Z963" s="14"/>
      <c r="AA963" s="14"/>
    </row>
    <row r="964" ht="11.25" customHeight="1">
      <c r="A964" s="14"/>
      <c r="B964" s="14"/>
      <c r="C964" s="15"/>
      <c r="D964" s="14"/>
      <c r="E964" s="15"/>
      <c r="F964" s="14"/>
      <c r="G964" s="14"/>
      <c r="H964" s="14"/>
      <c r="I964" s="14"/>
      <c r="J964" s="14"/>
      <c r="K964" s="14"/>
      <c r="L964" s="14"/>
      <c r="M964" s="14"/>
      <c r="N964" s="14"/>
      <c r="O964" s="14"/>
      <c r="P964" s="14"/>
      <c r="Q964" s="14"/>
      <c r="R964" s="14"/>
      <c r="S964" s="14"/>
      <c r="T964" s="14"/>
      <c r="U964" s="14"/>
      <c r="V964" s="14"/>
      <c r="W964" s="14"/>
      <c r="X964" s="14"/>
      <c r="Y964" s="14"/>
      <c r="Z964" s="14"/>
      <c r="AA964" s="14"/>
    </row>
    <row r="965" ht="11.25" customHeight="1">
      <c r="A965" s="14"/>
      <c r="B965" s="14"/>
      <c r="C965" s="15"/>
      <c r="D965" s="14"/>
      <c r="E965" s="15"/>
      <c r="F965" s="14"/>
      <c r="G965" s="14"/>
      <c r="H965" s="14"/>
      <c r="I965" s="14"/>
      <c r="J965" s="14"/>
      <c r="K965" s="14"/>
      <c r="L965" s="14"/>
      <c r="M965" s="14"/>
      <c r="N965" s="14"/>
      <c r="O965" s="14"/>
      <c r="P965" s="14"/>
      <c r="Q965" s="14"/>
      <c r="R965" s="14"/>
      <c r="S965" s="14"/>
      <c r="T965" s="14"/>
      <c r="U965" s="14"/>
      <c r="V965" s="14"/>
      <c r="W965" s="14"/>
      <c r="X965" s="14"/>
      <c r="Y965" s="14"/>
      <c r="Z965" s="14"/>
      <c r="AA965" s="14"/>
    </row>
    <row r="966" ht="11.25" customHeight="1">
      <c r="A966" s="14"/>
      <c r="B966" s="14"/>
      <c r="C966" s="15"/>
      <c r="D966" s="14"/>
      <c r="E966" s="15"/>
      <c r="F966" s="14"/>
      <c r="G966" s="14"/>
      <c r="H966" s="14"/>
      <c r="I966" s="14"/>
      <c r="J966" s="14"/>
      <c r="K966" s="14"/>
      <c r="L966" s="14"/>
      <c r="M966" s="14"/>
      <c r="N966" s="14"/>
      <c r="O966" s="14"/>
      <c r="P966" s="14"/>
      <c r="Q966" s="14"/>
      <c r="R966" s="14"/>
      <c r="S966" s="14"/>
      <c r="T966" s="14"/>
      <c r="U966" s="14"/>
      <c r="V966" s="14"/>
      <c r="W966" s="14"/>
      <c r="X966" s="14"/>
      <c r="Y966" s="14"/>
      <c r="Z966" s="14"/>
      <c r="AA966" s="14"/>
    </row>
    <row r="967" ht="11.25" customHeight="1">
      <c r="A967" s="14"/>
      <c r="B967" s="14"/>
      <c r="C967" s="15"/>
      <c r="D967" s="14"/>
      <c r="E967" s="15"/>
      <c r="F967" s="14"/>
      <c r="G967" s="14"/>
      <c r="H967" s="14"/>
      <c r="I967" s="14"/>
      <c r="J967" s="14"/>
      <c r="K967" s="14"/>
      <c r="L967" s="14"/>
      <c r="M967" s="14"/>
      <c r="N967" s="14"/>
      <c r="O967" s="14"/>
      <c r="P967" s="14"/>
      <c r="Q967" s="14"/>
      <c r="R967" s="14"/>
      <c r="S967" s="14"/>
      <c r="T967" s="14"/>
      <c r="U967" s="14"/>
      <c r="V967" s="14"/>
      <c r="W967" s="14"/>
      <c r="X967" s="14"/>
      <c r="Y967" s="14"/>
      <c r="Z967" s="14"/>
      <c r="AA967" s="14"/>
    </row>
    <row r="968" ht="11.25" customHeight="1">
      <c r="A968" s="14"/>
      <c r="B968" s="14"/>
      <c r="C968" s="15"/>
      <c r="D968" s="14"/>
      <c r="E968" s="15"/>
      <c r="F968" s="14"/>
      <c r="G968" s="14"/>
      <c r="H968" s="14"/>
      <c r="I968" s="14"/>
      <c r="J968" s="14"/>
      <c r="K968" s="14"/>
      <c r="L968" s="14"/>
      <c r="M968" s="14"/>
      <c r="N968" s="14"/>
      <c r="O968" s="14"/>
      <c r="P968" s="14"/>
      <c r="Q968" s="14"/>
      <c r="R968" s="14"/>
      <c r="S968" s="14"/>
      <c r="T968" s="14"/>
      <c r="U968" s="14"/>
      <c r="V968" s="14"/>
      <c r="W968" s="14"/>
      <c r="X968" s="14"/>
      <c r="Y968" s="14"/>
      <c r="Z968" s="14"/>
      <c r="AA968" s="14"/>
    </row>
    <row r="969" ht="11.25" customHeight="1">
      <c r="A969" s="14"/>
      <c r="B969" s="14"/>
      <c r="C969" s="15"/>
      <c r="D969" s="14"/>
      <c r="E969" s="15"/>
      <c r="F969" s="14"/>
      <c r="G969" s="14"/>
      <c r="H969" s="14"/>
      <c r="I969" s="14"/>
      <c r="J969" s="14"/>
      <c r="K969" s="14"/>
      <c r="L969" s="14"/>
      <c r="M969" s="14"/>
      <c r="N969" s="14"/>
      <c r="O969" s="14"/>
      <c r="P969" s="14"/>
      <c r="Q969" s="14"/>
      <c r="R969" s="14"/>
      <c r="S969" s="14"/>
      <c r="T969" s="14"/>
      <c r="U969" s="14"/>
      <c r="V969" s="14"/>
      <c r="W969" s="14"/>
      <c r="X969" s="14"/>
      <c r="Y969" s="14"/>
      <c r="Z969" s="14"/>
      <c r="AA969" s="14"/>
    </row>
    <row r="970" ht="11.25" customHeight="1">
      <c r="A970" s="14"/>
      <c r="B970" s="14"/>
      <c r="C970" s="15"/>
      <c r="D970" s="14"/>
      <c r="E970" s="15"/>
      <c r="F970" s="14"/>
      <c r="G970" s="14"/>
      <c r="H970" s="14"/>
      <c r="I970" s="14"/>
      <c r="J970" s="14"/>
      <c r="K970" s="14"/>
      <c r="L970" s="14"/>
      <c r="M970" s="14"/>
      <c r="N970" s="14"/>
      <c r="O970" s="14"/>
      <c r="P970" s="14"/>
      <c r="Q970" s="14"/>
      <c r="R970" s="14"/>
      <c r="S970" s="14"/>
      <c r="T970" s="14"/>
      <c r="U970" s="14"/>
      <c r="V970" s="14"/>
      <c r="W970" s="14"/>
      <c r="X970" s="14"/>
      <c r="Y970" s="14"/>
      <c r="Z970" s="14"/>
      <c r="AA970" s="14"/>
    </row>
    <row r="971" ht="11.25" customHeight="1">
      <c r="A971" s="14"/>
      <c r="B971" s="14"/>
      <c r="C971" s="15"/>
      <c r="D971" s="14"/>
      <c r="E971" s="15"/>
      <c r="F971" s="14"/>
      <c r="G971" s="14"/>
      <c r="H971" s="14"/>
      <c r="I971" s="14"/>
      <c r="J971" s="14"/>
      <c r="K971" s="14"/>
      <c r="L971" s="14"/>
      <c r="M971" s="14"/>
      <c r="N971" s="14"/>
      <c r="O971" s="14"/>
      <c r="P971" s="14"/>
      <c r="Q971" s="14"/>
      <c r="R971" s="14"/>
      <c r="S971" s="14"/>
      <c r="T971" s="14"/>
      <c r="U971" s="14"/>
      <c r="V971" s="14"/>
      <c r="W971" s="14"/>
      <c r="X971" s="14"/>
      <c r="Y971" s="14"/>
      <c r="Z971" s="14"/>
      <c r="AA971" s="14"/>
    </row>
    <row r="972" ht="11.25" customHeight="1">
      <c r="A972" s="14"/>
      <c r="B972" s="14"/>
      <c r="C972" s="15"/>
      <c r="D972" s="14"/>
      <c r="E972" s="15"/>
      <c r="F972" s="14"/>
      <c r="G972" s="14"/>
      <c r="H972" s="14"/>
      <c r="I972" s="14"/>
      <c r="J972" s="14"/>
      <c r="K972" s="14"/>
      <c r="L972" s="14"/>
      <c r="M972" s="14"/>
      <c r="N972" s="14"/>
      <c r="O972" s="14"/>
      <c r="P972" s="14"/>
      <c r="Q972" s="14"/>
      <c r="R972" s="14"/>
      <c r="S972" s="14"/>
      <c r="T972" s="14"/>
      <c r="U972" s="14"/>
      <c r="V972" s="14"/>
      <c r="W972" s="14"/>
      <c r="X972" s="14"/>
      <c r="Y972" s="14"/>
      <c r="Z972" s="14"/>
      <c r="AA972" s="14"/>
    </row>
    <row r="973" ht="11.25" customHeight="1">
      <c r="A973" s="14"/>
      <c r="B973" s="14"/>
      <c r="C973" s="15"/>
      <c r="D973" s="14"/>
      <c r="E973" s="15"/>
      <c r="F973" s="14"/>
      <c r="G973" s="14"/>
      <c r="H973" s="14"/>
      <c r="I973" s="14"/>
      <c r="J973" s="14"/>
      <c r="K973" s="14"/>
      <c r="L973" s="14"/>
      <c r="M973" s="14"/>
      <c r="N973" s="14"/>
      <c r="O973" s="14"/>
      <c r="P973" s="14"/>
      <c r="Q973" s="14"/>
      <c r="R973" s="14"/>
      <c r="S973" s="14"/>
      <c r="T973" s="14"/>
      <c r="U973" s="14"/>
      <c r="V973" s="14"/>
      <c r="W973" s="14"/>
      <c r="X973" s="14"/>
      <c r="Y973" s="14"/>
      <c r="Z973" s="14"/>
      <c r="AA973" s="14"/>
    </row>
    <row r="974" ht="11.25" customHeight="1">
      <c r="A974" s="14"/>
      <c r="B974" s="14"/>
      <c r="C974" s="15"/>
      <c r="D974" s="14"/>
      <c r="E974" s="15"/>
      <c r="F974" s="14"/>
      <c r="G974" s="14"/>
      <c r="H974" s="14"/>
      <c r="I974" s="14"/>
      <c r="J974" s="14"/>
      <c r="K974" s="14"/>
      <c r="L974" s="14"/>
      <c r="M974" s="14"/>
      <c r="N974" s="14"/>
      <c r="O974" s="14"/>
      <c r="P974" s="14"/>
      <c r="Q974" s="14"/>
      <c r="R974" s="14"/>
      <c r="S974" s="14"/>
      <c r="T974" s="14"/>
      <c r="U974" s="14"/>
      <c r="V974" s="14"/>
      <c r="W974" s="14"/>
      <c r="X974" s="14"/>
      <c r="Y974" s="14"/>
      <c r="Z974" s="14"/>
      <c r="AA974" s="14"/>
    </row>
    <row r="975" ht="11.25" customHeight="1">
      <c r="A975" s="14"/>
      <c r="B975" s="14"/>
      <c r="C975" s="15"/>
      <c r="D975" s="14"/>
      <c r="E975" s="15"/>
      <c r="F975" s="14"/>
      <c r="G975" s="14"/>
      <c r="H975" s="14"/>
      <c r="I975" s="14"/>
      <c r="J975" s="14"/>
      <c r="K975" s="14"/>
      <c r="L975" s="14"/>
      <c r="M975" s="14"/>
      <c r="N975" s="14"/>
      <c r="O975" s="14"/>
      <c r="P975" s="14"/>
      <c r="Q975" s="14"/>
      <c r="R975" s="14"/>
      <c r="S975" s="14"/>
      <c r="T975" s="14"/>
      <c r="U975" s="14"/>
      <c r="V975" s="14"/>
      <c r="W975" s="14"/>
      <c r="X975" s="14"/>
      <c r="Y975" s="14"/>
      <c r="Z975" s="14"/>
      <c r="AA975" s="14"/>
    </row>
    <row r="976" ht="11.25" customHeight="1">
      <c r="A976" s="14"/>
      <c r="B976" s="14"/>
      <c r="C976" s="15"/>
      <c r="D976" s="14"/>
      <c r="E976" s="15"/>
      <c r="F976" s="14"/>
      <c r="G976" s="14"/>
      <c r="H976" s="14"/>
      <c r="I976" s="14"/>
      <c r="J976" s="14"/>
      <c r="K976" s="14"/>
      <c r="L976" s="14"/>
      <c r="M976" s="14"/>
      <c r="N976" s="14"/>
      <c r="O976" s="14"/>
      <c r="P976" s="14"/>
      <c r="Q976" s="14"/>
      <c r="R976" s="14"/>
      <c r="S976" s="14"/>
      <c r="T976" s="14"/>
      <c r="U976" s="14"/>
      <c r="V976" s="14"/>
      <c r="W976" s="14"/>
      <c r="X976" s="14"/>
      <c r="Y976" s="14"/>
      <c r="Z976" s="14"/>
      <c r="AA976" s="14"/>
    </row>
    <row r="977" ht="11.25" customHeight="1">
      <c r="A977" s="14"/>
      <c r="B977" s="14"/>
      <c r="C977" s="15"/>
      <c r="D977" s="14"/>
      <c r="E977" s="15"/>
      <c r="F977" s="14"/>
      <c r="G977" s="14"/>
      <c r="H977" s="14"/>
      <c r="I977" s="14"/>
      <c r="J977" s="14"/>
      <c r="K977" s="14"/>
      <c r="L977" s="14"/>
      <c r="M977" s="14"/>
      <c r="N977" s="14"/>
      <c r="O977" s="14"/>
      <c r="P977" s="14"/>
      <c r="Q977" s="14"/>
      <c r="R977" s="14"/>
      <c r="S977" s="14"/>
      <c r="T977" s="14"/>
      <c r="U977" s="14"/>
      <c r="V977" s="14"/>
      <c r="W977" s="14"/>
      <c r="X977" s="14"/>
      <c r="Y977" s="14"/>
      <c r="Z977" s="14"/>
      <c r="AA977" s="14"/>
    </row>
    <row r="978" ht="11.25" customHeight="1">
      <c r="A978" s="14"/>
      <c r="B978" s="14"/>
      <c r="C978" s="15"/>
      <c r="D978" s="14"/>
      <c r="E978" s="15"/>
      <c r="F978" s="14"/>
      <c r="G978" s="14"/>
      <c r="H978" s="14"/>
      <c r="I978" s="14"/>
      <c r="J978" s="14"/>
      <c r="K978" s="14"/>
      <c r="L978" s="14"/>
      <c r="M978" s="14"/>
      <c r="N978" s="14"/>
      <c r="O978" s="14"/>
      <c r="P978" s="14"/>
      <c r="Q978" s="14"/>
      <c r="R978" s="14"/>
      <c r="S978" s="14"/>
      <c r="T978" s="14"/>
      <c r="U978" s="14"/>
      <c r="V978" s="14"/>
      <c r="W978" s="14"/>
      <c r="X978" s="14"/>
      <c r="Y978" s="14"/>
      <c r="Z978" s="14"/>
      <c r="AA978" s="14"/>
    </row>
    <row r="979" ht="11.25" customHeight="1">
      <c r="A979" s="14"/>
      <c r="B979" s="14"/>
      <c r="C979" s="15"/>
      <c r="D979" s="14"/>
      <c r="E979" s="15"/>
      <c r="F979" s="14"/>
      <c r="G979" s="14"/>
      <c r="H979" s="14"/>
      <c r="I979" s="14"/>
      <c r="J979" s="14"/>
      <c r="K979" s="14"/>
      <c r="L979" s="14"/>
      <c r="M979" s="14"/>
      <c r="N979" s="14"/>
      <c r="O979" s="14"/>
      <c r="P979" s="14"/>
      <c r="Q979" s="14"/>
      <c r="R979" s="14"/>
      <c r="S979" s="14"/>
      <c r="T979" s="14"/>
      <c r="U979" s="14"/>
      <c r="V979" s="14"/>
      <c r="W979" s="14"/>
      <c r="X979" s="14"/>
      <c r="Y979" s="14"/>
      <c r="Z979" s="14"/>
      <c r="AA979" s="14"/>
    </row>
    <row r="980" ht="11.25" customHeight="1">
      <c r="A980" s="14"/>
      <c r="B980" s="14"/>
      <c r="C980" s="15"/>
      <c r="D980" s="14"/>
      <c r="E980" s="15"/>
      <c r="F980" s="14"/>
      <c r="G980" s="14"/>
      <c r="H980" s="14"/>
      <c r="I980" s="14"/>
      <c r="J980" s="14"/>
      <c r="K980" s="14"/>
      <c r="L980" s="14"/>
      <c r="M980" s="14"/>
      <c r="N980" s="14"/>
      <c r="O980" s="14"/>
      <c r="P980" s="14"/>
      <c r="Q980" s="14"/>
      <c r="R980" s="14"/>
      <c r="S980" s="14"/>
      <c r="T980" s="14"/>
      <c r="U980" s="14"/>
      <c r="V980" s="14"/>
      <c r="W980" s="14"/>
      <c r="X980" s="14"/>
      <c r="Y980" s="14"/>
      <c r="Z980" s="14"/>
      <c r="AA980" s="14"/>
    </row>
    <row r="981" ht="11.25" customHeight="1">
      <c r="A981" s="14"/>
      <c r="B981" s="14"/>
      <c r="C981" s="15"/>
      <c r="D981" s="14"/>
      <c r="E981" s="15"/>
      <c r="F981" s="14"/>
      <c r="G981" s="14"/>
      <c r="H981" s="14"/>
      <c r="I981" s="14"/>
      <c r="J981" s="14"/>
      <c r="K981" s="14"/>
      <c r="L981" s="14"/>
      <c r="M981" s="14"/>
      <c r="N981" s="14"/>
      <c r="O981" s="14"/>
      <c r="P981" s="14"/>
      <c r="Q981" s="14"/>
      <c r="R981" s="14"/>
      <c r="S981" s="14"/>
      <c r="T981" s="14"/>
      <c r="U981" s="14"/>
      <c r="V981" s="14"/>
      <c r="W981" s="14"/>
      <c r="X981" s="14"/>
      <c r="Y981" s="14"/>
      <c r="Z981" s="14"/>
      <c r="AA981" s="14"/>
    </row>
    <row r="982" ht="11.25" customHeight="1">
      <c r="A982" s="14"/>
      <c r="B982" s="14"/>
      <c r="C982" s="15"/>
      <c r="D982" s="14"/>
      <c r="E982" s="15"/>
      <c r="F982" s="14"/>
      <c r="G982" s="14"/>
      <c r="H982" s="14"/>
      <c r="I982" s="14"/>
      <c r="J982" s="14"/>
      <c r="K982" s="14"/>
      <c r="L982" s="14"/>
      <c r="M982" s="14"/>
      <c r="N982" s="14"/>
      <c r="O982" s="14"/>
      <c r="P982" s="14"/>
      <c r="Q982" s="14"/>
      <c r="R982" s="14"/>
      <c r="S982" s="14"/>
      <c r="T982" s="14"/>
      <c r="U982" s="14"/>
      <c r="V982" s="14"/>
      <c r="W982" s="14"/>
      <c r="X982" s="14"/>
      <c r="Y982" s="14"/>
      <c r="Z982" s="14"/>
      <c r="AA982" s="14"/>
    </row>
    <row r="983" ht="11.25" customHeight="1">
      <c r="A983" s="14"/>
      <c r="B983" s="14"/>
      <c r="C983" s="15"/>
      <c r="D983" s="14"/>
      <c r="E983" s="15"/>
      <c r="F983" s="14"/>
      <c r="G983" s="14"/>
      <c r="H983" s="14"/>
      <c r="I983" s="14"/>
      <c r="J983" s="14"/>
      <c r="K983" s="14"/>
      <c r="L983" s="14"/>
      <c r="M983" s="14"/>
      <c r="N983" s="14"/>
      <c r="O983" s="14"/>
      <c r="P983" s="14"/>
      <c r="Q983" s="14"/>
      <c r="R983" s="14"/>
      <c r="S983" s="14"/>
      <c r="T983" s="14"/>
      <c r="U983" s="14"/>
      <c r="V983" s="14"/>
      <c r="W983" s="14"/>
      <c r="X983" s="14"/>
      <c r="Y983" s="14"/>
      <c r="Z983" s="14"/>
      <c r="AA983" s="14"/>
    </row>
    <row r="984" ht="11.25" customHeight="1">
      <c r="A984" s="14"/>
      <c r="B984" s="14"/>
      <c r="C984" s="15"/>
      <c r="D984" s="14"/>
      <c r="E984" s="15"/>
      <c r="F984" s="14"/>
      <c r="G984" s="14"/>
      <c r="H984" s="14"/>
      <c r="I984" s="14"/>
      <c r="J984" s="14"/>
      <c r="K984" s="14"/>
      <c r="L984" s="14"/>
      <c r="M984" s="14"/>
      <c r="N984" s="14"/>
      <c r="O984" s="14"/>
      <c r="P984" s="14"/>
      <c r="Q984" s="14"/>
      <c r="R984" s="14"/>
      <c r="S984" s="14"/>
      <c r="T984" s="14"/>
      <c r="U984" s="14"/>
      <c r="V984" s="14"/>
      <c r="W984" s="14"/>
      <c r="X984" s="14"/>
      <c r="Y984" s="14"/>
      <c r="Z984" s="14"/>
      <c r="AA984" s="14"/>
    </row>
    <row r="985" ht="11.25" customHeight="1">
      <c r="A985" s="14"/>
      <c r="B985" s="14"/>
      <c r="C985" s="15"/>
      <c r="D985" s="14"/>
      <c r="E985" s="15"/>
      <c r="F985" s="14"/>
      <c r="G985" s="14"/>
      <c r="H985" s="14"/>
      <c r="I985" s="14"/>
      <c r="J985" s="14"/>
      <c r="K985" s="14"/>
      <c r="L985" s="14"/>
      <c r="M985" s="14"/>
      <c r="N985" s="14"/>
      <c r="O985" s="14"/>
      <c r="P985" s="14"/>
      <c r="Q985" s="14"/>
      <c r="R985" s="14"/>
      <c r="S985" s="14"/>
      <c r="T985" s="14"/>
      <c r="U985" s="14"/>
      <c r="V985" s="14"/>
      <c r="W985" s="14"/>
      <c r="X985" s="14"/>
      <c r="Y985" s="14"/>
      <c r="Z985" s="14"/>
      <c r="AA985" s="14"/>
    </row>
    <row r="986" ht="11.25" customHeight="1">
      <c r="A986" s="14"/>
      <c r="B986" s="14"/>
      <c r="C986" s="15"/>
      <c r="D986" s="14"/>
      <c r="E986" s="15"/>
      <c r="F986" s="14"/>
      <c r="G986" s="14"/>
      <c r="H986" s="14"/>
      <c r="I986" s="14"/>
      <c r="J986" s="14"/>
      <c r="K986" s="14"/>
      <c r="L986" s="14"/>
      <c r="M986" s="14"/>
      <c r="N986" s="14"/>
      <c r="O986" s="14"/>
      <c r="P986" s="14"/>
      <c r="Q986" s="14"/>
      <c r="R986" s="14"/>
      <c r="S986" s="14"/>
      <c r="T986" s="14"/>
      <c r="U986" s="14"/>
      <c r="V986" s="14"/>
      <c r="W986" s="14"/>
      <c r="X986" s="14"/>
      <c r="Y986" s="14"/>
      <c r="Z986" s="14"/>
      <c r="AA986" s="14"/>
    </row>
    <row r="987" ht="11.25" customHeight="1">
      <c r="A987" s="14"/>
      <c r="B987" s="14"/>
      <c r="C987" s="15"/>
      <c r="D987" s="14"/>
      <c r="E987" s="15"/>
      <c r="F987" s="14"/>
      <c r="G987" s="14"/>
      <c r="H987" s="14"/>
      <c r="I987" s="14"/>
      <c r="J987" s="14"/>
      <c r="K987" s="14"/>
      <c r="L987" s="14"/>
      <c r="M987" s="14"/>
      <c r="N987" s="14"/>
      <c r="O987" s="14"/>
      <c r="P987" s="14"/>
      <c r="Q987" s="14"/>
      <c r="R987" s="14"/>
      <c r="S987" s="14"/>
      <c r="T987" s="14"/>
      <c r="U987" s="14"/>
      <c r="V987" s="14"/>
      <c r="W987" s="14"/>
      <c r="X987" s="14"/>
      <c r="Y987" s="14"/>
      <c r="Z987" s="14"/>
      <c r="AA987" s="14"/>
    </row>
    <row r="988" ht="11.25" customHeight="1">
      <c r="A988" s="14"/>
      <c r="B988" s="14"/>
      <c r="C988" s="15"/>
      <c r="D988" s="14"/>
      <c r="E988" s="15"/>
      <c r="F988" s="14"/>
      <c r="G988" s="14"/>
      <c r="H988" s="14"/>
      <c r="I988" s="14"/>
      <c r="J988" s="14"/>
      <c r="K988" s="14"/>
      <c r="L988" s="14"/>
      <c r="M988" s="14"/>
      <c r="N988" s="14"/>
      <c r="O988" s="14"/>
      <c r="P988" s="14"/>
      <c r="Q988" s="14"/>
      <c r="R988" s="14"/>
      <c r="S988" s="14"/>
      <c r="T988" s="14"/>
      <c r="U988" s="14"/>
      <c r="V988" s="14"/>
      <c r="W988" s="14"/>
      <c r="X988" s="14"/>
      <c r="Y988" s="14"/>
      <c r="Z988" s="14"/>
      <c r="AA988" s="14"/>
    </row>
    <row r="989" ht="11.25" customHeight="1">
      <c r="A989" s="14"/>
      <c r="B989" s="14"/>
      <c r="C989" s="15"/>
      <c r="D989" s="14"/>
      <c r="E989" s="15"/>
      <c r="F989" s="14"/>
      <c r="G989" s="14"/>
      <c r="H989" s="14"/>
      <c r="I989" s="14"/>
      <c r="J989" s="14"/>
      <c r="K989" s="14"/>
      <c r="L989" s="14"/>
      <c r="M989" s="14"/>
      <c r="N989" s="14"/>
      <c r="O989" s="14"/>
      <c r="P989" s="14"/>
      <c r="Q989" s="14"/>
      <c r="R989" s="14"/>
      <c r="S989" s="14"/>
      <c r="T989" s="14"/>
      <c r="U989" s="14"/>
      <c r="V989" s="14"/>
      <c r="W989" s="14"/>
      <c r="X989" s="14"/>
      <c r="Y989" s="14"/>
      <c r="Z989" s="14"/>
      <c r="AA989" s="14"/>
    </row>
    <row r="990" ht="11.25" customHeight="1">
      <c r="A990" s="14"/>
      <c r="B990" s="14"/>
      <c r="C990" s="15"/>
      <c r="D990" s="14"/>
      <c r="E990" s="15"/>
      <c r="F990" s="14"/>
      <c r="G990" s="14"/>
      <c r="H990" s="14"/>
      <c r="I990" s="14"/>
      <c r="J990" s="14"/>
      <c r="K990" s="14"/>
      <c r="L990" s="14"/>
      <c r="M990" s="14"/>
      <c r="N990" s="14"/>
      <c r="O990" s="14"/>
      <c r="P990" s="14"/>
      <c r="Q990" s="14"/>
      <c r="R990" s="14"/>
      <c r="S990" s="14"/>
      <c r="T990" s="14"/>
      <c r="U990" s="14"/>
      <c r="V990" s="14"/>
      <c r="W990" s="14"/>
      <c r="X990" s="14"/>
      <c r="Y990" s="14"/>
      <c r="Z990" s="14"/>
      <c r="AA990" s="14"/>
    </row>
    <row r="991" ht="11.25" customHeight="1">
      <c r="A991" s="14"/>
      <c r="B991" s="14"/>
      <c r="C991" s="15"/>
      <c r="D991" s="14"/>
      <c r="E991" s="15"/>
      <c r="F991" s="14"/>
      <c r="G991" s="14"/>
      <c r="H991" s="14"/>
      <c r="I991" s="14"/>
      <c r="J991" s="14"/>
      <c r="K991" s="14"/>
      <c r="L991" s="14"/>
      <c r="M991" s="14"/>
      <c r="N991" s="14"/>
      <c r="O991" s="14"/>
      <c r="P991" s="14"/>
      <c r="Q991" s="14"/>
      <c r="R991" s="14"/>
      <c r="S991" s="14"/>
      <c r="T991" s="14"/>
      <c r="U991" s="14"/>
      <c r="V991" s="14"/>
      <c r="W991" s="14"/>
      <c r="X991" s="14"/>
      <c r="Y991" s="14"/>
      <c r="Z991" s="14"/>
      <c r="AA991" s="14"/>
    </row>
    <row r="992" ht="11.25" customHeight="1">
      <c r="A992" s="14"/>
      <c r="B992" s="14"/>
      <c r="C992" s="15"/>
      <c r="D992" s="14"/>
      <c r="E992" s="15"/>
      <c r="F992" s="14"/>
      <c r="G992" s="14"/>
      <c r="H992" s="14"/>
      <c r="I992" s="14"/>
      <c r="J992" s="14"/>
      <c r="K992" s="14"/>
      <c r="L992" s="14"/>
      <c r="M992" s="14"/>
      <c r="N992" s="14"/>
      <c r="O992" s="14"/>
      <c r="P992" s="14"/>
      <c r="Q992" s="14"/>
      <c r="R992" s="14"/>
      <c r="S992" s="14"/>
      <c r="T992" s="14"/>
      <c r="U992" s="14"/>
      <c r="V992" s="14"/>
      <c r="W992" s="14"/>
      <c r="X992" s="14"/>
      <c r="Y992" s="14"/>
      <c r="Z992" s="14"/>
      <c r="AA992" s="14"/>
    </row>
    <row r="993" ht="11.25" customHeight="1">
      <c r="A993" s="14"/>
      <c r="B993" s="14"/>
      <c r="C993" s="15"/>
      <c r="D993" s="14"/>
      <c r="E993" s="15"/>
      <c r="F993" s="14"/>
      <c r="G993" s="14"/>
      <c r="H993" s="14"/>
      <c r="I993" s="14"/>
      <c r="J993" s="14"/>
      <c r="K993" s="14"/>
      <c r="L993" s="14"/>
      <c r="M993" s="14"/>
      <c r="N993" s="14"/>
      <c r="O993" s="14"/>
      <c r="P993" s="14"/>
      <c r="Q993" s="14"/>
      <c r="R993" s="14"/>
      <c r="S993" s="14"/>
      <c r="T993" s="14"/>
      <c r="U993" s="14"/>
      <c r="V993" s="14"/>
      <c r="W993" s="14"/>
      <c r="X993" s="14"/>
      <c r="Y993" s="14"/>
      <c r="Z993" s="14"/>
      <c r="AA993" s="14"/>
    </row>
    <row r="994" ht="11.25" customHeight="1">
      <c r="A994" s="14"/>
      <c r="B994" s="14"/>
      <c r="C994" s="15"/>
      <c r="D994" s="14"/>
      <c r="E994" s="15"/>
      <c r="F994" s="14"/>
      <c r="G994" s="14"/>
      <c r="H994" s="14"/>
      <c r="I994" s="14"/>
      <c r="J994" s="14"/>
      <c r="K994" s="14"/>
      <c r="L994" s="14"/>
      <c r="M994" s="14"/>
      <c r="N994" s="14"/>
      <c r="O994" s="14"/>
      <c r="P994" s="14"/>
      <c r="Q994" s="14"/>
      <c r="R994" s="14"/>
      <c r="S994" s="14"/>
      <c r="T994" s="14"/>
      <c r="U994" s="14"/>
      <c r="V994" s="14"/>
      <c r="W994" s="14"/>
      <c r="X994" s="14"/>
      <c r="Y994" s="14"/>
      <c r="Z994" s="14"/>
      <c r="AA994" s="14"/>
    </row>
    <row r="995" ht="11.25" customHeight="1">
      <c r="A995" s="14"/>
      <c r="B995" s="14"/>
      <c r="C995" s="15"/>
      <c r="D995" s="14"/>
      <c r="E995" s="15"/>
      <c r="F995" s="14"/>
      <c r="G995" s="14"/>
      <c r="H995" s="14"/>
      <c r="I995" s="14"/>
      <c r="J995" s="14"/>
      <c r="K995" s="14"/>
      <c r="L995" s="14"/>
      <c r="M995" s="14"/>
      <c r="N995" s="14"/>
      <c r="O995" s="14"/>
      <c r="P995" s="14"/>
      <c r="Q995" s="14"/>
      <c r="R995" s="14"/>
      <c r="S995" s="14"/>
      <c r="T995" s="14"/>
      <c r="U995" s="14"/>
      <c r="V995" s="14"/>
      <c r="W995" s="14"/>
      <c r="X995" s="14"/>
      <c r="Y995" s="14"/>
      <c r="Z995" s="14"/>
      <c r="AA995" s="14"/>
    </row>
    <row r="996" ht="11.25" customHeight="1">
      <c r="A996" s="14"/>
      <c r="B996" s="14"/>
      <c r="C996" s="15"/>
      <c r="D996" s="14"/>
      <c r="E996" s="15"/>
      <c r="F996" s="14"/>
      <c r="G996" s="14"/>
      <c r="H996" s="14"/>
      <c r="I996" s="14"/>
      <c r="J996" s="14"/>
      <c r="K996" s="14"/>
      <c r="L996" s="14"/>
      <c r="M996" s="14"/>
      <c r="N996" s="14"/>
      <c r="O996" s="14"/>
      <c r="P996" s="14"/>
      <c r="Q996" s="14"/>
      <c r="R996" s="14"/>
      <c r="S996" s="14"/>
      <c r="T996" s="14"/>
      <c r="U996" s="14"/>
      <c r="V996" s="14"/>
      <c r="W996" s="14"/>
      <c r="X996" s="14"/>
      <c r="Y996" s="14"/>
      <c r="Z996" s="14"/>
      <c r="AA996" s="14"/>
    </row>
    <row r="997" ht="11.25" customHeight="1">
      <c r="A997" s="14"/>
      <c r="B997" s="14"/>
      <c r="C997" s="15"/>
      <c r="D997" s="14"/>
      <c r="E997" s="15"/>
      <c r="F997" s="14"/>
      <c r="G997" s="14"/>
      <c r="H997" s="14"/>
      <c r="I997" s="14"/>
      <c r="J997" s="14"/>
      <c r="K997" s="14"/>
      <c r="L997" s="14"/>
      <c r="M997" s="14"/>
      <c r="N997" s="14"/>
      <c r="O997" s="14"/>
      <c r="P997" s="14"/>
      <c r="Q997" s="14"/>
      <c r="R997" s="14"/>
      <c r="S997" s="14"/>
      <c r="T997" s="14"/>
      <c r="U997" s="14"/>
      <c r="V997" s="14"/>
      <c r="W997" s="14"/>
      <c r="X997" s="14"/>
      <c r="Y997" s="14"/>
      <c r="Z997" s="14"/>
      <c r="AA997" s="14"/>
    </row>
    <row r="998" ht="11.25" customHeight="1">
      <c r="A998" s="14"/>
      <c r="B998" s="14"/>
      <c r="C998" s="15"/>
      <c r="D998" s="14"/>
      <c r="E998" s="15"/>
      <c r="F998" s="14"/>
      <c r="G998" s="14"/>
      <c r="H998" s="14"/>
      <c r="I998" s="14"/>
      <c r="J998" s="14"/>
      <c r="K998" s="14"/>
      <c r="L998" s="14"/>
      <c r="M998" s="14"/>
      <c r="N998" s="14"/>
      <c r="O998" s="14"/>
      <c r="P998" s="14"/>
      <c r="Q998" s="14"/>
      <c r="R998" s="14"/>
      <c r="S998" s="14"/>
      <c r="T998" s="14"/>
      <c r="U998" s="14"/>
      <c r="V998" s="14"/>
      <c r="W998" s="14"/>
      <c r="X998" s="14"/>
      <c r="Y998" s="14"/>
      <c r="Z998" s="14"/>
      <c r="AA998" s="14"/>
    </row>
    <row r="999" ht="11.25" customHeight="1">
      <c r="A999" s="14"/>
      <c r="B999" s="14"/>
      <c r="C999" s="15"/>
      <c r="D999" s="14"/>
      <c r="E999" s="15"/>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ht="11.25" customHeight="1">
      <c r="A1000" s="14"/>
      <c r="B1000" s="14"/>
      <c r="C1000" s="15"/>
      <c r="D1000" s="14"/>
      <c r="E1000" s="15"/>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ht="11.25" customHeight="1">
      <c r="A1001" s="14"/>
      <c r="B1001" s="14"/>
      <c r="C1001" s="15"/>
      <c r="D1001" s="14"/>
      <c r="E1001" s="15"/>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sheetData>
  <mergeCells count="33">
    <mergeCell ref="I23:J24"/>
    <mergeCell ref="L23:L24"/>
    <mergeCell ref="A1:C1"/>
    <mergeCell ref="C2:F2"/>
    <mergeCell ref="G2:J2"/>
    <mergeCell ref="K2:L2"/>
    <mergeCell ref="F19:J21"/>
    <mergeCell ref="C23:D24"/>
    <mergeCell ref="F23:G24"/>
    <mergeCell ref="C26:D27"/>
    <mergeCell ref="F26:G27"/>
    <mergeCell ref="I26:J27"/>
    <mergeCell ref="L26:L27"/>
    <mergeCell ref="F28:G29"/>
    <mergeCell ref="I28:J29"/>
    <mergeCell ref="L28:L29"/>
    <mergeCell ref="C34:O35"/>
    <mergeCell ref="C28:D29"/>
    <mergeCell ref="C30:D31"/>
    <mergeCell ref="C37:D38"/>
    <mergeCell ref="F37:G38"/>
    <mergeCell ref="I37:J38"/>
    <mergeCell ref="L37:L38"/>
    <mergeCell ref="N37:O38"/>
    <mergeCell ref="I45:J45"/>
    <mergeCell ref="I47:J47"/>
    <mergeCell ref="C40:D40"/>
    <mergeCell ref="F40:G40"/>
    <mergeCell ref="I40:J40"/>
    <mergeCell ref="N40:O40"/>
    <mergeCell ref="I42:J42"/>
    <mergeCell ref="C43:D43"/>
    <mergeCell ref="F43:G4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4" t="s">
        <v>16</v>
      </c>
      <c r="B1" s="85" t="s">
        <v>17</v>
      </c>
      <c r="C1" s="86" t="s">
        <v>78</v>
      </c>
      <c r="D1" s="85" t="s">
        <v>19</v>
      </c>
      <c r="E1" s="87" t="s">
        <v>79</v>
      </c>
      <c r="F1" s="84" t="s">
        <v>21</v>
      </c>
      <c r="G1" s="85" t="s">
        <v>22</v>
      </c>
      <c r="H1" s="85" t="s">
        <v>23</v>
      </c>
      <c r="I1" s="85" t="s">
        <v>24</v>
      </c>
      <c r="J1" s="84" t="s">
        <v>25</v>
      </c>
      <c r="K1" s="85" t="s">
        <v>26</v>
      </c>
      <c r="L1" s="88" t="s">
        <v>27</v>
      </c>
      <c r="M1" s="89"/>
    </row>
    <row r="2">
      <c r="A2" s="90" t="s">
        <v>28</v>
      </c>
      <c r="B2" s="91" t="s">
        <v>29</v>
      </c>
      <c r="C2" s="92">
        <f>6040</f>
        <v>6040</v>
      </c>
      <c r="D2" s="93">
        <v>354.0</v>
      </c>
      <c r="E2" s="94">
        <f t="shared" ref="E2:E13" si="1">D2/C2</f>
        <v>0.05860927152</v>
      </c>
      <c r="F2" s="91">
        <v>3.0</v>
      </c>
      <c r="G2" s="91">
        <v>0.91</v>
      </c>
      <c r="H2" s="91" t="s">
        <v>30</v>
      </c>
      <c r="I2" s="91" t="s">
        <v>31</v>
      </c>
      <c r="J2" s="91">
        <v>9.0</v>
      </c>
      <c r="K2" s="91" t="s">
        <v>30</v>
      </c>
      <c r="L2" s="95" t="s">
        <v>31</v>
      </c>
      <c r="M2" s="89"/>
    </row>
    <row r="3">
      <c r="A3" s="96" t="s">
        <v>32</v>
      </c>
      <c r="B3" s="16" t="s">
        <v>33</v>
      </c>
      <c r="C3" s="97">
        <v>8293.0</v>
      </c>
      <c r="D3" s="98">
        <v>905.0</v>
      </c>
      <c r="E3" s="94">
        <f t="shared" si="1"/>
        <v>0.1091281804</v>
      </c>
      <c r="F3" s="16">
        <v>3.0</v>
      </c>
      <c r="G3" s="16">
        <v>0.85</v>
      </c>
      <c r="H3" s="16" t="s">
        <v>31</v>
      </c>
      <c r="I3" s="16" t="s">
        <v>31</v>
      </c>
      <c r="J3" s="16">
        <v>8.0</v>
      </c>
      <c r="K3" s="16" t="s">
        <v>31</v>
      </c>
      <c r="L3" s="99" t="s">
        <v>31</v>
      </c>
      <c r="M3" s="89"/>
    </row>
    <row r="4">
      <c r="A4" s="96" t="s">
        <v>34</v>
      </c>
      <c r="B4" s="16" t="s">
        <v>35</v>
      </c>
      <c r="C4" s="97">
        <v>9287.0</v>
      </c>
      <c r="D4" s="98">
        <v>364.0</v>
      </c>
      <c r="E4" s="94">
        <f t="shared" si="1"/>
        <v>0.03919457306</v>
      </c>
      <c r="F4" s="16">
        <v>3.0</v>
      </c>
      <c r="G4" s="74">
        <v>0.63</v>
      </c>
      <c r="H4" s="16" t="s">
        <v>31</v>
      </c>
      <c r="I4" s="16" t="s">
        <v>31</v>
      </c>
      <c r="J4" s="16">
        <v>8.0</v>
      </c>
      <c r="K4" s="16" t="s">
        <v>31</v>
      </c>
      <c r="L4" s="99" t="s">
        <v>31</v>
      </c>
      <c r="M4" s="89"/>
    </row>
    <row r="5">
      <c r="A5" s="96" t="s">
        <v>36</v>
      </c>
      <c r="B5" s="16" t="s">
        <v>37</v>
      </c>
      <c r="C5" s="97">
        <v>3147.0</v>
      </c>
      <c r="D5" s="98">
        <v>436.0</v>
      </c>
      <c r="E5" s="94">
        <f t="shared" si="1"/>
        <v>0.1385446457</v>
      </c>
      <c r="F5" s="16">
        <v>2.0</v>
      </c>
      <c r="G5" s="16">
        <v>0.9</v>
      </c>
      <c r="H5" s="16" t="s">
        <v>31</v>
      </c>
      <c r="I5" s="16" t="s">
        <v>31</v>
      </c>
      <c r="J5" s="16">
        <v>9.0</v>
      </c>
      <c r="K5" s="16" t="s">
        <v>31</v>
      </c>
      <c r="L5" s="99" t="s">
        <v>31</v>
      </c>
      <c r="M5" s="89"/>
    </row>
    <row r="6">
      <c r="A6" s="96" t="s">
        <v>38</v>
      </c>
      <c r="B6" s="16" t="s">
        <v>39</v>
      </c>
      <c r="C6" s="97">
        <v>37719.0</v>
      </c>
      <c r="D6" s="98">
        <v>3996.0</v>
      </c>
      <c r="E6" s="94">
        <f t="shared" si="1"/>
        <v>0.1059413028</v>
      </c>
      <c r="F6" s="74">
        <v>1.0</v>
      </c>
      <c r="G6" s="16">
        <v>0.82</v>
      </c>
      <c r="H6" s="16" t="s">
        <v>30</v>
      </c>
      <c r="I6" s="16" t="s">
        <v>30</v>
      </c>
      <c r="J6" s="16">
        <v>10.0</v>
      </c>
      <c r="K6" s="16" t="s">
        <v>30</v>
      </c>
      <c r="L6" s="99" t="s">
        <v>30</v>
      </c>
      <c r="M6" s="89"/>
    </row>
    <row r="7">
      <c r="A7" s="96" t="s">
        <v>40</v>
      </c>
      <c r="B7" s="16" t="s">
        <v>39</v>
      </c>
      <c r="C7" s="97">
        <v>113.0</v>
      </c>
      <c r="D7" s="98">
        <v>23.0</v>
      </c>
      <c r="E7" s="94">
        <f t="shared" si="1"/>
        <v>0.203539823</v>
      </c>
      <c r="F7" s="16">
        <v>4.0</v>
      </c>
      <c r="G7" s="16">
        <v>0.88</v>
      </c>
      <c r="H7" s="16" t="s">
        <v>30</v>
      </c>
      <c r="I7" s="16" t="s">
        <v>30</v>
      </c>
      <c r="J7" s="16">
        <v>7.0</v>
      </c>
      <c r="K7" s="16" t="s">
        <v>31</v>
      </c>
      <c r="L7" s="99" t="s">
        <v>31</v>
      </c>
      <c r="M7" s="89"/>
    </row>
    <row r="8">
      <c r="A8" s="96" t="s">
        <v>41</v>
      </c>
      <c r="B8" s="16" t="s">
        <v>29</v>
      </c>
      <c r="C8" s="97">
        <v>5379.0</v>
      </c>
      <c r="D8" s="98">
        <v>24.0</v>
      </c>
      <c r="E8" s="94">
        <f t="shared" si="1"/>
        <v>0.004461795873</v>
      </c>
      <c r="F8" s="16">
        <v>2.0</v>
      </c>
      <c r="G8" s="16">
        <v>0.78</v>
      </c>
      <c r="H8" s="16" t="s">
        <v>30</v>
      </c>
      <c r="I8" s="16" t="s">
        <v>31</v>
      </c>
      <c r="J8" s="16">
        <v>10.0</v>
      </c>
      <c r="K8" s="16" t="s">
        <v>31</v>
      </c>
      <c r="L8" s="99" t="s">
        <v>31</v>
      </c>
      <c r="M8" s="89"/>
    </row>
    <row r="9">
      <c r="A9" s="96" t="s">
        <v>42</v>
      </c>
      <c r="B9" s="16" t="s">
        <v>43</v>
      </c>
      <c r="C9" s="100">
        <v>10.0</v>
      </c>
      <c r="D9" s="98">
        <v>10.0</v>
      </c>
      <c r="E9" s="94">
        <f t="shared" si="1"/>
        <v>1</v>
      </c>
      <c r="F9" s="16">
        <v>4.0</v>
      </c>
      <c r="G9" s="16">
        <v>0.94</v>
      </c>
      <c r="H9" s="16" t="s">
        <v>30</v>
      </c>
      <c r="I9" s="16" t="s">
        <v>30</v>
      </c>
      <c r="J9" s="16">
        <v>7.0</v>
      </c>
      <c r="K9" s="16" t="s">
        <v>31</v>
      </c>
      <c r="L9" s="99" t="s">
        <v>31</v>
      </c>
      <c r="M9" s="89"/>
    </row>
    <row r="10">
      <c r="A10" s="96" t="s">
        <v>44</v>
      </c>
      <c r="B10" s="16" t="s">
        <v>45</v>
      </c>
      <c r="C10" s="97">
        <v>2431.0</v>
      </c>
      <c r="D10" s="98">
        <v>309.0</v>
      </c>
      <c r="E10" s="94">
        <f t="shared" si="1"/>
        <v>0.1271081859</v>
      </c>
      <c r="F10" s="16">
        <v>3.0</v>
      </c>
      <c r="G10" s="16">
        <v>0.86</v>
      </c>
      <c r="H10" s="16" t="s">
        <v>31</v>
      </c>
      <c r="I10" s="16" t="s">
        <v>31</v>
      </c>
      <c r="J10" s="16">
        <v>8.0</v>
      </c>
      <c r="K10" s="16" t="s">
        <v>31</v>
      </c>
      <c r="L10" s="99" t="s">
        <v>30</v>
      </c>
      <c r="M10" s="89"/>
    </row>
    <row r="11">
      <c r="A11" s="96" t="s">
        <v>46</v>
      </c>
      <c r="B11" s="16" t="s">
        <v>47</v>
      </c>
      <c r="C11" s="97">
        <v>95.0</v>
      </c>
      <c r="D11" s="101">
        <v>6.0</v>
      </c>
      <c r="E11" s="94">
        <f t="shared" si="1"/>
        <v>0.06315789474</v>
      </c>
      <c r="F11" s="16">
        <v>3.0</v>
      </c>
      <c r="G11" s="16">
        <v>0.92</v>
      </c>
      <c r="H11" s="16" t="s">
        <v>31</v>
      </c>
      <c r="I11" s="16" t="s">
        <v>31</v>
      </c>
      <c r="J11" s="74">
        <v>5.0</v>
      </c>
      <c r="K11" s="16" t="s">
        <v>31</v>
      </c>
      <c r="L11" s="99" t="s">
        <v>31</v>
      </c>
      <c r="M11" s="89"/>
    </row>
    <row r="12">
      <c r="A12" s="96" t="s">
        <v>48</v>
      </c>
      <c r="B12" s="16" t="s">
        <v>29</v>
      </c>
      <c r="C12" s="97">
        <v>395.0</v>
      </c>
      <c r="D12" s="98">
        <v>9.0</v>
      </c>
      <c r="E12" s="94">
        <f t="shared" si="1"/>
        <v>0.02278481013</v>
      </c>
      <c r="F12" s="16">
        <v>5.0</v>
      </c>
      <c r="G12" s="16">
        <v>0.88</v>
      </c>
      <c r="H12" s="16" t="s">
        <v>30</v>
      </c>
      <c r="I12" s="16" t="s">
        <v>30</v>
      </c>
      <c r="J12" s="16">
        <v>7.0</v>
      </c>
      <c r="K12" s="16" t="s">
        <v>31</v>
      </c>
      <c r="L12" s="99" t="s">
        <v>31</v>
      </c>
      <c r="M12" s="89"/>
    </row>
    <row r="13">
      <c r="A13" s="102" t="s">
        <v>49</v>
      </c>
      <c r="B13" s="103" t="s">
        <v>37</v>
      </c>
      <c r="C13" s="104">
        <v>1431.0</v>
      </c>
      <c r="D13" s="105">
        <v>340.0</v>
      </c>
      <c r="E13" s="94">
        <f t="shared" si="1"/>
        <v>0.2375960867</v>
      </c>
      <c r="F13" s="103">
        <v>2.0</v>
      </c>
      <c r="G13" s="103">
        <v>0.79</v>
      </c>
      <c r="H13" s="103" t="s">
        <v>31</v>
      </c>
      <c r="I13" s="103" t="s">
        <v>31</v>
      </c>
      <c r="J13" s="103">
        <v>8.0</v>
      </c>
      <c r="K13" s="103" t="s">
        <v>31</v>
      </c>
      <c r="L13" s="106" t="s">
        <v>31</v>
      </c>
      <c r="M13" s="89"/>
    </row>
    <row r="14">
      <c r="A14" s="89"/>
      <c r="B14" s="89"/>
      <c r="C14" s="89"/>
      <c r="D14" s="107"/>
      <c r="E14" s="108"/>
      <c r="F14" s="89"/>
      <c r="G14" s="89"/>
      <c r="H14" s="89"/>
      <c r="I14" s="89"/>
      <c r="J14" s="89"/>
      <c r="K14" s="89"/>
      <c r="L14" s="89"/>
      <c r="M14" s="89"/>
    </row>
    <row r="15">
      <c r="D15" s="109"/>
      <c r="E15" s="110"/>
    </row>
    <row r="16">
      <c r="D16" s="109"/>
      <c r="E16" s="110"/>
    </row>
    <row r="17">
      <c r="D17" s="109"/>
      <c r="E17" s="110"/>
    </row>
    <row r="18">
      <c r="D18" s="109"/>
      <c r="E18" s="110"/>
    </row>
    <row r="19">
      <c r="D19" s="109"/>
      <c r="E19" s="110"/>
    </row>
    <row r="20">
      <c r="D20" s="109"/>
      <c r="E20" s="110"/>
    </row>
    <row r="21">
      <c r="D21" s="109"/>
      <c r="E21" s="110"/>
    </row>
    <row r="22">
      <c r="D22" s="109"/>
      <c r="E22" s="110"/>
    </row>
    <row r="23">
      <c r="D23" s="109"/>
      <c r="E23" s="110"/>
    </row>
    <row r="24">
      <c r="D24" s="109"/>
      <c r="E24" s="110"/>
    </row>
    <row r="25">
      <c r="D25" s="109"/>
      <c r="E25" s="110"/>
    </row>
    <row r="26">
      <c r="D26" s="109"/>
      <c r="E26" s="110"/>
    </row>
    <row r="27">
      <c r="D27" s="109"/>
      <c r="E27" s="110"/>
    </row>
    <row r="28">
      <c r="D28" s="109"/>
      <c r="E28" s="110"/>
    </row>
    <row r="29">
      <c r="D29" s="109"/>
      <c r="E29" s="110"/>
    </row>
    <row r="30">
      <c r="D30" s="109"/>
      <c r="E30" s="110"/>
    </row>
    <row r="31">
      <c r="D31" s="109"/>
      <c r="E31" s="110"/>
    </row>
    <row r="32">
      <c r="D32" s="109"/>
      <c r="E32" s="110"/>
    </row>
    <row r="33">
      <c r="D33" s="109"/>
      <c r="E33" s="110"/>
    </row>
    <row r="34">
      <c r="D34" s="109"/>
      <c r="E34" s="110"/>
    </row>
    <row r="35">
      <c r="D35" s="109"/>
      <c r="E35" s="110"/>
    </row>
    <row r="36">
      <c r="D36" s="109"/>
      <c r="E36" s="110"/>
    </row>
    <row r="37">
      <c r="D37" s="109"/>
      <c r="E37" s="110"/>
    </row>
    <row r="38">
      <c r="D38" s="109"/>
      <c r="E38" s="110"/>
    </row>
    <row r="39">
      <c r="D39" s="109"/>
      <c r="E39" s="110"/>
    </row>
    <row r="40">
      <c r="D40" s="109"/>
      <c r="E40" s="110"/>
    </row>
    <row r="41">
      <c r="D41" s="109"/>
      <c r="E41" s="110"/>
    </row>
    <row r="42">
      <c r="D42" s="109"/>
      <c r="E42" s="110"/>
    </row>
    <row r="43">
      <c r="D43" s="109"/>
      <c r="E43" s="110"/>
    </row>
    <row r="44">
      <c r="D44" s="109"/>
      <c r="E44" s="110"/>
    </row>
    <row r="45">
      <c r="D45" s="109"/>
      <c r="E45" s="110"/>
    </row>
    <row r="46">
      <c r="D46" s="109"/>
      <c r="E46" s="110"/>
    </row>
    <row r="47">
      <c r="D47" s="109"/>
      <c r="E47" s="110"/>
    </row>
    <row r="48">
      <c r="D48" s="109"/>
      <c r="E48" s="110"/>
    </row>
    <row r="49">
      <c r="D49" s="109"/>
      <c r="E49" s="110"/>
    </row>
    <row r="50">
      <c r="D50" s="109"/>
      <c r="E50" s="110"/>
    </row>
    <row r="51">
      <c r="D51" s="109"/>
      <c r="E51" s="110"/>
    </row>
    <row r="52">
      <c r="D52" s="109"/>
      <c r="E52" s="110"/>
    </row>
    <row r="53">
      <c r="D53" s="109"/>
      <c r="E53" s="110"/>
    </row>
    <row r="54">
      <c r="D54" s="109"/>
      <c r="E54" s="110"/>
    </row>
    <row r="55">
      <c r="D55" s="109"/>
      <c r="E55" s="110"/>
    </row>
    <row r="56">
      <c r="D56" s="109"/>
      <c r="E56" s="110"/>
    </row>
    <row r="57">
      <c r="D57" s="109"/>
      <c r="E57" s="110"/>
    </row>
    <row r="58">
      <c r="D58" s="109"/>
      <c r="E58" s="110"/>
    </row>
    <row r="59">
      <c r="D59" s="109"/>
      <c r="E59" s="110"/>
    </row>
    <row r="60">
      <c r="D60" s="109"/>
      <c r="E60" s="110"/>
    </row>
    <row r="61">
      <c r="D61" s="109"/>
      <c r="E61" s="110"/>
    </row>
    <row r="62">
      <c r="D62" s="109"/>
      <c r="E62" s="110"/>
    </row>
    <row r="63">
      <c r="D63" s="109"/>
      <c r="E63" s="110"/>
    </row>
    <row r="64">
      <c r="D64" s="109"/>
      <c r="E64" s="110"/>
    </row>
    <row r="65">
      <c r="D65" s="109"/>
      <c r="E65" s="110"/>
    </row>
    <row r="66">
      <c r="D66" s="109"/>
      <c r="E66" s="110"/>
    </row>
    <row r="67">
      <c r="D67" s="109"/>
      <c r="E67" s="110"/>
    </row>
    <row r="68">
      <c r="D68" s="109"/>
      <c r="E68" s="110"/>
    </row>
    <row r="69">
      <c r="D69" s="109"/>
      <c r="E69" s="110"/>
    </row>
    <row r="70">
      <c r="D70" s="109"/>
      <c r="E70" s="110"/>
    </row>
    <row r="71">
      <c r="D71" s="109"/>
      <c r="E71" s="110"/>
    </row>
    <row r="72">
      <c r="D72" s="109"/>
      <c r="E72" s="110"/>
    </row>
    <row r="73">
      <c r="D73" s="109"/>
      <c r="E73" s="110"/>
    </row>
    <row r="74">
      <c r="D74" s="109"/>
      <c r="E74" s="110"/>
    </row>
    <row r="75">
      <c r="D75" s="109"/>
      <c r="E75" s="110"/>
    </row>
    <row r="76">
      <c r="D76" s="109"/>
      <c r="E76" s="110"/>
    </row>
    <row r="77">
      <c r="D77" s="109"/>
      <c r="E77" s="110"/>
    </row>
    <row r="78">
      <c r="D78" s="109"/>
      <c r="E78" s="110"/>
    </row>
    <row r="79">
      <c r="D79" s="109"/>
      <c r="E79" s="110"/>
    </row>
    <row r="80">
      <c r="D80" s="109"/>
      <c r="E80" s="110"/>
    </row>
    <row r="81">
      <c r="D81" s="109"/>
      <c r="E81" s="110"/>
    </row>
    <row r="82">
      <c r="D82" s="109"/>
      <c r="E82" s="110"/>
    </row>
    <row r="83">
      <c r="D83" s="109"/>
      <c r="E83" s="110"/>
    </row>
    <row r="84">
      <c r="D84" s="109"/>
      <c r="E84" s="110"/>
    </row>
    <row r="85">
      <c r="D85" s="109"/>
      <c r="E85" s="110"/>
    </row>
    <row r="86">
      <c r="D86" s="109"/>
      <c r="E86" s="110"/>
    </row>
    <row r="87">
      <c r="D87" s="109"/>
      <c r="E87" s="110"/>
    </row>
    <row r="88">
      <c r="D88" s="109"/>
      <c r="E88" s="110"/>
    </row>
    <row r="89">
      <c r="D89" s="109"/>
      <c r="E89" s="110"/>
    </row>
    <row r="90">
      <c r="D90" s="109"/>
      <c r="E90" s="110"/>
    </row>
    <row r="91">
      <c r="D91" s="109"/>
      <c r="E91" s="110"/>
    </row>
    <row r="92">
      <c r="D92" s="109"/>
      <c r="E92" s="110"/>
    </row>
    <row r="93">
      <c r="D93" s="109"/>
      <c r="E93" s="110"/>
    </row>
    <row r="94">
      <c r="D94" s="109"/>
      <c r="E94" s="110"/>
    </row>
    <row r="95">
      <c r="D95" s="109"/>
      <c r="E95" s="110"/>
    </row>
    <row r="96">
      <c r="D96" s="109"/>
      <c r="E96" s="110"/>
    </row>
    <row r="97">
      <c r="D97" s="109"/>
      <c r="E97" s="110"/>
    </row>
    <row r="98">
      <c r="D98" s="109"/>
      <c r="E98" s="110"/>
    </row>
    <row r="99">
      <c r="D99" s="109"/>
      <c r="E99" s="110"/>
    </row>
    <row r="100">
      <c r="D100" s="109"/>
      <c r="E100" s="110"/>
    </row>
    <row r="101">
      <c r="D101" s="109"/>
      <c r="E101" s="110"/>
    </row>
    <row r="102">
      <c r="D102" s="109"/>
      <c r="E102" s="110"/>
    </row>
    <row r="103">
      <c r="D103" s="109"/>
      <c r="E103" s="110"/>
    </row>
    <row r="104">
      <c r="D104" s="109"/>
      <c r="E104" s="110"/>
    </row>
    <row r="105">
      <c r="D105" s="109"/>
      <c r="E105" s="110"/>
    </row>
    <row r="106">
      <c r="D106" s="109"/>
      <c r="E106" s="110"/>
    </row>
    <row r="107">
      <c r="D107" s="109"/>
      <c r="E107" s="110"/>
    </row>
    <row r="108">
      <c r="D108" s="109"/>
      <c r="E108" s="110"/>
    </row>
    <row r="109">
      <c r="D109" s="109"/>
      <c r="E109" s="110"/>
    </row>
    <row r="110">
      <c r="D110" s="109"/>
      <c r="E110" s="110"/>
    </row>
    <row r="111">
      <c r="D111" s="109"/>
      <c r="E111" s="110"/>
    </row>
    <row r="112">
      <c r="D112" s="109"/>
      <c r="E112" s="110"/>
    </row>
    <row r="113">
      <c r="D113" s="109"/>
      <c r="E113" s="110"/>
    </row>
    <row r="114">
      <c r="D114" s="109"/>
      <c r="E114" s="110"/>
    </row>
    <row r="115">
      <c r="D115" s="109"/>
      <c r="E115" s="110"/>
    </row>
    <row r="116">
      <c r="D116" s="109"/>
      <c r="E116" s="110"/>
    </row>
    <row r="117">
      <c r="D117" s="109"/>
      <c r="E117" s="110"/>
    </row>
    <row r="118">
      <c r="D118" s="109"/>
      <c r="E118" s="110"/>
    </row>
    <row r="119">
      <c r="D119" s="109"/>
      <c r="E119" s="110"/>
    </row>
    <row r="120">
      <c r="D120" s="109"/>
      <c r="E120" s="110"/>
    </row>
    <row r="121">
      <c r="D121" s="109"/>
      <c r="E121" s="110"/>
    </row>
    <row r="122">
      <c r="D122" s="109"/>
      <c r="E122" s="110"/>
    </row>
    <row r="123">
      <c r="D123" s="109"/>
      <c r="E123" s="110"/>
    </row>
    <row r="124">
      <c r="D124" s="109"/>
      <c r="E124" s="110"/>
    </row>
    <row r="125">
      <c r="D125" s="109"/>
      <c r="E125" s="110"/>
    </row>
    <row r="126">
      <c r="D126" s="109"/>
      <c r="E126" s="110"/>
    </row>
    <row r="127">
      <c r="D127" s="109"/>
      <c r="E127" s="110"/>
    </row>
    <row r="128">
      <c r="D128" s="109"/>
      <c r="E128" s="110"/>
    </row>
    <row r="129">
      <c r="D129" s="109"/>
      <c r="E129" s="110"/>
    </row>
    <row r="130">
      <c r="D130" s="109"/>
      <c r="E130" s="110"/>
    </row>
    <row r="131">
      <c r="D131" s="109"/>
      <c r="E131" s="110"/>
    </row>
    <row r="132">
      <c r="D132" s="109"/>
      <c r="E132" s="110"/>
    </row>
    <row r="133">
      <c r="D133" s="109"/>
      <c r="E133" s="110"/>
    </row>
    <row r="134">
      <c r="D134" s="109"/>
      <c r="E134" s="110"/>
    </row>
    <row r="135">
      <c r="D135" s="109"/>
      <c r="E135" s="110"/>
    </row>
    <row r="136">
      <c r="D136" s="109"/>
      <c r="E136" s="110"/>
    </row>
    <row r="137">
      <c r="D137" s="109"/>
      <c r="E137" s="110"/>
    </row>
    <row r="138">
      <c r="D138" s="109"/>
      <c r="E138" s="110"/>
    </row>
    <row r="139">
      <c r="D139" s="109"/>
      <c r="E139" s="110"/>
    </row>
    <row r="140">
      <c r="D140" s="109"/>
      <c r="E140" s="110"/>
    </row>
    <row r="141">
      <c r="D141" s="109"/>
      <c r="E141" s="110"/>
    </row>
    <row r="142">
      <c r="D142" s="109"/>
      <c r="E142" s="110"/>
    </row>
    <row r="143">
      <c r="D143" s="109"/>
      <c r="E143" s="110"/>
    </row>
    <row r="144">
      <c r="D144" s="109"/>
      <c r="E144" s="110"/>
    </row>
    <row r="145">
      <c r="D145" s="109"/>
      <c r="E145" s="110"/>
    </row>
    <row r="146">
      <c r="D146" s="109"/>
      <c r="E146" s="110"/>
    </row>
    <row r="147">
      <c r="D147" s="109"/>
      <c r="E147" s="110"/>
    </row>
    <row r="148">
      <c r="D148" s="109"/>
      <c r="E148" s="110"/>
    </row>
    <row r="149">
      <c r="D149" s="109"/>
      <c r="E149" s="110"/>
    </row>
    <row r="150">
      <c r="D150" s="109"/>
      <c r="E150" s="110"/>
    </row>
    <row r="151">
      <c r="D151" s="109"/>
      <c r="E151" s="110"/>
    </row>
    <row r="152">
      <c r="D152" s="109"/>
      <c r="E152" s="110"/>
    </row>
    <row r="153">
      <c r="D153" s="109"/>
      <c r="E153" s="110"/>
    </row>
    <row r="154">
      <c r="D154" s="109"/>
      <c r="E154" s="110"/>
    </row>
    <row r="155">
      <c r="D155" s="109"/>
      <c r="E155" s="110"/>
    </row>
    <row r="156">
      <c r="D156" s="109"/>
      <c r="E156" s="110"/>
    </row>
    <row r="157">
      <c r="D157" s="109"/>
      <c r="E157" s="110"/>
    </row>
    <row r="158">
      <c r="D158" s="109"/>
      <c r="E158" s="110"/>
    </row>
    <row r="159">
      <c r="D159" s="109"/>
      <c r="E159" s="110"/>
    </row>
    <row r="160">
      <c r="D160" s="109"/>
      <c r="E160" s="110"/>
    </row>
    <row r="161">
      <c r="D161" s="109"/>
      <c r="E161" s="110"/>
    </row>
    <row r="162">
      <c r="D162" s="109"/>
      <c r="E162" s="110"/>
    </row>
    <row r="163">
      <c r="D163" s="109"/>
      <c r="E163" s="110"/>
    </row>
    <row r="164">
      <c r="D164" s="109"/>
      <c r="E164" s="110"/>
    </row>
    <row r="165">
      <c r="D165" s="109"/>
      <c r="E165" s="110"/>
    </row>
    <row r="166">
      <c r="D166" s="109"/>
      <c r="E166" s="110"/>
    </row>
    <row r="167">
      <c r="D167" s="109"/>
      <c r="E167" s="110"/>
    </row>
    <row r="168">
      <c r="D168" s="109"/>
      <c r="E168" s="110"/>
    </row>
    <row r="169">
      <c r="D169" s="109"/>
      <c r="E169" s="110"/>
    </row>
    <row r="170">
      <c r="D170" s="109"/>
      <c r="E170" s="110"/>
    </row>
    <row r="171">
      <c r="D171" s="109"/>
      <c r="E171" s="110"/>
    </row>
    <row r="172">
      <c r="D172" s="109"/>
      <c r="E172" s="110"/>
    </row>
    <row r="173">
      <c r="D173" s="109"/>
      <c r="E173" s="110"/>
    </row>
    <row r="174">
      <c r="D174" s="109"/>
      <c r="E174" s="110"/>
    </row>
    <row r="175">
      <c r="D175" s="109"/>
      <c r="E175" s="110"/>
    </row>
    <row r="176">
      <c r="D176" s="109"/>
      <c r="E176" s="110"/>
    </row>
    <row r="177">
      <c r="D177" s="109"/>
      <c r="E177" s="110"/>
    </row>
    <row r="178">
      <c r="D178" s="109"/>
      <c r="E178" s="110"/>
    </row>
    <row r="179">
      <c r="D179" s="109"/>
      <c r="E179" s="110"/>
    </row>
    <row r="180">
      <c r="D180" s="109"/>
      <c r="E180" s="110"/>
    </row>
    <row r="181">
      <c r="D181" s="109"/>
      <c r="E181" s="110"/>
    </row>
    <row r="182">
      <c r="D182" s="109"/>
      <c r="E182" s="110"/>
    </row>
    <row r="183">
      <c r="D183" s="109"/>
      <c r="E183" s="110"/>
    </row>
    <row r="184">
      <c r="D184" s="109"/>
      <c r="E184" s="110"/>
    </row>
    <row r="185">
      <c r="D185" s="109"/>
      <c r="E185" s="110"/>
    </row>
    <row r="186">
      <c r="D186" s="109"/>
      <c r="E186" s="110"/>
    </row>
    <row r="187">
      <c r="D187" s="109"/>
      <c r="E187" s="110"/>
    </row>
    <row r="188">
      <c r="D188" s="109"/>
      <c r="E188" s="110"/>
    </row>
    <row r="189">
      <c r="D189" s="109"/>
      <c r="E189" s="110"/>
    </row>
    <row r="190">
      <c r="D190" s="109"/>
      <c r="E190" s="110"/>
    </row>
    <row r="191">
      <c r="D191" s="109"/>
      <c r="E191" s="110"/>
    </row>
    <row r="192">
      <c r="D192" s="109"/>
      <c r="E192" s="110"/>
    </row>
    <row r="193">
      <c r="D193" s="109"/>
      <c r="E193" s="110"/>
    </row>
    <row r="194">
      <c r="D194" s="109"/>
      <c r="E194" s="110"/>
    </row>
    <row r="195">
      <c r="D195" s="109"/>
      <c r="E195" s="110"/>
    </row>
    <row r="196">
      <c r="D196" s="109"/>
      <c r="E196" s="110"/>
    </row>
    <row r="197">
      <c r="D197" s="109"/>
      <c r="E197" s="110"/>
    </row>
    <row r="198">
      <c r="D198" s="109"/>
      <c r="E198" s="110"/>
    </row>
    <row r="199">
      <c r="D199" s="109"/>
      <c r="E199" s="110"/>
    </row>
    <row r="200">
      <c r="D200" s="109"/>
      <c r="E200" s="110"/>
    </row>
    <row r="201">
      <c r="D201" s="109"/>
      <c r="E201" s="110"/>
    </row>
    <row r="202">
      <c r="D202" s="109"/>
      <c r="E202" s="110"/>
    </row>
    <row r="203">
      <c r="D203" s="109"/>
      <c r="E203" s="110"/>
    </row>
    <row r="204">
      <c r="D204" s="109"/>
      <c r="E204" s="110"/>
    </row>
    <row r="205">
      <c r="D205" s="109"/>
      <c r="E205" s="110"/>
    </row>
    <row r="206">
      <c r="D206" s="109"/>
      <c r="E206" s="110"/>
    </row>
    <row r="207">
      <c r="D207" s="109"/>
      <c r="E207" s="110"/>
    </row>
    <row r="208">
      <c r="D208" s="109"/>
      <c r="E208" s="110"/>
    </row>
    <row r="209">
      <c r="D209" s="109"/>
      <c r="E209" s="110"/>
    </row>
    <row r="210">
      <c r="D210" s="109"/>
      <c r="E210" s="110"/>
    </row>
    <row r="211">
      <c r="D211" s="109"/>
      <c r="E211" s="110"/>
    </row>
    <row r="212">
      <c r="D212" s="109"/>
      <c r="E212" s="110"/>
    </row>
    <row r="213">
      <c r="D213" s="109"/>
      <c r="E213" s="110"/>
    </row>
    <row r="214">
      <c r="D214" s="109"/>
      <c r="E214" s="110"/>
    </row>
    <row r="215">
      <c r="D215" s="109"/>
      <c r="E215" s="110"/>
    </row>
    <row r="216">
      <c r="D216" s="109"/>
      <c r="E216" s="110"/>
    </row>
    <row r="217">
      <c r="D217" s="109"/>
      <c r="E217" s="110"/>
    </row>
    <row r="218">
      <c r="D218" s="109"/>
      <c r="E218" s="110"/>
    </row>
    <row r="219">
      <c r="D219" s="109"/>
      <c r="E219" s="110"/>
    </row>
    <row r="220">
      <c r="D220" s="109"/>
      <c r="E220" s="110"/>
    </row>
    <row r="221">
      <c r="D221" s="109"/>
      <c r="E221" s="110"/>
    </row>
    <row r="222">
      <c r="D222" s="109"/>
      <c r="E222" s="110"/>
    </row>
    <row r="223">
      <c r="D223" s="109"/>
      <c r="E223" s="110"/>
    </row>
    <row r="224">
      <c r="D224" s="109"/>
      <c r="E224" s="110"/>
    </row>
    <row r="225">
      <c r="D225" s="109"/>
      <c r="E225" s="110"/>
    </row>
    <row r="226">
      <c r="D226" s="109"/>
      <c r="E226" s="110"/>
    </row>
    <row r="227">
      <c r="D227" s="109"/>
      <c r="E227" s="110"/>
    </row>
    <row r="228">
      <c r="D228" s="109"/>
      <c r="E228" s="110"/>
    </row>
    <row r="229">
      <c r="D229" s="109"/>
      <c r="E229" s="110"/>
    </row>
    <row r="230">
      <c r="D230" s="109"/>
      <c r="E230" s="110"/>
    </row>
    <row r="231">
      <c r="D231" s="109"/>
      <c r="E231" s="110"/>
    </row>
    <row r="232">
      <c r="D232" s="109"/>
      <c r="E232" s="110"/>
    </row>
    <row r="233">
      <c r="D233" s="109"/>
      <c r="E233" s="110"/>
    </row>
    <row r="234">
      <c r="D234" s="109"/>
      <c r="E234" s="110"/>
    </row>
    <row r="235">
      <c r="D235" s="109"/>
      <c r="E235" s="110"/>
    </row>
    <row r="236">
      <c r="D236" s="109"/>
      <c r="E236" s="110"/>
    </row>
    <row r="237">
      <c r="D237" s="109"/>
      <c r="E237" s="110"/>
    </row>
    <row r="238">
      <c r="D238" s="109"/>
      <c r="E238" s="110"/>
    </row>
    <row r="239">
      <c r="D239" s="109"/>
      <c r="E239" s="110"/>
    </row>
    <row r="240">
      <c r="D240" s="109"/>
      <c r="E240" s="110"/>
    </row>
    <row r="241">
      <c r="D241" s="109"/>
      <c r="E241" s="110"/>
    </row>
    <row r="242">
      <c r="D242" s="109"/>
      <c r="E242" s="110"/>
    </row>
    <row r="243">
      <c r="D243" s="109"/>
      <c r="E243" s="110"/>
    </row>
    <row r="244">
      <c r="D244" s="109"/>
      <c r="E244" s="110"/>
    </row>
    <row r="245">
      <c r="D245" s="109"/>
      <c r="E245" s="110"/>
    </row>
    <row r="246">
      <c r="D246" s="109"/>
      <c r="E246" s="110"/>
    </row>
    <row r="247">
      <c r="D247" s="109"/>
      <c r="E247" s="110"/>
    </row>
    <row r="248">
      <c r="D248" s="109"/>
      <c r="E248" s="110"/>
    </row>
    <row r="249">
      <c r="D249" s="109"/>
      <c r="E249" s="110"/>
    </row>
    <row r="250">
      <c r="D250" s="109"/>
      <c r="E250" s="110"/>
    </row>
    <row r="251">
      <c r="D251" s="109"/>
      <c r="E251" s="110"/>
    </row>
    <row r="252">
      <c r="D252" s="109"/>
      <c r="E252" s="110"/>
    </row>
    <row r="253">
      <c r="D253" s="109"/>
      <c r="E253" s="110"/>
    </row>
    <row r="254">
      <c r="D254" s="109"/>
      <c r="E254" s="110"/>
    </row>
    <row r="255">
      <c r="D255" s="109"/>
      <c r="E255" s="110"/>
    </row>
    <row r="256">
      <c r="D256" s="109"/>
      <c r="E256" s="110"/>
    </row>
    <row r="257">
      <c r="D257" s="109"/>
      <c r="E257" s="110"/>
    </row>
    <row r="258">
      <c r="D258" s="109"/>
      <c r="E258" s="110"/>
    </row>
    <row r="259">
      <c r="D259" s="109"/>
      <c r="E259" s="110"/>
    </row>
    <row r="260">
      <c r="D260" s="109"/>
      <c r="E260" s="110"/>
    </row>
    <row r="261">
      <c r="D261" s="109"/>
      <c r="E261" s="110"/>
    </row>
    <row r="262">
      <c r="D262" s="109"/>
      <c r="E262" s="110"/>
    </row>
    <row r="263">
      <c r="D263" s="109"/>
      <c r="E263" s="110"/>
    </row>
    <row r="264">
      <c r="D264" s="109"/>
      <c r="E264" s="110"/>
    </row>
    <row r="265">
      <c r="D265" s="109"/>
      <c r="E265" s="110"/>
    </row>
    <row r="266">
      <c r="D266" s="109"/>
      <c r="E266" s="110"/>
    </row>
    <row r="267">
      <c r="D267" s="109"/>
      <c r="E267" s="110"/>
    </row>
    <row r="268">
      <c r="D268" s="109"/>
      <c r="E268" s="110"/>
    </row>
    <row r="269">
      <c r="D269" s="109"/>
      <c r="E269" s="110"/>
    </row>
    <row r="270">
      <c r="D270" s="109"/>
      <c r="E270" s="110"/>
    </row>
    <row r="271">
      <c r="D271" s="109"/>
      <c r="E271" s="110"/>
    </row>
    <row r="272">
      <c r="D272" s="109"/>
      <c r="E272" s="110"/>
    </row>
    <row r="273">
      <c r="D273" s="109"/>
      <c r="E273" s="110"/>
    </row>
    <row r="274">
      <c r="D274" s="109"/>
      <c r="E274" s="110"/>
    </row>
    <row r="275">
      <c r="D275" s="109"/>
      <c r="E275" s="110"/>
    </row>
    <row r="276">
      <c r="D276" s="109"/>
      <c r="E276" s="110"/>
    </row>
    <row r="277">
      <c r="D277" s="109"/>
      <c r="E277" s="110"/>
    </row>
    <row r="278">
      <c r="D278" s="109"/>
      <c r="E278" s="110"/>
    </row>
    <row r="279">
      <c r="D279" s="109"/>
      <c r="E279" s="110"/>
    </row>
    <row r="280">
      <c r="D280" s="109"/>
      <c r="E280" s="110"/>
    </row>
    <row r="281">
      <c r="D281" s="109"/>
      <c r="E281" s="110"/>
    </row>
    <row r="282">
      <c r="D282" s="109"/>
      <c r="E282" s="110"/>
    </row>
    <row r="283">
      <c r="D283" s="109"/>
      <c r="E283" s="110"/>
    </row>
    <row r="284">
      <c r="D284" s="109"/>
      <c r="E284" s="110"/>
    </row>
    <row r="285">
      <c r="D285" s="109"/>
      <c r="E285" s="110"/>
    </row>
    <row r="286">
      <c r="D286" s="109"/>
      <c r="E286" s="110"/>
    </row>
    <row r="287">
      <c r="D287" s="109"/>
      <c r="E287" s="110"/>
    </row>
    <row r="288">
      <c r="D288" s="109"/>
      <c r="E288" s="110"/>
    </row>
    <row r="289">
      <c r="D289" s="109"/>
      <c r="E289" s="110"/>
    </row>
    <row r="290">
      <c r="D290" s="109"/>
      <c r="E290" s="110"/>
    </row>
    <row r="291">
      <c r="D291" s="109"/>
      <c r="E291" s="110"/>
    </row>
    <row r="292">
      <c r="D292" s="109"/>
      <c r="E292" s="110"/>
    </row>
    <row r="293">
      <c r="D293" s="109"/>
      <c r="E293" s="110"/>
    </row>
    <row r="294">
      <c r="D294" s="109"/>
      <c r="E294" s="110"/>
    </row>
    <row r="295">
      <c r="D295" s="109"/>
      <c r="E295" s="110"/>
    </row>
    <row r="296">
      <c r="D296" s="109"/>
      <c r="E296" s="110"/>
    </row>
    <row r="297">
      <c r="D297" s="109"/>
      <c r="E297" s="110"/>
    </row>
    <row r="298">
      <c r="D298" s="109"/>
      <c r="E298" s="110"/>
    </row>
    <row r="299">
      <c r="D299" s="109"/>
      <c r="E299" s="110"/>
    </row>
    <row r="300">
      <c r="D300" s="109"/>
      <c r="E300" s="110"/>
    </row>
    <row r="301">
      <c r="D301" s="109"/>
      <c r="E301" s="110"/>
    </row>
    <row r="302">
      <c r="D302" s="109"/>
      <c r="E302" s="110"/>
    </row>
    <row r="303">
      <c r="D303" s="109"/>
      <c r="E303" s="110"/>
    </row>
    <row r="304">
      <c r="D304" s="109"/>
      <c r="E304" s="110"/>
    </row>
    <row r="305">
      <c r="D305" s="109"/>
      <c r="E305" s="110"/>
    </row>
    <row r="306">
      <c r="D306" s="109"/>
      <c r="E306" s="110"/>
    </row>
    <row r="307">
      <c r="D307" s="109"/>
      <c r="E307" s="110"/>
    </row>
    <row r="308">
      <c r="D308" s="109"/>
      <c r="E308" s="110"/>
    </row>
    <row r="309">
      <c r="D309" s="109"/>
      <c r="E309" s="110"/>
    </row>
    <row r="310">
      <c r="D310" s="109"/>
      <c r="E310" s="110"/>
    </row>
    <row r="311">
      <c r="D311" s="109"/>
      <c r="E311" s="110"/>
    </row>
    <row r="312">
      <c r="D312" s="109"/>
      <c r="E312" s="110"/>
    </row>
    <row r="313">
      <c r="D313" s="109"/>
      <c r="E313" s="110"/>
    </row>
    <row r="314">
      <c r="D314" s="109"/>
      <c r="E314" s="110"/>
    </row>
    <row r="315">
      <c r="D315" s="109"/>
      <c r="E315" s="110"/>
    </row>
    <row r="316">
      <c r="D316" s="109"/>
      <c r="E316" s="110"/>
    </row>
    <row r="317">
      <c r="D317" s="109"/>
      <c r="E317" s="110"/>
    </row>
    <row r="318">
      <c r="D318" s="109"/>
      <c r="E318" s="110"/>
    </row>
    <row r="319">
      <c r="D319" s="109"/>
      <c r="E319" s="110"/>
    </row>
    <row r="320">
      <c r="D320" s="109"/>
      <c r="E320" s="110"/>
    </row>
    <row r="321">
      <c r="D321" s="109"/>
      <c r="E321" s="110"/>
    </row>
    <row r="322">
      <c r="D322" s="109"/>
      <c r="E322" s="110"/>
    </row>
    <row r="323">
      <c r="D323" s="109"/>
      <c r="E323" s="110"/>
    </row>
    <row r="324">
      <c r="D324" s="109"/>
      <c r="E324" s="110"/>
    </row>
    <row r="325">
      <c r="D325" s="109"/>
      <c r="E325" s="110"/>
    </row>
    <row r="326">
      <c r="D326" s="109"/>
      <c r="E326" s="110"/>
    </row>
    <row r="327">
      <c r="D327" s="109"/>
      <c r="E327" s="110"/>
    </row>
    <row r="328">
      <c r="D328" s="109"/>
      <c r="E328" s="110"/>
    </row>
    <row r="329">
      <c r="D329" s="109"/>
      <c r="E329" s="110"/>
    </row>
    <row r="330">
      <c r="D330" s="109"/>
      <c r="E330" s="110"/>
    </row>
    <row r="331">
      <c r="D331" s="109"/>
      <c r="E331" s="110"/>
    </row>
    <row r="332">
      <c r="D332" s="109"/>
      <c r="E332" s="110"/>
    </row>
    <row r="333">
      <c r="D333" s="109"/>
      <c r="E333" s="110"/>
    </row>
    <row r="334">
      <c r="D334" s="109"/>
      <c r="E334" s="110"/>
    </row>
    <row r="335">
      <c r="D335" s="109"/>
      <c r="E335" s="110"/>
    </row>
    <row r="336">
      <c r="D336" s="109"/>
      <c r="E336" s="110"/>
    </row>
    <row r="337">
      <c r="D337" s="109"/>
      <c r="E337" s="110"/>
    </row>
    <row r="338">
      <c r="D338" s="109"/>
      <c r="E338" s="110"/>
    </row>
    <row r="339">
      <c r="D339" s="109"/>
      <c r="E339" s="110"/>
    </row>
    <row r="340">
      <c r="D340" s="109"/>
      <c r="E340" s="110"/>
    </row>
    <row r="341">
      <c r="D341" s="109"/>
      <c r="E341" s="110"/>
    </row>
    <row r="342">
      <c r="D342" s="109"/>
      <c r="E342" s="110"/>
    </row>
    <row r="343">
      <c r="D343" s="109"/>
      <c r="E343" s="110"/>
    </row>
    <row r="344">
      <c r="D344" s="109"/>
      <c r="E344" s="110"/>
    </row>
    <row r="345">
      <c r="D345" s="109"/>
      <c r="E345" s="110"/>
    </row>
    <row r="346">
      <c r="D346" s="109"/>
      <c r="E346" s="110"/>
    </row>
    <row r="347">
      <c r="D347" s="109"/>
      <c r="E347" s="110"/>
    </row>
    <row r="348">
      <c r="D348" s="109"/>
      <c r="E348" s="110"/>
    </row>
    <row r="349">
      <c r="D349" s="109"/>
      <c r="E349" s="110"/>
    </row>
    <row r="350">
      <c r="D350" s="109"/>
      <c r="E350" s="110"/>
    </row>
    <row r="351">
      <c r="D351" s="109"/>
      <c r="E351" s="110"/>
    </row>
    <row r="352">
      <c r="D352" s="109"/>
      <c r="E352" s="110"/>
    </row>
    <row r="353">
      <c r="D353" s="109"/>
      <c r="E353" s="110"/>
    </row>
    <row r="354">
      <c r="D354" s="109"/>
      <c r="E354" s="110"/>
    </row>
    <row r="355">
      <c r="D355" s="109"/>
      <c r="E355" s="110"/>
    </row>
    <row r="356">
      <c r="D356" s="109"/>
      <c r="E356" s="110"/>
    </row>
    <row r="357">
      <c r="D357" s="109"/>
      <c r="E357" s="110"/>
    </row>
    <row r="358">
      <c r="D358" s="109"/>
      <c r="E358" s="110"/>
    </row>
    <row r="359">
      <c r="D359" s="109"/>
      <c r="E359" s="110"/>
    </row>
    <row r="360">
      <c r="D360" s="109"/>
      <c r="E360" s="110"/>
    </row>
    <row r="361">
      <c r="D361" s="109"/>
      <c r="E361" s="110"/>
    </row>
    <row r="362">
      <c r="D362" s="109"/>
      <c r="E362" s="110"/>
    </row>
    <row r="363">
      <c r="D363" s="109"/>
      <c r="E363" s="110"/>
    </row>
    <row r="364">
      <c r="D364" s="109"/>
      <c r="E364" s="110"/>
    </row>
    <row r="365">
      <c r="D365" s="109"/>
      <c r="E365" s="110"/>
    </row>
    <row r="366">
      <c r="D366" s="109"/>
      <c r="E366" s="110"/>
    </row>
    <row r="367">
      <c r="D367" s="109"/>
      <c r="E367" s="110"/>
    </row>
    <row r="368">
      <c r="D368" s="109"/>
      <c r="E368" s="110"/>
    </row>
    <row r="369">
      <c r="D369" s="109"/>
      <c r="E369" s="110"/>
    </row>
    <row r="370">
      <c r="D370" s="109"/>
      <c r="E370" s="110"/>
    </row>
    <row r="371">
      <c r="D371" s="109"/>
      <c r="E371" s="110"/>
    </row>
    <row r="372">
      <c r="D372" s="109"/>
      <c r="E372" s="110"/>
    </row>
    <row r="373">
      <c r="D373" s="109"/>
      <c r="E373" s="110"/>
    </row>
    <row r="374">
      <c r="D374" s="109"/>
      <c r="E374" s="110"/>
    </row>
    <row r="375">
      <c r="D375" s="109"/>
      <c r="E375" s="110"/>
    </row>
    <row r="376">
      <c r="D376" s="109"/>
      <c r="E376" s="110"/>
    </row>
    <row r="377">
      <c r="D377" s="109"/>
      <c r="E377" s="110"/>
    </row>
    <row r="378">
      <c r="D378" s="109"/>
      <c r="E378" s="110"/>
    </row>
    <row r="379">
      <c r="D379" s="109"/>
      <c r="E379" s="110"/>
    </row>
    <row r="380">
      <c r="D380" s="109"/>
      <c r="E380" s="110"/>
    </row>
    <row r="381">
      <c r="D381" s="109"/>
      <c r="E381" s="110"/>
    </row>
    <row r="382">
      <c r="D382" s="109"/>
      <c r="E382" s="110"/>
    </row>
    <row r="383">
      <c r="D383" s="109"/>
      <c r="E383" s="110"/>
    </row>
    <row r="384">
      <c r="D384" s="109"/>
      <c r="E384" s="110"/>
    </row>
    <row r="385">
      <c r="D385" s="109"/>
      <c r="E385" s="110"/>
    </row>
    <row r="386">
      <c r="D386" s="109"/>
      <c r="E386" s="110"/>
    </row>
    <row r="387">
      <c r="D387" s="109"/>
      <c r="E387" s="110"/>
    </row>
    <row r="388">
      <c r="D388" s="109"/>
      <c r="E388" s="110"/>
    </row>
    <row r="389">
      <c r="D389" s="109"/>
      <c r="E389" s="110"/>
    </row>
    <row r="390">
      <c r="D390" s="109"/>
      <c r="E390" s="110"/>
    </row>
    <row r="391">
      <c r="D391" s="109"/>
      <c r="E391" s="110"/>
    </row>
    <row r="392">
      <c r="D392" s="109"/>
      <c r="E392" s="110"/>
    </row>
    <row r="393">
      <c r="D393" s="109"/>
      <c r="E393" s="110"/>
    </row>
    <row r="394">
      <c r="D394" s="109"/>
      <c r="E394" s="110"/>
    </row>
    <row r="395">
      <c r="D395" s="109"/>
      <c r="E395" s="110"/>
    </row>
    <row r="396">
      <c r="D396" s="109"/>
      <c r="E396" s="110"/>
    </row>
    <row r="397">
      <c r="D397" s="109"/>
      <c r="E397" s="110"/>
    </row>
    <row r="398">
      <c r="D398" s="109"/>
      <c r="E398" s="110"/>
    </row>
    <row r="399">
      <c r="D399" s="109"/>
      <c r="E399" s="110"/>
    </row>
    <row r="400">
      <c r="D400" s="109"/>
      <c r="E400" s="110"/>
    </row>
    <row r="401">
      <c r="D401" s="109"/>
      <c r="E401" s="110"/>
    </row>
    <row r="402">
      <c r="D402" s="109"/>
      <c r="E402" s="110"/>
    </row>
    <row r="403">
      <c r="D403" s="109"/>
      <c r="E403" s="110"/>
    </row>
    <row r="404">
      <c r="D404" s="109"/>
      <c r="E404" s="110"/>
    </row>
    <row r="405">
      <c r="D405" s="109"/>
      <c r="E405" s="110"/>
    </row>
    <row r="406">
      <c r="D406" s="109"/>
      <c r="E406" s="110"/>
    </row>
    <row r="407">
      <c r="D407" s="109"/>
      <c r="E407" s="110"/>
    </row>
    <row r="408">
      <c r="D408" s="109"/>
      <c r="E408" s="110"/>
    </row>
    <row r="409">
      <c r="D409" s="109"/>
      <c r="E409" s="110"/>
    </row>
    <row r="410">
      <c r="D410" s="109"/>
      <c r="E410" s="110"/>
    </row>
    <row r="411">
      <c r="D411" s="109"/>
      <c r="E411" s="110"/>
    </row>
    <row r="412">
      <c r="D412" s="109"/>
      <c r="E412" s="110"/>
    </row>
    <row r="413">
      <c r="D413" s="109"/>
      <c r="E413" s="110"/>
    </row>
    <row r="414">
      <c r="D414" s="109"/>
      <c r="E414" s="110"/>
    </row>
    <row r="415">
      <c r="D415" s="109"/>
      <c r="E415" s="110"/>
    </row>
    <row r="416">
      <c r="D416" s="109"/>
      <c r="E416" s="110"/>
    </row>
    <row r="417">
      <c r="D417" s="109"/>
      <c r="E417" s="110"/>
    </row>
    <row r="418">
      <c r="D418" s="109"/>
      <c r="E418" s="110"/>
    </row>
    <row r="419">
      <c r="D419" s="109"/>
      <c r="E419" s="110"/>
    </row>
    <row r="420">
      <c r="D420" s="109"/>
      <c r="E420" s="110"/>
    </row>
    <row r="421">
      <c r="D421" s="109"/>
      <c r="E421" s="110"/>
    </row>
    <row r="422">
      <c r="D422" s="109"/>
      <c r="E422" s="110"/>
    </row>
    <row r="423">
      <c r="D423" s="109"/>
      <c r="E423" s="110"/>
    </row>
    <row r="424">
      <c r="D424" s="109"/>
      <c r="E424" s="110"/>
    </row>
    <row r="425">
      <c r="D425" s="109"/>
      <c r="E425" s="110"/>
    </row>
    <row r="426">
      <c r="D426" s="109"/>
      <c r="E426" s="110"/>
    </row>
    <row r="427">
      <c r="D427" s="109"/>
      <c r="E427" s="110"/>
    </row>
    <row r="428">
      <c r="D428" s="109"/>
      <c r="E428" s="110"/>
    </row>
    <row r="429">
      <c r="D429" s="109"/>
      <c r="E429" s="110"/>
    </row>
    <row r="430">
      <c r="D430" s="109"/>
      <c r="E430" s="110"/>
    </row>
    <row r="431">
      <c r="D431" s="109"/>
      <c r="E431" s="110"/>
    </row>
    <row r="432">
      <c r="D432" s="109"/>
      <c r="E432" s="110"/>
    </row>
    <row r="433">
      <c r="D433" s="109"/>
      <c r="E433" s="110"/>
    </row>
    <row r="434">
      <c r="D434" s="109"/>
      <c r="E434" s="110"/>
    </row>
    <row r="435">
      <c r="D435" s="109"/>
      <c r="E435" s="110"/>
    </row>
    <row r="436">
      <c r="D436" s="109"/>
      <c r="E436" s="110"/>
    </row>
    <row r="437">
      <c r="D437" s="109"/>
      <c r="E437" s="110"/>
    </row>
    <row r="438">
      <c r="D438" s="109"/>
      <c r="E438" s="110"/>
    </row>
    <row r="439">
      <c r="D439" s="109"/>
      <c r="E439" s="110"/>
    </row>
    <row r="440">
      <c r="D440" s="109"/>
      <c r="E440" s="110"/>
    </row>
    <row r="441">
      <c r="D441" s="109"/>
      <c r="E441" s="110"/>
    </row>
    <row r="442">
      <c r="D442" s="109"/>
      <c r="E442" s="110"/>
    </row>
    <row r="443">
      <c r="D443" s="109"/>
      <c r="E443" s="110"/>
    </row>
    <row r="444">
      <c r="D444" s="109"/>
      <c r="E444" s="110"/>
    </row>
    <row r="445">
      <c r="D445" s="109"/>
      <c r="E445" s="110"/>
    </row>
    <row r="446">
      <c r="D446" s="109"/>
      <c r="E446" s="110"/>
    </row>
    <row r="447">
      <c r="D447" s="109"/>
      <c r="E447" s="110"/>
    </row>
    <row r="448">
      <c r="D448" s="109"/>
      <c r="E448" s="110"/>
    </row>
    <row r="449">
      <c r="D449" s="109"/>
      <c r="E449" s="110"/>
    </row>
    <row r="450">
      <c r="D450" s="109"/>
      <c r="E450" s="110"/>
    </row>
    <row r="451">
      <c r="D451" s="109"/>
      <c r="E451" s="110"/>
    </row>
    <row r="452">
      <c r="D452" s="109"/>
      <c r="E452" s="110"/>
    </row>
    <row r="453">
      <c r="D453" s="109"/>
      <c r="E453" s="110"/>
    </row>
    <row r="454">
      <c r="D454" s="109"/>
      <c r="E454" s="110"/>
    </row>
    <row r="455">
      <c r="D455" s="109"/>
      <c r="E455" s="110"/>
    </row>
    <row r="456">
      <c r="D456" s="109"/>
      <c r="E456" s="110"/>
    </row>
    <row r="457">
      <c r="D457" s="109"/>
      <c r="E457" s="110"/>
    </row>
    <row r="458">
      <c r="D458" s="109"/>
      <c r="E458" s="110"/>
    </row>
    <row r="459">
      <c r="D459" s="109"/>
      <c r="E459" s="110"/>
    </row>
    <row r="460">
      <c r="D460" s="109"/>
      <c r="E460" s="110"/>
    </row>
    <row r="461">
      <c r="D461" s="109"/>
      <c r="E461" s="110"/>
    </row>
    <row r="462">
      <c r="D462" s="109"/>
      <c r="E462" s="110"/>
    </row>
    <row r="463">
      <c r="D463" s="109"/>
      <c r="E463" s="110"/>
    </row>
    <row r="464">
      <c r="D464" s="109"/>
      <c r="E464" s="110"/>
    </row>
    <row r="465">
      <c r="D465" s="109"/>
      <c r="E465" s="110"/>
    </row>
    <row r="466">
      <c r="D466" s="109"/>
      <c r="E466" s="110"/>
    </row>
    <row r="467">
      <c r="D467" s="109"/>
      <c r="E467" s="110"/>
    </row>
    <row r="468">
      <c r="D468" s="109"/>
      <c r="E468" s="110"/>
    </row>
    <row r="469">
      <c r="D469" s="109"/>
      <c r="E469" s="110"/>
    </row>
    <row r="470">
      <c r="D470" s="109"/>
      <c r="E470" s="110"/>
    </row>
    <row r="471">
      <c r="D471" s="109"/>
      <c r="E471" s="110"/>
    </row>
    <row r="472">
      <c r="D472" s="109"/>
      <c r="E472" s="110"/>
    </row>
    <row r="473">
      <c r="D473" s="109"/>
      <c r="E473" s="110"/>
    </row>
    <row r="474">
      <c r="D474" s="109"/>
      <c r="E474" s="110"/>
    </row>
    <row r="475">
      <c r="D475" s="109"/>
      <c r="E475" s="110"/>
    </row>
    <row r="476">
      <c r="D476" s="109"/>
      <c r="E476" s="110"/>
    </row>
    <row r="477">
      <c r="D477" s="109"/>
      <c r="E477" s="110"/>
    </row>
    <row r="478">
      <c r="D478" s="109"/>
      <c r="E478" s="110"/>
    </row>
    <row r="479">
      <c r="D479" s="109"/>
      <c r="E479" s="110"/>
    </row>
    <row r="480">
      <c r="D480" s="109"/>
      <c r="E480" s="110"/>
    </row>
    <row r="481">
      <c r="D481" s="109"/>
      <c r="E481" s="110"/>
    </row>
    <row r="482">
      <c r="D482" s="109"/>
      <c r="E482" s="110"/>
    </row>
    <row r="483">
      <c r="D483" s="109"/>
      <c r="E483" s="110"/>
    </row>
    <row r="484">
      <c r="D484" s="109"/>
      <c r="E484" s="110"/>
    </row>
    <row r="485">
      <c r="D485" s="109"/>
      <c r="E485" s="110"/>
    </row>
    <row r="486">
      <c r="D486" s="109"/>
      <c r="E486" s="110"/>
    </row>
    <row r="487">
      <c r="D487" s="109"/>
      <c r="E487" s="110"/>
    </row>
    <row r="488">
      <c r="D488" s="109"/>
      <c r="E488" s="110"/>
    </row>
    <row r="489">
      <c r="D489" s="109"/>
      <c r="E489" s="110"/>
    </row>
    <row r="490">
      <c r="D490" s="109"/>
      <c r="E490" s="110"/>
    </row>
    <row r="491">
      <c r="D491" s="109"/>
      <c r="E491" s="110"/>
    </row>
    <row r="492">
      <c r="D492" s="109"/>
      <c r="E492" s="110"/>
    </row>
    <row r="493">
      <c r="D493" s="109"/>
      <c r="E493" s="110"/>
    </row>
    <row r="494">
      <c r="D494" s="109"/>
      <c r="E494" s="110"/>
    </row>
    <row r="495">
      <c r="D495" s="109"/>
      <c r="E495" s="110"/>
    </row>
    <row r="496">
      <c r="D496" s="109"/>
      <c r="E496" s="110"/>
    </row>
    <row r="497">
      <c r="D497" s="109"/>
      <c r="E497" s="110"/>
    </row>
    <row r="498">
      <c r="D498" s="109"/>
      <c r="E498" s="110"/>
    </row>
    <row r="499">
      <c r="D499" s="109"/>
      <c r="E499" s="110"/>
    </row>
    <row r="500">
      <c r="D500" s="109"/>
      <c r="E500" s="110"/>
    </row>
    <row r="501">
      <c r="D501" s="109"/>
      <c r="E501" s="110"/>
    </row>
    <row r="502">
      <c r="D502" s="109"/>
      <c r="E502" s="110"/>
    </row>
    <row r="503">
      <c r="D503" s="109"/>
      <c r="E503" s="110"/>
    </row>
    <row r="504">
      <c r="D504" s="109"/>
      <c r="E504" s="110"/>
    </row>
    <row r="505">
      <c r="D505" s="109"/>
      <c r="E505" s="110"/>
    </row>
    <row r="506">
      <c r="D506" s="109"/>
      <c r="E506" s="110"/>
    </row>
    <row r="507">
      <c r="D507" s="109"/>
      <c r="E507" s="110"/>
    </row>
    <row r="508">
      <c r="D508" s="109"/>
      <c r="E508" s="110"/>
    </row>
    <row r="509">
      <c r="D509" s="109"/>
      <c r="E509" s="110"/>
    </row>
    <row r="510">
      <c r="D510" s="109"/>
      <c r="E510" s="110"/>
    </row>
    <row r="511">
      <c r="D511" s="109"/>
      <c r="E511" s="110"/>
    </row>
    <row r="512">
      <c r="D512" s="109"/>
      <c r="E512" s="110"/>
    </row>
    <row r="513">
      <c r="D513" s="109"/>
      <c r="E513" s="110"/>
    </row>
    <row r="514">
      <c r="D514" s="109"/>
      <c r="E514" s="110"/>
    </row>
    <row r="515">
      <c r="D515" s="109"/>
      <c r="E515" s="110"/>
    </row>
    <row r="516">
      <c r="D516" s="109"/>
      <c r="E516" s="110"/>
    </row>
    <row r="517">
      <c r="D517" s="109"/>
      <c r="E517" s="110"/>
    </row>
    <row r="518">
      <c r="D518" s="109"/>
      <c r="E518" s="110"/>
    </row>
    <row r="519">
      <c r="D519" s="109"/>
      <c r="E519" s="110"/>
    </row>
    <row r="520">
      <c r="D520" s="109"/>
      <c r="E520" s="110"/>
    </row>
    <row r="521">
      <c r="D521" s="109"/>
      <c r="E521" s="110"/>
    </row>
    <row r="522">
      <c r="D522" s="109"/>
      <c r="E522" s="110"/>
    </row>
    <row r="523">
      <c r="D523" s="109"/>
      <c r="E523" s="110"/>
    </row>
    <row r="524">
      <c r="D524" s="109"/>
      <c r="E524" s="110"/>
    </row>
    <row r="525">
      <c r="D525" s="109"/>
      <c r="E525" s="110"/>
    </row>
    <row r="526">
      <c r="D526" s="109"/>
      <c r="E526" s="110"/>
    </row>
    <row r="527">
      <c r="D527" s="109"/>
      <c r="E527" s="110"/>
    </row>
    <row r="528">
      <c r="D528" s="109"/>
      <c r="E528" s="110"/>
    </row>
    <row r="529">
      <c r="D529" s="109"/>
      <c r="E529" s="110"/>
    </row>
    <row r="530">
      <c r="D530" s="109"/>
      <c r="E530" s="110"/>
    </row>
    <row r="531">
      <c r="D531" s="109"/>
      <c r="E531" s="110"/>
    </row>
    <row r="532">
      <c r="D532" s="109"/>
      <c r="E532" s="110"/>
    </row>
    <row r="533">
      <c r="D533" s="109"/>
      <c r="E533" s="110"/>
    </row>
    <row r="534">
      <c r="D534" s="109"/>
      <c r="E534" s="110"/>
    </row>
    <row r="535">
      <c r="D535" s="109"/>
      <c r="E535" s="110"/>
    </row>
    <row r="536">
      <c r="D536" s="109"/>
      <c r="E536" s="110"/>
    </row>
    <row r="537">
      <c r="D537" s="109"/>
      <c r="E537" s="110"/>
    </row>
    <row r="538">
      <c r="D538" s="109"/>
      <c r="E538" s="110"/>
    </row>
    <row r="539">
      <c r="D539" s="109"/>
      <c r="E539" s="110"/>
    </row>
    <row r="540">
      <c r="D540" s="109"/>
      <c r="E540" s="110"/>
    </row>
    <row r="541">
      <c r="D541" s="109"/>
      <c r="E541" s="110"/>
    </row>
    <row r="542">
      <c r="D542" s="109"/>
      <c r="E542" s="110"/>
    </row>
    <row r="543">
      <c r="D543" s="109"/>
      <c r="E543" s="110"/>
    </row>
    <row r="544">
      <c r="D544" s="109"/>
      <c r="E544" s="110"/>
    </row>
    <row r="545">
      <c r="D545" s="109"/>
      <c r="E545" s="110"/>
    </row>
    <row r="546">
      <c r="D546" s="109"/>
      <c r="E546" s="110"/>
    </row>
    <row r="547">
      <c r="D547" s="109"/>
      <c r="E547" s="110"/>
    </row>
    <row r="548">
      <c r="D548" s="109"/>
      <c r="E548" s="110"/>
    </row>
    <row r="549">
      <c r="D549" s="109"/>
      <c r="E549" s="110"/>
    </row>
    <row r="550">
      <c r="D550" s="109"/>
      <c r="E550" s="110"/>
    </row>
    <row r="551">
      <c r="D551" s="109"/>
      <c r="E551" s="110"/>
    </row>
    <row r="552">
      <c r="D552" s="109"/>
      <c r="E552" s="110"/>
    </row>
    <row r="553">
      <c r="D553" s="109"/>
      <c r="E553" s="110"/>
    </row>
    <row r="554">
      <c r="D554" s="109"/>
      <c r="E554" s="110"/>
    </row>
    <row r="555">
      <c r="D555" s="109"/>
      <c r="E555" s="110"/>
    </row>
    <row r="556">
      <c r="D556" s="109"/>
      <c r="E556" s="110"/>
    </row>
    <row r="557">
      <c r="D557" s="109"/>
      <c r="E557" s="110"/>
    </row>
    <row r="558">
      <c r="D558" s="109"/>
      <c r="E558" s="110"/>
    </row>
    <row r="559">
      <c r="D559" s="109"/>
      <c r="E559" s="110"/>
    </row>
    <row r="560">
      <c r="D560" s="109"/>
      <c r="E560" s="110"/>
    </row>
    <row r="561">
      <c r="D561" s="109"/>
      <c r="E561" s="110"/>
    </row>
    <row r="562">
      <c r="D562" s="109"/>
      <c r="E562" s="110"/>
    </row>
    <row r="563">
      <c r="D563" s="109"/>
      <c r="E563" s="110"/>
    </row>
    <row r="564">
      <c r="D564" s="109"/>
      <c r="E564" s="110"/>
    </row>
    <row r="565">
      <c r="D565" s="109"/>
      <c r="E565" s="110"/>
    </row>
    <row r="566">
      <c r="D566" s="109"/>
      <c r="E566" s="110"/>
    </row>
    <row r="567">
      <c r="D567" s="109"/>
      <c r="E567" s="110"/>
    </row>
    <row r="568">
      <c r="D568" s="109"/>
      <c r="E568" s="110"/>
    </row>
    <row r="569">
      <c r="D569" s="109"/>
      <c r="E569" s="110"/>
    </row>
    <row r="570">
      <c r="D570" s="109"/>
      <c r="E570" s="110"/>
    </row>
    <row r="571">
      <c r="D571" s="109"/>
      <c r="E571" s="110"/>
    </row>
    <row r="572">
      <c r="D572" s="109"/>
      <c r="E572" s="110"/>
    </row>
    <row r="573">
      <c r="D573" s="109"/>
      <c r="E573" s="110"/>
    </row>
    <row r="574">
      <c r="D574" s="109"/>
      <c r="E574" s="110"/>
    </row>
    <row r="575">
      <c r="D575" s="109"/>
      <c r="E575" s="110"/>
    </row>
    <row r="576">
      <c r="D576" s="109"/>
      <c r="E576" s="110"/>
    </row>
    <row r="577">
      <c r="D577" s="109"/>
      <c r="E577" s="110"/>
    </row>
    <row r="578">
      <c r="D578" s="109"/>
      <c r="E578" s="110"/>
    </row>
    <row r="579">
      <c r="D579" s="109"/>
      <c r="E579" s="110"/>
    </row>
    <row r="580">
      <c r="D580" s="109"/>
      <c r="E580" s="110"/>
    </row>
    <row r="581">
      <c r="D581" s="109"/>
      <c r="E581" s="110"/>
    </row>
    <row r="582">
      <c r="D582" s="109"/>
      <c r="E582" s="110"/>
    </row>
    <row r="583">
      <c r="D583" s="109"/>
      <c r="E583" s="110"/>
    </row>
    <row r="584">
      <c r="D584" s="109"/>
      <c r="E584" s="110"/>
    </row>
    <row r="585">
      <c r="D585" s="109"/>
      <c r="E585" s="110"/>
    </row>
    <row r="586">
      <c r="D586" s="109"/>
      <c r="E586" s="110"/>
    </row>
    <row r="587">
      <c r="D587" s="109"/>
      <c r="E587" s="110"/>
    </row>
    <row r="588">
      <c r="D588" s="109"/>
      <c r="E588" s="110"/>
    </row>
    <row r="589">
      <c r="D589" s="109"/>
      <c r="E589" s="110"/>
    </row>
    <row r="590">
      <c r="D590" s="109"/>
      <c r="E590" s="110"/>
    </row>
    <row r="591">
      <c r="D591" s="109"/>
      <c r="E591" s="110"/>
    </row>
    <row r="592">
      <c r="D592" s="109"/>
      <c r="E592" s="110"/>
    </row>
    <row r="593">
      <c r="D593" s="109"/>
      <c r="E593" s="110"/>
    </row>
    <row r="594">
      <c r="D594" s="109"/>
      <c r="E594" s="110"/>
    </row>
    <row r="595">
      <c r="D595" s="109"/>
      <c r="E595" s="110"/>
    </row>
    <row r="596">
      <c r="D596" s="109"/>
      <c r="E596" s="110"/>
    </row>
    <row r="597">
      <c r="D597" s="109"/>
      <c r="E597" s="110"/>
    </row>
    <row r="598">
      <c r="D598" s="109"/>
      <c r="E598" s="110"/>
    </row>
    <row r="599">
      <c r="D599" s="109"/>
      <c r="E599" s="110"/>
    </row>
    <row r="600">
      <c r="D600" s="109"/>
      <c r="E600" s="110"/>
    </row>
    <row r="601">
      <c r="D601" s="109"/>
      <c r="E601" s="110"/>
    </row>
    <row r="602">
      <c r="D602" s="109"/>
      <c r="E602" s="110"/>
    </row>
    <row r="603">
      <c r="D603" s="109"/>
      <c r="E603" s="110"/>
    </row>
    <row r="604">
      <c r="D604" s="109"/>
      <c r="E604" s="110"/>
    </row>
    <row r="605">
      <c r="D605" s="109"/>
      <c r="E605" s="110"/>
    </row>
    <row r="606">
      <c r="D606" s="109"/>
      <c r="E606" s="110"/>
    </row>
    <row r="607">
      <c r="D607" s="109"/>
      <c r="E607" s="110"/>
    </row>
    <row r="608">
      <c r="D608" s="109"/>
      <c r="E608" s="110"/>
    </row>
    <row r="609">
      <c r="D609" s="109"/>
      <c r="E609" s="110"/>
    </row>
    <row r="610">
      <c r="D610" s="109"/>
      <c r="E610" s="110"/>
    </row>
    <row r="611">
      <c r="D611" s="109"/>
      <c r="E611" s="110"/>
    </row>
    <row r="612">
      <c r="D612" s="109"/>
      <c r="E612" s="110"/>
    </row>
    <row r="613">
      <c r="D613" s="109"/>
      <c r="E613" s="110"/>
    </row>
    <row r="614">
      <c r="D614" s="109"/>
      <c r="E614" s="110"/>
    </row>
    <row r="615">
      <c r="D615" s="109"/>
      <c r="E615" s="110"/>
    </row>
    <row r="616">
      <c r="D616" s="109"/>
      <c r="E616" s="110"/>
    </row>
    <row r="617">
      <c r="D617" s="109"/>
      <c r="E617" s="110"/>
    </row>
    <row r="618">
      <c r="D618" s="109"/>
      <c r="E618" s="110"/>
    </row>
    <row r="619">
      <c r="D619" s="109"/>
      <c r="E619" s="110"/>
    </row>
    <row r="620">
      <c r="D620" s="109"/>
      <c r="E620" s="110"/>
    </row>
    <row r="621">
      <c r="D621" s="109"/>
      <c r="E621" s="110"/>
    </row>
    <row r="622">
      <c r="D622" s="109"/>
      <c r="E622" s="110"/>
    </row>
    <row r="623">
      <c r="D623" s="109"/>
      <c r="E623" s="110"/>
    </row>
    <row r="624">
      <c r="D624" s="109"/>
      <c r="E624" s="110"/>
    </row>
    <row r="625">
      <c r="D625" s="109"/>
      <c r="E625" s="110"/>
    </row>
    <row r="626">
      <c r="D626" s="109"/>
      <c r="E626" s="110"/>
    </row>
    <row r="627">
      <c r="D627" s="109"/>
      <c r="E627" s="110"/>
    </row>
    <row r="628">
      <c r="D628" s="109"/>
      <c r="E628" s="110"/>
    </row>
    <row r="629">
      <c r="D629" s="109"/>
      <c r="E629" s="110"/>
    </row>
    <row r="630">
      <c r="D630" s="109"/>
      <c r="E630" s="110"/>
    </row>
    <row r="631">
      <c r="D631" s="109"/>
      <c r="E631" s="110"/>
    </row>
    <row r="632">
      <c r="D632" s="109"/>
      <c r="E632" s="110"/>
    </row>
    <row r="633">
      <c r="D633" s="109"/>
      <c r="E633" s="110"/>
    </row>
    <row r="634">
      <c r="D634" s="109"/>
      <c r="E634" s="110"/>
    </row>
    <row r="635">
      <c r="D635" s="109"/>
      <c r="E635" s="110"/>
    </row>
    <row r="636">
      <c r="D636" s="109"/>
      <c r="E636" s="110"/>
    </row>
    <row r="637">
      <c r="D637" s="109"/>
      <c r="E637" s="110"/>
    </row>
    <row r="638">
      <c r="D638" s="109"/>
      <c r="E638" s="110"/>
    </row>
    <row r="639">
      <c r="D639" s="109"/>
      <c r="E639" s="110"/>
    </row>
    <row r="640">
      <c r="D640" s="109"/>
      <c r="E640" s="110"/>
    </row>
    <row r="641">
      <c r="D641" s="109"/>
      <c r="E641" s="110"/>
    </row>
    <row r="642">
      <c r="D642" s="109"/>
      <c r="E642" s="110"/>
    </row>
    <row r="643">
      <c r="D643" s="109"/>
      <c r="E643" s="110"/>
    </row>
    <row r="644">
      <c r="D644" s="109"/>
      <c r="E644" s="110"/>
    </row>
    <row r="645">
      <c r="D645" s="109"/>
      <c r="E645" s="110"/>
    </row>
    <row r="646">
      <c r="D646" s="109"/>
      <c r="E646" s="110"/>
    </row>
    <row r="647">
      <c r="D647" s="109"/>
      <c r="E647" s="110"/>
    </row>
    <row r="648">
      <c r="D648" s="109"/>
      <c r="E648" s="110"/>
    </row>
    <row r="649">
      <c r="D649" s="109"/>
      <c r="E649" s="110"/>
    </row>
    <row r="650">
      <c r="D650" s="109"/>
      <c r="E650" s="110"/>
    </row>
    <row r="651">
      <c r="D651" s="109"/>
      <c r="E651" s="110"/>
    </row>
    <row r="652">
      <c r="D652" s="109"/>
      <c r="E652" s="110"/>
    </row>
    <row r="653">
      <c r="D653" s="109"/>
      <c r="E653" s="110"/>
    </row>
    <row r="654">
      <c r="D654" s="109"/>
      <c r="E654" s="110"/>
    </row>
    <row r="655">
      <c r="D655" s="109"/>
      <c r="E655" s="110"/>
    </row>
    <row r="656">
      <c r="D656" s="109"/>
      <c r="E656" s="110"/>
    </row>
    <row r="657">
      <c r="D657" s="109"/>
      <c r="E657" s="110"/>
    </row>
    <row r="658">
      <c r="D658" s="109"/>
      <c r="E658" s="110"/>
    </row>
    <row r="659">
      <c r="D659" s="109"/>
      <c r="E659" s="110"/>
    </row>
    <row r="660">
      <c r="D660" s="109"/>
      <c r="E660" s="110"/>
    </row>
    <row r="661">
      <c r="D661" s="109"/>
      <c r="E661" s="110"/>
    </row>
    <row r="662">
      <c r="D662" s="109"/>
      <c r="E662" s="110"/>
    </row>
    <row r="663">
      <c r="D663" s="109"/>
      <c r="E663" s="110"/>
    </row>
    <row r="664">
      <c r="D664" s="109"/>
      <c r="E664" s="110"/>
    </row>
    <row r="665">
      <c r="D665" s="109"/>
      <c r="E665" s="110"/>
    </row>
    <row r="666">
      <c r="D666" s="109"/>
      <c r="E666" s="110"/>
    </row>
    <row r="667">
      <c r="D667" s="109"/>
      <c r="E667" s="110"/>
    </row>
    <row r="668">
      <c r="D668" s="109"/>
      <c r="E668" s="110"/>
    </row>
    <row r="669">
      <c r="D669" s="109"/>
      <c r="E669" s="110"/>
    </row>
    <row r="670">
      <c r="D670" s="109"/>
      <c r="E670" s="110"/>
    </row>
    <row r="671">
      <c r="D671" s="109"/>
      <c r="E671" s="110"/>
    </row>
    <row r="672">
      <c r="D672" s="109"/>
      <c r="E672" s="110"/>
    </row>
    <row r="673">
      <c r="D673" s="109"/>
      <c r="E673" s="110"/>
    </row>
    <row r="674">
      <c r="D674" s="109"/>
      <c r="E674" s="110"/>
    </row>
    <row r="675">
      <c r="D675" s="109"/>
      <c r="E675" s="110"/>
    </row>
    <row r="676">
      <c r="D676" s="109"/>
      <c r="E676" s="110"/>
    </row>
    <row r="677">
      <c r="D677" s="109"/>
      <c r="E677" s="110"/>
    </row>
    <row r="678">
      <c r="D678" s="109"/>
      <c r="E678" s="110"/>
    </row>
    <row r="679">
      <c r="D679" s="109"/>
      <c r="E679" s="110"/>
    </row>
    <row r="680">
      <c r="D680" s="109"/>
      <c r="E680" s="110"/>
    </row>
    <row r="681">
      <c r="D681" s="109"/>
      <c r="E681" s="110"/>
    </row>
    <row r="682">
      <c r="D682" s="109"/>
      <c r="E682" s="110"/>
    </row>
    <row r="683">
      <c r="D683" s="109"/>
      <c r="E683" s="110"/>
    </row>
    <row r="684">
      <c r="D684" s="109"/>
      <c r="E684" s="110"/>
    </row>
    <row r="685">
      <c r="D685" s="109"/>
      <c r="E685" s="110"/>
    </row>
    <row r="686">
      <c r="D686" s="109"/>
      <c r="E686" s="110"/>
    </row>
    <row r="687">
      <c r="D687" s="109"/>
      <c r="E687" s="110"/>
    </row>
    <row r="688">
      <c r="D688" s="109"/>
      <c r="E688" s="110"/>
    </row>
    <row r="689">
      <c r="D689" s="109"/>
      <c r="E689" s="110"/>
    </row>
    <row r="690">
      <c r="D690" s="109"/>
      <c r="E690" s="110"/>
    </row>
    <row r="691">
      <c r="D691" s="109"/>
      <c r="E691" s="110"/>
    </row>
    <row r="692">
      <c r="D692" s="109"/>
      <c r="E692" s="110"/>
    </row>
    <row r="693">
      <c r="D693" s="109"/>
      <c r="E693" s="110"/>
    </row>
    <row r="694">
      <c r="D694" s="109"/>
      <c r="E694" s="110"/>
    </row>
    <row r="695">
      <c r="D695" s="109"/>
      <c r="E695" s="110"/>
    </row>
    <row r="696">
      <c r="D696" s="109"/>
      <c r="E696" s="110"/>
    </row>
    <row r="697">
      <c r="D697" s="109"/>
      <c r="E697" s="110"/>
    </row>
    <row r="698">
      <c r="D698" s="109"/>
      <c r="E698" s="110"/>
    </row>
    <row r="699">
      <c r="D699" s="109"/>
      <c r="E699" s="110"/>
    </row>
    <row r="700">
      <c r="D700" s="109"/>
      <c r="E700" s="110"/>
    </row>
    <row r="701">
      <c r="D701" s="109"/>
      <c r="E701" s="110"/>
    </row>
    <row r="702">
      <c r="D702" s="109"/>
      <c r="E702" s="110"/>
    </row>
    <row r="703">
      <c r="D703" s="109"/>
      <c r="E703" s="110"/>
    </row>
    <row r="704">
      <c r="D704" s="109"/>
      <c r="E704" s="110"/>
    </row>
    <row r="705">
      <c r="D705" s="109"/>
      <c r="E705" s="110"/>
    </row>
    <row r="706">
      <c r="D706" s="109"/>
      <c r="E706" s="110"/>
    </row>
    <row r="707">
      <c r="D707" s="109"/>
      <c r="E707" s="110"/>
    </row>
    <row r="708">
      <c r="D708" s="109"/>
      <c r="E708" s="110"/>
    </row>
    <row r="709">
      <c r="D709" s="109"/>
      <c r="E709" s="110"/>
    </row>
    <row r="710">
      <c r="D710" s="109"/>
      <c r="E710" s="110"/>
    </row>
    <row r="711">
      <c r="D711" s="109"/>
      <c r="E711" s="110"/>
    </row>
    <row r="712">
      <c r="D712" s="109"/>
      <c r="E712" s="110"/>
    </row>
    <row r="713">
      <c r="D713" s="109"/>
      <c r="E713" s="110"/>
    </row>
    <row r="714">
      <c r="D714" s="109"/>
      <c r="E714" s="110"/>
    </row>
    <row r="715">
      <c r="D715" s="109"/>
      <c r="E715" s="110"/>
    </row>
    <row r="716">
      <c r="D716" s="109"/>
      <c r="E716" s="110"/>
    </row>
    <row r="717">
      <c r="D717" s="109"/>
      <c r="E717" s="110"/>
    </row>
    <row r="718">
      <c r="D718" s="109"/>
      <c r="E718" s="110"/>
    </row>
    <row r="719">
      <c r="D719" s="109"/>
      <c r="E719" s="110"/>
    </row>
    <row r="720">
      <c r="D720" s="109"/>
      <c r="E720" s="110"/>
    </row>
    <row r="721">
      <c r="D721" s="109"/>
      <c r="E721" s="110"/>
    </row>
    <row r="722">
      <c r="D722" s="109"/>
      <c r="E722" s="110"/>
    </row>
    <row r="723">
      <c r="D723" s="109"/>
      <c r="E723" s="110"/>
    </row>
    <row r="724">
      <c r="D724" s="109"/>
      <c r="E724" s="110"/>
    </row>
    <row r="725">
      <c r="D725" s="109"/>
      <c r="E725" s="110"/>
    </row>
    <row r="726">
      <c r="D726" s="109"/>
      <c r="E726" s="110"/>
    </row>
    <row r="727">
      <c r="D727" s="109"/>
      <c r="E727" s="110"/>
    </row>
    <row r="728">
      <c r="D728" s="109"/>
      <c r="E728" s="110"/>
    </row>
    <row r="729">
      <c r="D729" s="109"/>
      <c r="E729" s="110"/>
    </row>
    <row r="730">
      <c r="D730" s="109"/>
      <c r="E730" s="110"/>
    </row>
    <row r="731">
      <c r="D731" s="109"/>
      <c r="E731" s="110"/>
    </row>
    <row r="732">
      <c r="D732" s="109"/>
      <c r="E732" s="110"/>
    </row>
    <row r="733">
      <c r="D733" s="109"/>
      <c r="E733" s="110"/>
    </row>
    <row r="734">
      <c r="D734" s="109"/>
      <c r="E734" s="110"/>
    </row>
    <row r="735">
      <c r="D735" s="109"/>
      <c r="E735" s="110"/>
    </row>
    <row r="736">
      <c r="D736" s="109"/>
      <c r="E736" s="110"/>
    </row>
    <row r="737">
      <c r="D737" s="109"/>
      <c r="E737" s="110"/>
    </row>
    <row r="738">
      <c r="D738" s="109"/>
      <c r="E738" s="110"/>
    </row>
    <row r="739">
      <c r="D739" s="109"/>
      <c r="E739" s="110"/>
    </row>
    <row r="740">
      <c r="D740" s="109"/>
      <c r="E740" s="110"/>
    </row>
    <row r="741">
      <c r="D741" s="109"/>
      <c r="E741" s="110"/>
    </row>
    <row r="742">
      <c r="D742" s="109"/>
      <c r="E742" s="110"/>
    </row>
    <row r="743">
      <c r="D743" s="109"/>
      <c r="E743" s="110"/>
    </row>
    <row r="744">
      <c r="D744" s="109"/>
      <c r="E744" s="110"/>
    </row>
    <row r="745">
      <c r="D745" s="109"/>
      <c r="E745" s="110"/>
    </row>
    <row r="746">
      <c r="D746" s="109"/>
      <c r="E746" s="110"/>
    </row>
    <row r="747">
      <c r="D747" s="109"/>
      <c r="E747" s="110"/>
    </row>
    <row r="748">
      <c r="D748" s="109"/>
      <c r="E748" s="110"/>
    </row>
    <row r="749">
      <c r="D749" s="109"/>
      <c r="E749" s="110"/>
    </row>
    <row r="750">
      <c r="D750" s="109"/>
      <c r="E750" s="110"/>
    </row>
    <row r="751">
      <c r="D751" s="109"/>
      <c r="E751" s="110"/>
    </row>
    <row r="752">
      <c r="D752" s="109"/>
      <c r="E752" s="110"/>
    </row>
    <row r="753">
      <c r="D753" s="109"/>
      <c r="E753" s="110"/>
    </row>
    <row r="754">
      <c r="D754" s="109"/>
      <c r="E754" s="110"/>
    </row>
    <row r="755">
      <c r="D755" s="109"/>
      <c r="E755" s="110"/>
    </row>
    <row r="756">
      <c r="D756" s="109"/>
      <c r="E756" s="110"/>
    </row>
    <row r="757">
      <c r="D757" s="109"/>
      <c r="E757" s="110"/>
    </row>
    <row r="758">
      <c r="D758" s="109"/>
      <c r="E758" s="110"/>
    </row>
    <row r="759">
      <c r="D759" s="109"/>
      <c r="E759" s="110"/>
    </row>
    <row r="760">
      <c r="D760" s="109"/>
      <c r="E760" s="110"/>
    </row>
    <row r="761">
      <c r="D761" s="109"/>
      <c r="E761" s="110"/>
    </row>
    <row r="762">
      <c r="D762" s="109"/>
      <c r="E762" s="110"/>
    </row>
    <row r="763">
      <c r="D763" s="109"/>
      <c r="E763" s="110"/>
    </row>
    <row r="764">
      <c r="D764" s="109"/>
      <c r="E764" s="110"/>
    </row>
    <row r="765">
      <c r="D765" s="109"/>
      <c r="E765" s="110"/>
    </row>
    <row r="766">
      <c r="D766" s="109"/>
      <c r="E766" s="110"/>
    </row>
    <row r="767">
      <c r="D767" s="109"/>
      <c r="E767" s="110"/>
    </row>
    <row r="768">
      <c r="D768" s="109"/>
      <c r="E768" s="110"/>
    </row>
    <row r="769">
      <c r="D769" s="109"/>
      <c r="E769" s="110"/>
    </row>
    <row r="770">
      <c r="D770" s="109"/>
      <c r="E770" s="110"/>
    </row>
    <row r="771">
      <c r="D771" s="109"/>
      <c r="E771" s="110"/>
    </row>
    <row r="772">
      <c r="D772" s="109"/>
      <c r="E772" s="110"/>
    </row>
    <row r="773">
      <c r="D773" s="109"/>
      <c r="E773" s="110"/>
    </row>
    <row r="774">
      <c r="D774" s="109"/>
      <c r="E774" s="110"/>
    </row>
    <row r="775">
      <c r="D775" s="109"/>
      <c r="E775" s="110"/>
    </row>
    <row r="776">
      <c r="D776" s="109"/>
      <c r="E776" s="110"/>
    </row>
    <row r="777">
      <c r="D777" s="109"/>
      <c r="E777" s="110"/>
    </row>
    <row r="778">
      <c r="D778" s="109"/>
      <c r="E778" s="110"/>
    </row>
    <row r="779">
      <c r="D779" s="109"/>
      <c r="E779" s="110"/>
    </row>
    <row r="780">
      <c r="D780" s="109"/>
      <c r="E780" s="110"/>
    </row>
    <row r="781">
      <c r="D781" s="109"/>
      <c r="E781" s="110"/>
    </row>
    <row r="782">
      <c r="D782" s="109"/>
      <c r="E782" s="110"/>
    </row>
    <row r="783">
      <c r="D783" s="109"/>
      <c r="E783" s="110"/>
    </row>
    <row r="784">
      <c r="D784" s="109"/>
      <c r="E784" s="110"/>
    </row>
    <row r="785">
      <c r="D785" s="109"/>
      <c r="E785" s="110"/>
    </row>
    <row r="786">
      <c r="D786" s="109"/>
      <c r="E786" s="110"/>
    </row>
    <row r="787">
      <c r="D787" s="109"/>
      <c r="E787" s="110"/>
    </row>
    <row r="788">
      <c r="D788" s="109"/>
      <c r="E788" s="110"/>
    </row>
    <row r="789">
      <c r="D789" s="109"/>
      <c r="E789" s="110"/>
    </row>
    <row r="790">
      <c r="D790" s="109"/>
      <c r="E790" s="110"/>
    </row>
    <row r="791">
      <c r="D791" s="109"/>
      <c r="E791" s="110"/>
    </row>
    <row r="792">
      <c r="D792" s="109"/>
      <c r="E792" s="110"/>
    </row>
    <row r="793">
      <c r="D793" s="109"/>
      <c r="E793" s="110"/>
    </row>
    <row r="794">
      <c r="D794" s="109"/>
      <c r="E794" s="110"/>
    </row>
    <row r="795">
      <c r="D795" s="109"/>
      <c r="E795" s="110"/>
    </row>
    <row r="796">
      <c r="D796" s="109"/>
      <c r="E796" s="110"/>
    </row>
    <row r="797">
      <c r="D797" s="109"/>
      <c r="E797" s="110"/>
    </row>
    <row r="798">
      <c r="D798" s="109"/>
      <c r="E798" s="110"/>
    </row>
    <row r="799">
      <c r="D799" s="109"/>
      <c r="E799" s="110"/>
    </row>
    <row r="800">
      <c r="D800" s="109"/>
      <c r="E800" s="110"/>
    </row>
    <row r="801">
      <c r="D801" s="109"/>
      <c r="E801" s="110"/>
    </row>
    <row r="802">
      <c r="D802" s="109"/>
      <c r="E802" s="110"/>
    </row>
    <row r="803">
      <c r="D803" s="109"/>
      <c r="E803" s="110"/>
    </row>
    <row r="804">
      <c r="D804" s="109"/>
      <c r="E804" s="110"/>
    </row>
    <row r="805">
      <c r="D805" s="109"/>
      <c r="E805" s="110"/>
    </row>
    <row r="806">
      <c r="D806" s="109"/>
      <c r="E806" s="110"/>
    </row>
    <row r="807">
      <c r="D807" s="109"/>
      <c r="E807" s="110"/>
    </row>
    <row r="808">
      <c r="D808" s="109"/>
      <c r="E808" s="110"/>
    </row>
    <row r="809">
      <c r="D809" s="109"/>
      <c r="E809" s="110"/>
    </row>
    <row r="810">
      <c r="D810" s="109"/>
      <c r="E810" s="110"/>
    </row>
    <row r="811">
      <c r="D811" s="109"/>
      <c r="E811" s="110"/>
    </row>
    <row r="812">
      <c r="D812" s="109"/>
      <c r="E812" s="110"/>
    </row>
    <row r="813">
      <c r="D813" s="109"/>
      <c r="E813" s="110"/>
    </row>
    <row r="814">
      <c r="D814" s="109"/>
      <c r="E814" s="110"/>
    </row>
    <row r="815">
      <c r="D815" s="109"/>
      <c r="E815" s="110"/>
    </row>
    <row r="816">
      <c r="D816" s="109"/>
      <c r="E816" s="110"/>
    </row>
    <row r="817">
      <c r="D817" s="109"/>
      <c r="E817" s="110"/>
    </row>
    <row r="818">
      <c r="D818" s="109"/>
      <c r="E818" s="110"/>
    </row>
    <row r="819">
      <c r="D819" s="109"/>
      <c r="E819" s="110"/>
    </row>
    <row r="820">
      <c r="D820" s="109"/>
      <c r="E820" s="110"/>
    </row>
    <row r="821">
      <c r="D821" s="109"/>
      <c r="E821" s="110"/>
    </row>
    <row r="822">
      <c r="D822" s="109"/>
      <c r="E822" s="110"/>
    </row>
    <row r="823">
      <c r="D823" s="109"/>
      <c r="E823" s="110"/>
    </row>
    <row r="824">
      <c r="D824" s="109"/>
      <c r="E824" s="110"/>
    </row>
    <row r="825">
      <c r="D825" s="109"/>
      <c r="E825" s="110"/>
    </row>
    <row r="826">
      <c r="D826" s="109"/>
      <c r="E826" s="110"/>
    </row>
    <row r="827">
      <c r="D827" s="109"/>
      <c r="E827" s="110"/>
    </row>
    <row r="828">
      <c r="D828" s="109"/>
      <c r="E828" s="110"/>
    </row>
    <row r="829">
      <c r="D829" s="109"/>
      <c r="E829" s="110"/>
    </row>
    <row r="830">
      <c r="D830" s="109"/>
      <c r="E830" s="110"/>
    </row>
    <row r="831">
      <c r="D831" s="109"/>
      <c r="E831" s="110"/>
    </row>
    <row r="832">
      <c r="D832" s="109"/>
      <c r="E832" s="110"/>
    </row>
    <row r="833">
      <c r="D833" s="109"/>
      <c r="E833" s="110"/>
    </row>
    <row r="834">
      <c r="D834" s="109"/>
      <c r="E834" s="110"/>
    </row>
    <row r="835">
      <c r="D835" s="109"/>
      <c r="E835" s="110"/>
    </row>
    <row r="836">
      <c r="D836" s="109"/>
      <c r="E836" s="110"/>
    </row>
    <row r="837">
      <c r="D837" s="109"/>
      <c r="E837" s="110"/>
    </row>
    <row r="838">
      <c r="D838" s="109"/>
      <c r="E838" s="110"/>
    </row>
    <row r="839">
      <c r="D839" s="109"/>
      <c r="E839" s="110"/>
    </row>
    <row r="840">
      <c r="D840" s="109"/>
      <c r="E840" s="110"/>
    </row>
    <row r="841">
      <c r="D841" s="109"/>
      <c r="E841" s="110"/>
    </row>
    <row r="842">
      <c r="D842" s="109"/>
      <c r="E842" s="110"/>
    </row>
    <row r="843">
      <c r="D843" s="109"/>
      <c r="E843" s="110"/>
    </row>
    <row r="844">
      <c r="D844" s="109"/>
      <c r="E844" s="110"/>
    </row>
    <row r="845">
      <c r="D845" s="109"/>
      <c r="E845" s="110"/>
    </row>
    <row r="846">
      <c r="D846" s="109"/>
      <c r="E846" s="110"/>
    </row>
    <row r="847">
      <c r="D847" s="109"/>
      <c r="E847" s="110"/>
    </row>
    <row r="848">
      <c r="D848" s="109"/>
      <c r="E848" s="110"/>
    </row>
    <row r="849">
      <c r="D849" s="109"/>
      <c r="E849" s="110"/>
    </row>
    <row r="850">
      <c r="D850" s="109"/>
      <c r="E850" s="110"/>
    </row>
    <row r="851">
      <c r="D851" s="109"/>
      <c r="E851" s="110"/>
    </row>
    <row r="852">
      <c r="D852" s="109"/>
      <c r="E852" s="110"/>
    </row>
    <row r="853">
      <c r="D853" s="109"/>
      <c r="E853" s="110"/>
    </row>
    <row r="854">
      <c r="D854" s="109"/>
      <c r="E854" s="110"/>
    </row>
    <row r="855">
      <c r="D855" s="109"/>
      <c r="E855" s="110"/>
    </row>
    <row r="856">
      <c r="D856" s="109"/>
      <c r="E856" s="110"/>
    </row>
    <row r="857">
      <c r="D857" s="109"/>
      <c r="E857" s="110"/>
    </row>
    <row r="858">
      <c r="D858" s="109"/>
      <c r="E858" s="110"/>
    </row>
    <row r="859">
      <c r="D859" s="109"/>
      <c r="E859" s="110"/>
    </row>
    <row r="860">
      <c r="D860" s="109"/>
      <c r="E860" s="110"/>
    </row>
    <row r="861">
      <c r="D861" s="109"/>
      <c r="E861" s="110"/>
    </row>
    <row r="862">
      <c r="D862" s="109"/>
      <c r="E862" s="110"/>
    </row>
    <row r="863">
      <c r="D863" s="109"/>
      <c r="E863" s="110"/>
    </row>
    <row r="864">
      <c r="D864" s="109"/>
      <c r="E864" s="110"/>
    </row>
    <row r="865">
      <c r="D865" s="109"/>
      <c r="E865" s="110"/>
    </row>
    <row r="866">
      <c r="D866" s="109"/>
      <c r="E866" s="110"/>
    </row>
    <row r="867">
      <c r="D867" s="109"/>
      <c r="E867" s="110"/>
    </row>
    <row r="868">
      <c r="D868" s="109"/>
      <c r="E868" s="110"/>
    </row>
    <row r="869">
      <c r="D869" s="109"/>
      <c r="E869" s="110"/>
    </row>
    <row r="870">
      <c r="D870" s="109"/>
      <c r="E870" s="110"/>
    </row>
    <row r="871">
      <c r="D871" s="109"/>
      <c r="E871" s="110"/>
    </row>
    <row r="872">
      <c r="D872" s="109"/>
      <c r="E872" s="110"/>
    </row>
    <row r="873">
      <c r="D873" s="109"/>
      <c r="E873" s="110"/>
    </row>
    <row r="874">
      <c r="D874" s="109"/>
      <c r="E874" s="110"/>
    </row>
    <row r="875">
      <c r="D875" s="109"/>
      <c r="E875" s="110"/>
    </row>
    <row r="876">
      <c r="D876" s="109"/>
      <c r="E876" s="110"/>
    </row>
    <row r="877">
      <c r="D877" s="109"/>
      <c r="E877" s="110"/>
    </row>
    <row r="878">
      <c r="D878" s="109"/>
      <c r="E878" s="110"/>
    </row>
    <row r="879">
      <c r="D879" s="109"/>
      <c r="E879" s="110"/>
    </row>
    <row r="880">
      <c r="D880" s="109"/>
      <c r="E880" s="110"/>
    </row>
    <row r="881">
      <c r="D881" s="109"/>
      <c r="E881" s="110"/>
    </row>
    <row r="882">
      <c r="D882" s="109"/>
      <c r="E882" s="110"/>
    </row>
    <row r="883">
      <c r="D883" s="109"/>
      <c r="E883" s="110"/>
    </row>
    <row r="884">
      <c r="D884" s="109"/>
      <c r="E884" s="110"/>
    </row>
    <row r="885">
      <c r="D885" s="109"/>
      <c r="E885" s="110"/>
    </row>
    <row r="886">
      <c r="D886" s="109"/>
      <c r="E886" s="110"/>
    </row>
    <row r="887">
      <c r="D887" s="109"/>
      <c r="E887" s="110"/>
    </row>
    <row r="888">
      <c r="D888" s="109"/>
      <c r="E888" s="110"/>
    </row>
    <row r="889">
      <c r="D889" s="109"/>
      <c r="E889" s="110"/>
    </row>
    <row r="890">
      <c r="D890" s="109"/>
      <c r="E890" s="110"/>
    </row>
    <row r="891">
      <c r="D891" s="109"/>
      <c r="E891" s="110"/>
    </row>
    <row r="892">
      <c r="D892" s="109"/>
      <c r="E892" s="110"/>
    </row>
    <row r="893">
      <c r="D893" s="109"/>
      <c r="E893" s="110"/>
    </row>
    <row r="894">
      <c r="D894" s="109"/>
      <c r="E894" s="110"/>
    </row>
    <row r="895">
      <c r="D895" s="109"/>
      <c r="E895" s="110"/>
    </row>
    <row r="896">
      <c r="D896" s="109"/>
      <c r="E896" s="110"/>
    </row>
    <row r="897">
      <c r="D897" s="109"/>
      <c r="E897" s="110"/>
    </row>
    <row r="898">
      <c r="D898" s="109"/>
      <c r="E898" s="110"/>
    </row>
    <row r="899">
      <c r="D899" s="109"/>
      <c r="E899" s="110"/>
    </row>
    <row r="900">
      <c r="D900" s="109"/>
      <c r="E900" s="110"/>
    </row>
    <row r="901">
      <c r="D901" s="109"/>
      <c r="E901" s="110"/>
    </row>
    <row r="902">
      <c r="D902" s="109"/>
      <c r="E902" s="110"/>
    </row>
    <row r="903">
      <c r="D903" s="109"/>
      <c r="E903" s="110"/>
    </row>
    <row r="904">
      <c r="D904" s="109"/>
      <c r="E904" s="110"/>
    </row>
    <row r="905">
      <c r="D905" s="109"/>
      <c r="E905" s="110"/>
    </row>
    <row r="906">
      <c r="D906" s="109"/>
      <c r="E906" s="110"/>
    </row>
    <row r="907">
      <c r="D907" s="109"/>
      <c r="E907" s="110"/>
    </row>
    <row r="908">
      <c r="D908" s="109"/>
      <c r="E908" s="110"/>
    </row>
    <row r="909">
      <c r="D909" s="109"/>
      <c r="E909" s="110"/>
    </row>
    <row r="910">
      <c r="D910" s="109"/>
      <c r="E910" s="110"/>
    </row>
    <row r="911">
      <c r="D911" s="109"/>
      <c r="E911" s="110"/>
    </row>
    <row r="912">
      <c r="D912" s="109"/>
      <c r="E912" s="110"/>
    </row>
    <row r="913">
      <c r="D913" s="109"/>
      <c r="E913" s="110"/>
    </row>
    <row r="914">
      <c r="D914" s="109"/>
      <c r="E914" s="110"/>
    </row>
    <row r="915">
      <c r="D915" s="109"/>
      <c r="E915" s="110"/>
    </row>
    <row r="916">
      <c r="D916" s="109"/>
      <c r="E916" s="110"/>
    </row>
    <row r="917">
      <c r="D917" s="109"/>
      <c r="E917" s="110"/>
    </row>
    <row r="918">
      <c r="D918" s="109"/>
      <c r="E918" s="110"/>
    </row>
    <row r="919">
      <c r="D919" s="109"/>
      <c r="E919" s="110"/>
    </row>
    <row r="920">
      <c r="D920" s="109"/>
      <c r="E920" s="110"/>
    </row>
    <row r="921">
      <c r="D921" s="109"/>
      <c r="E921" s="110"/>
    </row>
    <row r="922">
      <c r="D922" s="109"/>
      <c r="E922" s="110"/>
    </row>
    <row r="923">
      <c r="D923" s="109"/>
      <c r="E923" s="110"/>
    </row>
    <row r="924">
      <c r="D924" s="109"/>
      <c r="E924" s="110"/>
    </row>
    <row r="925">
      <c r="D925" s="109"/>
      <c r="E925" s="110"/>
    </row>
    <row r="926">
      <c r="D926" s="109"/>
      <c r="E926" s="110"/>
    </row>
    <row r="927">
      <c r="D927" s="109"/>
      <c r="E927" s="110"/>
    </row>
    <row r="928">
      <c r="D928" s="109"/>
      <c r="E928" s="110"/>
    </row>
    <row r="929">
      <c r="D929" s="109"/>
      <c r="E929" s="110"/>
    </row>
    <row r="930">
      <c r="D930" s="109"/>
      <c r="E930" s="110"/>
    </row>
    <row r="931">
      <c r="D931" s="109"/>
      <c r="E931" s="110"/>
    </row>
    <row r="932">
      <c r="D932" s="109"/>
      <c r="E932" s="110"/>
    </row>
    <row r="933">
      <c r="D933" s="109"/>
      <c r="E933" s="110"/>
    </row>
    <row r="934">
      <c r="D934" s="109"/>
      <c r="E934" s="110"/>
    </row>
    <row r="935">
      <c r="D935" s="109"/>
      <c r="E935" s="110"/>
    </row>
    <row r="936">
      <c r="D936" s="109"/>
      <c r="E936" s="110"/>
    </row>
    <row r="937">
      <c r="D937" s="109"/>
      <c r="E937" s="110"/>
    </row>
    <row r="938">
      <c r="D938" s="109"/>
      <c r="E938" s="110"/>
    </row>
    <row r="939">
      <c r="D939" s="109"/>
      <c r="E939" s="110"/>
    </row>
    <row r="940">
      <c r="D940" s="109"/>
      <c r="E940" s="110"/>
    </row>
    <row r="941">
      <c r="D941" s="109"/>
      <c r="E941" s="110"/>
    </row>
    <row r="942">
      <c r="D942" s="109"/>
      <c r="E942" s="110"/>
    </row>
    <row r="943">
      <c r="D943" s="109"/>
      <c r="E943" s="110"/>
    </row>
    <row r="944">
      <c r="D944" s="109"/>
      <c r="E944" s="110"/>
    </row>
    <row r="945">
      <c r="D945" s="109"/>
      <c r="E945" s="110"/>
    </row>
    <row r="946">
      <c r="D946" s="109"/>
      <c r="E946" s="110"/>
    </row>
    <row r="947">
      <c r="D947" s="109"/>
      <c r="E947" s="110"/>
    </row>
    <row r="948">
      <c r="D948" s="109"/>
      <c r="E948" s="110"/>
    </row>
    <row r="949">
      <c r="D949" s="109"/>
      <c r="E949" s="110"/>
    </row>
    <row r="950">
      <c r="D950" s="109"/>
      <c r="E950" s="110"/>
    </row>
    <row r="951">
      <c r="D951" s="109"/>
      <c r="E951" s="110"/>
    </row>
    <row r="952">
      <c r="D952" s="109"/>
      <c r="E952" s="110"/>
    </row>
    <row r="953">
      <c r="D953" s="109"/>
      <c r="E953" s="110"/>
    </row>
    <row r="954">
      <c r="D954" s="109"/>
      <c r="E954" s="110"/>
    </row>
    <row r="955">
      <c r="D955" s="109"/>
      <c r="E955" s="110"/>
    </row>
    <row r="956">
      <c r="D956" s="109"/>
      <c r="E956" s="110"/>
    </row>
    <row r="957">
      <c r="D957" s="109"/>
      <c r="E957" s="110"/>
    </row>
    <row r="958">
      <c r="D958" s="109"/>
      <c r="E958" s="110"/>
    </row>
    <row r="959">
      <c r="D959" s="109"/>
      <c r="E959" s="110"/>
    </row>
    <row r="960">
      <c r="D960" s="109"/>
      <c r="E960" s="110"/>
    </row>
    <row r="961">
      <c r="D961" s="109"/>
      <c r="E961" s="110"/>
    </row>
    <row r="962">
      <c r="D962" s="109"/>
      <c r="E962" s="110"/>
    </row>
    <row r="963">
      <c r="D963" s="109"/>
      <c r="E963" s="110"/>
    </row>
    <row r="964">
      <c r="D964" s="109"/>
      <c r="E964" s="110"/>
    </row>
    <row r="965">
      <c r="D965" s="109"/>
      <c r="E965" s="110"/>
    </row>
    <row r="966">
      <c r="D966" s="109"/>
      <c r="E966" s="110"/>
    </row>
    <row r="967">
      <c r="D967" s="109"/>
      <c r="E967" s="110"/>
    </row>
    <row r="968">
      <c r="D968" s="109"/>
      <c r="E968" s="110"/>
    </row>
    <row r="969">
      <c r="D969" s="109"/>
      <c r="E969" s="110"/>
    </row>
    <row r="970">
      <c r="D970" s="109"/>
      <c r="E970" s="110"/>
    </row>
    <row r="971">
      <c r="D971" s="109"/>
      <c r="E971" s="110"/>
    </row>
    <row r="972">
      <c r="D972" s="109"/>
      <c r="E972" s="110"/>
    </row>
    <row r="973">
      <c r="D973" s="109"/>
      <c r="E973" s="110"/>
    </row>
    <row r="974">
      <c r="D974" s="109"/>
      <c r="E974" s="110"/>
    </row>
    <row r="975">
      <c r="D975" s="109"/>
      <c r="E975" s="110"/>
    </row>
    <row r="976">
      <c r="D976" s="109"/>
      <c r="E976" s="110"/>
    </row>
    <row r="977">
      <c r="D977" s="109"/>
      <c r="E977" s="110"/>
    </row>
    <row r="978">
      <c r="D978" s="109"/>
      <c r="E978" s="110"/>
    </row>
    <row r="979">
      <c r="D979" s="109"/>
      <c r="E979" s="110"/>
    </row>
    <row r="980">
      <c r="D980" s="109"/>
      <c r="E980" s="110"/>
    </row>
    <row r="981">
      <c r="D981" s="109"/>
      <c r="E981" s="110"/>
    </row>
    <row r="982">
      <c r="D982" s="109"/>
      <c r="E982" s="110"/>
    </row>
    <row r="983">
      <c r="D983" s="109"/>
      <c r="E983" s="110"/>
    </row>
    <row r="984">
      <c r="D984" s="109"/>
      <c r="E984" s="110"/>
    </row>
    <row r="985">
      <c r="D985" s="109"/>
      <c r="E985" s="110"/>
    </row>
    <row r="986">
      <c r="D986" s="109"/>
      <c r="E986" s="110"/>
    </row>
    <row r="987">
      <c r="D987" s="109"/>
      <c r="E987" s="110"/>
    </row>
    <row r="988">
      <c r="D988" s="109"/>
      <c r="E988" s="110"/>
    </row>
    <row r="989">
      <c r="D989" s="109"/>
      <c r="E989" s="110"/>
    </row>
    <row r="990">
      <c r="D990" s="109"/>
      <c r="E990" s="110"/>
    </row>
    <row r="991">
      <c r="D991" s="109"/>
      <c r="E991" s="110"/>
    </row>
    <row r="992">
      <c r="D992" s="109"/>
      <c r="E992" s="110"/>
    </row>
    <row r="993">
      <c r="D993" s="109"/>
      <c r="E993" s="110"/>
    </row>
    <row r="994">
      <c r="D994" s="109"/>
      <c r="E994" s="110"/>
    </row>
    <row r="995">
      <c r="D995" s="109"/>
      <c r="E995" s="110"/>
    </row>
    <row r="996">
      <c r="D996" s="109"/>
      <c r="E996" s="110"/>
    </row>
    <row r="997">
      <c r="D997" s="109"/>
      <c r="E997" s="110"/>
    </row>
    <row r="998">
      <c r="D998" s="109"/>
      <c r="E998" s="110"/>
    </row>
    <row r="999">
      <c r="D999" s="109"/>
      <c r="E999" s="1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6.13"/>
    <col customWidth="1" min="3" max="4" width="20.5"/>
    <col customWidth="1" min="5" max="5" width="11.25"/>
    <col customWidth="1" min="6" max="6" width="15.88"/>
    <col customWidth="1" min="7" max="12" width="14.5"/>
    <col customWidth="1" min="13" max="13" width="11.0"/>
    <col customWidth="1" min="14" max="15" width="19.25"/>
    <col customWidth="1" min="16" max="33" width="13.13"/>
  </cols>
  <sheetData>
    <row r="1" ht="11.25" customHeight="1">
      <c r="A1" s="111" t="s">
        <v>80</v>
      </c>
      <c r="B1" s="112" t="s">
        <v>81</v>
      </c>
      <c r="C1" s="113" t="s">
        <v>82</v>
      </c>
      <c r="D1" s="114" t="s">
        <v>83</v>
      </c>
      <c r="E1" s="114" t="s">
        <v>84</v>
      </c>
      <c r="F1" s="112" t="s">
        <v>85</v>
      </c>
      <c r="G1" s="115" t="s">
        <v>86</v>
      </c>
      <c r="H1" s="116" t="s">
        <v>87</v>
      </c>
      <c r="I1" s="116" t="s">
        <v>88</v>
      </c>
      <c r="J1" s="116" t="s">
        <v>89</v>
      </c>
      <c r="K1" s="116" t="s">
        <v>90</v>
      </c>
      <c r="L1" s="116" t="s">
        <v>91</v>
      </c>
      <c r="M1" s="112" t="s">
        <v>22</v>
      </c>
      <c r="N1" s="111" t="s">
        <v>92</v>
      </c>
      <c r="O1" s="117" t="s">
        <v>93</v>
      </c>
      <c r="P1" s="118"/>
      <c r="Q1" s="118"/>
      <c r="R1" s="118"/>
      <c r="S1" s="118"/>
      <c r="T1" s="118"/>
      <c r="U1" s="118"/>
      <c r="V1" s="118"/>
      <c r="W1" s="118"/>
      <c r="X1" s="118"/>
      <c r="Y1" s="118"/>
      <c r="Z1" s="118"/>
      <c r="AA1" s="118"/>
      <c r="AB1" s="118"/>
      <c r="AC1" s="118"/>
      <c r="AD1" s="118"/>
      <c r="AE1" s="118"/>
      <c r="AF1" s="118"/>
      <c r="AG1" s="118"/>
    </row>
    <row r="2" ht="11.25" customHeight="1">
      <c r="A2" s="119">
        <v>14171.732124836068</v>
      </c>
      <c r="B2" s="120">
        <v>33.7629534</v>
      </c>
      <c r="C2" s="120">
        <f t="shared" ref="C2:C2011" si="1">D2/B2</f>
        <v>172.8910575</v>
      </c>
      <c r="D2" s="120">
        <v>5837.312718195612</v>
      </c>
      <c r="E2" s="118">
        <v>122.0</v>
      </c>
      <c r="F2" s="118">
        <v>1.56</v>
      </c>
      <c r="G2" s="121">
        <v>-0.1</v>
      </c>
      <c r="H2" s="122">
        <f t="shared" ref="H2:H2011" si="2">E2*12*(1+G2)</f>
        <v>1317.6</v>
      </c>
      <c r="I2" s="122">
        <f t="shared" ref="I2:I2011" si="3">H2/365</f>
        <v>3.609863014</v>
      </c>
      <c r="J2" s="122">
        <f t="shared" ref="J2:J2011" si="4">I2*O2</f>
        <v>108.2958904</v>
      </c>
      <c r="K2" s="122">
        <f t="shared" ref="K2:K2011" si="5">J2*F2</f>
        <v>168.941589</v>
      </c>
      <c r="L2" s="122">
        <f t="shared" ref="L2:L2011" si="6">round(J2+K2*2,0)</f>
        <v>446</v>
      </c>
      <c r="M2" s="118">
        <v>0.77</v>
      </c>
      <c r="N2" s="118">
        <v>23.0</v>
      </c>
      <c r="O2" s="118">
        <f t="shared" ref="O2:O2011" si="7">round(N2/M2,0)</f>
        <v>30</v>
      </c>
      <c r="P2" s="118"/>
      <c r="Q2" s="118"/>
      <c r="R2" s="118"/>
      <c r="S2" s="118"/>
      <c r="T2" s="118"/>
      <c r="U2" s="118"/>
      <c r="V2" s="118"/>
      <c r="W2" s="118"/>
      <c r="X2" s="118"/>
      <c r="Y2" s="118"/>
      <c r="Z2" s="118"/>
      <c r="AA2" s="118"/>
      <c r="AB2" s="118"/>
      <c r="AC2" s="118"/>
      <c r="AD2" s="118"/>
      <c r="AE2" s="118"/>
      <c r="AF2" s="118"/>
      <c r="AG2" s="118"/>
    </row>
    <row r="3" ht="11.25" customHeight="1">
      <c r="A3" s="123">
        <v>52169.04282545739</v>
      </c>
      <c r="B3" s="124">
        <v>12.089325599999999</v>
      </c>
      <c r="C3" s="124">
        <f t="shared" si="1"/>
        <v>126.7828766</v>
      </c>
      <c r="D3" s="124">
        <v>1532.7194757659297</v>
      </c>
      <c r="E3" s="125">
        <v>178.0</v>
      </c>
      <c r="F3" s="125">
        <v>1.8</v>
      </c>
      <c r="G3" s="126">
        <v>0.2</v>
      </c>
      <c r="H3" s="127">
        <f t="shared" si="2"/>
        <v>2563.2</v>
      </c>
      <c r="I3" s="122">
        <f t="shared" si="3"/>
        <v>7.022465753</v>
      </c>
      <c r="J3" s="122">
        <f t="shared" si="4"/>
        <v>98.31452055</v>
      </c>
      <c r="K3" s="122">
        <f t="shared" si="5"/>
        <v>176.966137</v>
      </c>
      <c r="L3" s="122">
        <f t="shared" si="6"/>
        <v>452</v>
      </c>
      <c r="M3" s="125">
        <v>0.85</v>
      </c>
      <c r="N3" s="125">
        <v>12.0</v>
      </c>
      <c r="O3" s="118">
        <f t="shared" si="7"/>
        <v>14</v>
      </c>
      <c r="P3" s="118"/>
      <c r="Q3" s="118"/>
      <c r="R3" s="118"/>
      <c r="S3" s="118"/>
      <c r="T3" s="118"/>
      <c r="U3" s="118"/>
      <c r="V3" s="118"/>
      <c r="W3" s="118"/>
      <c r="X3" s="118"/>
      <c r="Y3" s="118"/>
      <c r="Z3" s="118"/>
      <c r="AA3" s="118"/>
      <c r="AB3" s="118"/>
      <c r="AC3" s="118"/>
      <c r="AD3" s="118"/>
      <c r="AE3" s="118"/>
      <c r="AF3" s="118"/>
      <c r="AG3" s="118"/>
    </row>
    <row r="4" ht="11.25" customHeight="1">
      <c r="A4" s="123">
        <v>72156.25744567192</v>
      </c>
      <c r="B4" s="124">
        <v>11.7561345</v>
      </c>
      <c r="C4" s="124">
        <f t="shared" si="1"/>
        <v>388.0811449</v>
      </c>
      <c r="D4" s="124">
        <v>4562.334136899297</v>
      </c>
      <c r="E4" s="125">
        <v>324.0</v>
      </c>
      <c r="F4" s="125">
        <v>1.38</v>
      </c>
      <c r="G4" s="126">
        <v>-0.4</v>
      </c>
      <c r="H4" s="127">
        <f t="shared" si="2"/>
        <v>2332.8</v>
      </c>
      <c r="I4" s="122">
        <f t="shared" si="3"/>
        <v>6.391232877</v>
      </c>
      <c r="J4" s="122">
        <f t="shared" si="4"/>
        <v>172.5632877</v>
      </c>
      <c r="K4" s="122">
        <f t="shared" si="5"/>
        <v>238.137337</v>
      </c>
      <c r="L4" s="122">
        <f t="shared" si="6"/>
        <v>649</v>
      </c>
      <c r="M4" s="125">
        <v>0.77</v>
      </c>
      <c r="N4" s="125">
        <v>21.0</v>
      </c>
      <c r="O4" s="118">
        <f t="shared" si="7"/>
        <v>27</v>
      </c>
      <c r="P4" s="118"/>
      <c r="Q4" s="118"/>
      <c r="R4" s="118"/>
      <c r="S4" s="118"/>
      <c r="T4" s="118"/>
      <c r="U4" s="118"/>
      <c r="V4" s="118"/>
      <c r="W4" s="118"/>
      <c r="X4" s="118"/>
      <c r="Y4" s="118"/>
      <c r="Z4" s="118"/>
      <c r="AA4" s="118"/>
      <c r="AB4" s="118"/>
      <c r="AC4" s="118"/>
      <c r="AD4" s="118"/>
      <c r="AE4" s="118"/>
      <c r="AF4" s="118"/>
      <c r="AG4" s="118"/>
    </row>
    <row r="5" ht="11.25" customHeight="1">
      <c r="A5" s="123">
        <v>8954.076984388015</v>
      </c>
      <c r="B5" s="124">
        <v>8.157692399999998</v>
      </c>
      <c r="C5" s="124">
        <f t="shared" si="1"/>
        <v>509.5675416</v>
      </c>
      <c r="D5" s="124">
        <v>4156.8952615572</v>
      </c>
      <c r="E5" s="125">
        <v>414.0</v>
      </c>
      <c r="F5" s="125">
        <v>1.99</v>
      </c>
      <c r="G5" s="126">
        <v>0.5</v>
      </c>
      <c r="H5" s="127">
        <f t="shared" si="2"/>
        <v>7452</v>
      </c>
      <c r="I5" s="122">
        <f t="shared" si="3"/>
        <v>20.41643836</v>
      </c>
      <c r="J5" s="122">
        <f t="shared" si="4"/>
        <v>428.7452055</v>
      </c>
      <c r="K5" s="122">
        <f t="shared" si="5"/>
        <v>853.2029589</v>
      </c>
      <c r="L5" s="122">
        <f t="shared" si="6"/>
        <v>2135</v>
      </c>
      <c r="M5" s="125">
        <v>0.7</v>
      </c>
      <c r="N5" s="125">
        <v>15.0</v>
      </c>
      <c r="O5" s="118">
        <f t="shared" si="7"/>
        <v>21</v>
      </c>
      <c r="P5" s="118"/>
      <c r="Q5" s="118"/>
      <c r="R5" s="118"/>
      <c r="S5" s="118"/>
      <c r="T5" s="118"/>
      <c r="U5" s="118"/>
      <c r="V5" s="118"/>
      <c r="W5" s="118"/>
      <c r="X5" s="118"/>
      <c r="Y5" s="118"/>
      <c r="Z5" s="118"/>
      <c r="AA5" s="118"/>
      <c r="AB5" s="118"/>
      <c r="AC5" s="118"/>
      <c r="AD5" s="118"/>
      <c r="AE5" s="118"/>
      <c r="AF5" s="118"/>
      <c r="AG5" s="118"/>
    </row>
    <row r="6" ht="11.25" customHeight="1">
      <c r="A6" s="123">
        <v>94785.83180425735</v>
      </c>
      <c r="B6" s="124">
        <v>5.2694136</v>
      </c>
      <c r="C6" s="124">
        <f t="shared" si="1"/>
        <v>111.5087576</v>
      </c>
      <c r="D6" s="124">
        <v>587.5857636391432</v>
      </c>
      <c r="E6" s="125">
        <v>170.0</v>
      </c>
      <c r="F6" s="125">
        <v>0.92</v>
      </c>
      <c r="G6" s="126">
        <v>1.2</v>
      </c>
      <c r="H6" s="127">
        <f t="shared" si="2"/>
        <v>4488</v>
      </c>
      <c r="I6" s="122">
        <f t="shared" si="3"/>
        <v>12.29589041</v>
      </c>
      <c r="J6" s="122">
        <f t="shared" si="4"/>
        <v>233.6219178</v>
      </c>
      <c r="K6" s="122">
        <f t="shared" si="5"/>
        <v>214.9321644</v>
      </c>
      <c r="L6" s="122">
        <f t="shared" si="6"/>
        <v>663</v>
      </c>
      <c r="M6" s="125">
        <v>0.8</v>
      </c>
      <c r="N6" s="125">
        <v>15.0</v>
      </c>
      <c r="O6" s="118">
        <f t="shared" si="7"/>
        <v>19</v>
      </c>
      <c r="P6" s="118"/>
      <c r="Q6" s="118"/>
      <c r="R6" s="118"/>
      <c r="S6" s="118"/>
      <c r="T6" s="118"/>
      <c r="U6" s="118"/>
      <c r="V6" s="118"/>
      <c r="W6" s="118"/>
      <c r="X6" s="118"/>
      <c r="Y6" s="118"/>
      <c r="Z6" s="118"/>
      <c r="AA6" s="118"/>
      <c r="AB6" s="118"/>
      <c r="AC6" s="118"/>
      <c r="AD6" s="118"/>
      <c r="AE6" s="118"/>
      <c r="AF6" s="118"/>
      <c r="AG6" s="118"/>
    </row>
    <row r="7" ht="11.25" customHeight="1">
      <c r="A7" s="123">
        <v>7857.752319259903</v>
      </c>
      <c r="B7" s="124">
        <v>9.3221238</v>
      </c>
      <c r="C7" s="124">
        <f t="shared" si="1"/>
        <v>25.01245177</v>
      </c>
      <c r="D7" s="124">
        <v>233.16917194429956</v>
      </c>
      <c r="E7" s="125">
        <v>42.0</v>
      </c>
      <c r="F7" s="125">
        <v>1.17</v>
      </c>
      <c r="G7" s="126">
        <v>-0.2</v>
      </c>
      <c r="H7" s="127">
        <f t="shared" si="2"/>
        <v>403.2</v>
      </c>
      <c r="I7" s="122">
        <f t="shared" si="3"/>
        <v>1.104657534</v>
      </c>
      <c r="J7" s="122">
        <f t="shared" si="4"/>
        <v>15.46520548</v>
      </c>
      <c r="K7" s="122">
        <f t="shared" si="5"/>
        <v>18.09429041</v>
      </c>
      <c r="L7" s="122">
        <f t="shared" si="6"/>
        <v>52</v>
      </c>
      <c r="M7" s="125">
        <v>0.83</v>
      </c>
      <c r="N7" s="125">
        <v>12.0</v>
      </c>
      <c r="O7" s="118">
        <f t="shared" si="7"/>
        <v>14</v>
      </c>
      <c r="P7" s="118"/>
      <c r="Q7" s="118"/>
      <c r="R7" s="118"/>
      <c r="S7" s="118"/>
      <c r="T7" s="118"/>
      <c r="U7" s="118"/>
      <c r="V7" s="118"/>
      <c r="W7" s="118"/>
      <c r="X7" s="118"/>
      <c r="Y7" s="118"/>
      <c r="Z7" s="118"/>
      <c r="AA7" s="118"/>
      <c r="AB7" s="118"/>
      <c r="AC7" s="118"/>
      <c r="AD7" s="118"/>
      <c r="AE7" s="118"/>
      <c r="AF7" s="118"/>
      <c r="AG7" s="118"/>
    </row>
    <row r="8" ht="11.25" customHeight="1">
      <c r="A8" s="123">
        <v>23921.16203442106</v>
      </c>
      <c r="B8" s="124">
        <v>36.6456717</v>
      </c>
      <c r="C8" s="124">
        <f t="shared" si="1"/>
        <v>6.526299701</v>
      </c>
      <c r="D8" s="124">
        <v>239.16063625965978</v>
      </c>
      <c r="E8" s="125">
        <v>10.0</v>
      </c>
      <c r="F8" s="125">
        <v>1.0</v>
      </c>
      <c r="G8" s="126">
        <v>-0.4</v>
      </c>
      <c r="H8" s="127">
        <f t="shared" si="2"/>
        <v>72</v>
      </c>
      <c r="I8" s="122">
        <f t="shared" si="3"/>
        <v>0.197260274</v>
      </c>
      <c r="J8" s="122">
        <f t="shared" si="4"/>
        <v>4.339726027</v>
      </c>
      <c r="K8" s="122">
        <f t="shared" si="5"/>
        <v>4.339726027</v>
      </c>
      <c r="L8" s="122">
        <f t="shared" si="6"/>
        <v>13</v>
      </c>
      <c r="M8" s="125">
        <v>0.73</v>
      </c>
      <c r="N8" s="125">
        <v>16.0</v>
      </c>
      <c r="O8" s="118">
        <f t="shared" si="7"/>
        <v>22</v>
      </c>
      <c r="P8" s="118"/>
      <c r="Q8" s="118"/>
      <c r="R8" s="118"/>
      <c r="S8" s="118"/>
      <c r="T8" s="118"/>
      <c r="U8" s="118"/>
      <c r="V8" s="118"/>
      <c r="W8" s="118"/>
      <c r="X8" s="118"/>
      <c r="Y8" s="118"/>
      <c r="Z8" s="118"/>
      <c r="AA8" s="118"/>
      <c r="AB8" s="118"/>
      <c r="AC8" s="118"/>
      <c r="AD8" s="118"/>
      <c r="AE8" s="118"/>
      <c r="AF8" s="118"/>
      <c r="AG8" s="118"/>
    </row>
    <row r="9" ht="11.25" customHeight="1">
      <c r="A9" s="123">
        <v>20838.156820606437</v>
      </c>
      <c r="B9" s="124">
        <v>14.4690876</v>
      </c>
      <c r="C9" s="124">
        <f t="shared" si="1"/>
        <v>22.72144633</v>
      </c>
      <c r="D9" s="124">
        <v>328.75859732340206</v>
      </c>
      <c r="E9" s="125">
        <v>18.0</v>
      </c>
      <c r="F9" s="125">
        <v>1.34</v>
      </c>
      <c r="G9" s="126">
        <v>0.5</v>
      </c>
      <c r="H9" s="127">
        <f t="shared" si="2"/>
        <v>324</v>
      </c>
      <c r="I9" s="122">
        <f t="shared" si="3"/>
        <v>0.8876712329</v>
      </c>
      <c r="J9" s="122">
        <f t="shared" si="4"/>
        <v>26.63013699</v>
      </c>
      <c r="K9" s="122">
        <f t="shared" si="5"/>
        <v>35.68438356</v>
      </c>
      <c r="L9" s="122">
        <f t="shared" si="6"/>
        <v>98</v>
      </c>
      <c r="M9" s="125">
        <v>0.77</v>
      </c>
      <c r="N9" s="125">
        <v>23.0</v>
      </c>
      <c r="O9" s="118">
        <f t="shared" si="7"/>
        <v>30</v>
      </c>
      <c r="P9" s="118"/>
      <c r="Q9" s="118"/>
      <c r="R9" s="118"/>
      <c r="S9" s="118"/>
      <c r="T9" s="118"/>
      <c r="U9" s="118"/>
      <c r="V9" s="118"/>
      <c r="W9" s="118"/>
      <c r="X9" s="118"/>
      <c r="Y9" s="118"/>
      <c r="Z9" s="118"/>
      <c r="AA9" s="118"/>
      <c r="AB9" s="118"/>
      <c r="AC9" s="118"/>
      <c r="AD9" s="118"/>
      <c r="AE9" s="118"/>
      <c r="AF9" s="118"/>
      <c r="AG9" s="118"/>
    </row>
    <row r="10" ht="11.25" customHeight="1">
      <c r="A10" s="123">
        <v>28119.91436102802</v>
      </c>
      <c r="B10" s="124">
        <v>7.042196699999999</v>
      </c>
      <c r="C10" s="124">
        <f t="shared" si="1"/>
        <v>166.1315716</v>
      </c>
      <c r="D10" s="124">
        <v>1169.9312050712874</v>
      </c>
      <c r="E10" s="125">
        <v>162.0</v>
      </c>
      <c r="F10" s="125">
        <v>0.9</v>
      </c>
      <c r="G10" s="126">
        <v>0.5</v>
      </c>
      <c r="H10" s="127">
        <f t="shared" si="2"/>
        <v>2916</v>
      </c>
      <c r="I10" s="122">
        <f t="shared" si="3"/>
        <v>7.989041096</v>
      </c>
      <c r="J10" s="122">
        <f t="shared" si="4"/>
        <v>215.7041096</v>
      </c>
      <c r="K10" s="122">
        <f t="shared" si="5"/>
        <v>194.1336986</v>
      </c>
      <c r="L10" s="122">
        <f t="shared" si="6"/>
        <v>604</v>
      </c>
      <c r="M10" s="125">
        <v>0.77</v>
      </c>
      <c r="N10" s="125">
        <v>21.0</v>
      </c>
      <c r="O10" s="118">
        <f t="shared" si="7"/>
        <v>27</v>
      </c>
      <c r="P10" s="118"/>
      <c r="Q10" s="118"/>
      <c r="R10" s="118"/>
      <c r="S10" s="118"/>
      <c r="T10" s="118"/>
      <c r="U10" s="118"/>
      <c r="V10" s="118"/>
      <c r="W10" s="118"/>
      <c r="X10" s="118"/>
      <c r="Y10" s="118"/>
      <c r="Z10" s="118"/>
      <c r="AA10" s="118"/>
      <c r="AB10" s="118"/>
      <c r="AC10" s="118"/>
      <c r="AD10" s="118"/>
      <c r="AE10" s="118"/>
      <c r="AF10" s="118"/>
      <c r="AG10" s="118"/>
    </row>
    <row r="11" ht="11.25" customHeight="1">
      <c r="A11" s="123">
        <v>39145.0123824079</v>
      </c>
      <c r="B11" s="124">
        <v>7.990870800000001</v>
      </c>
      <c r="C11" s="124">
        <f t="shared" si="1"/>
        <v>8009.13963</v>
      </c>
      <c r="D11" s="124">
        <v>64000.0</v>
      </c>
      <c r="E11" s="125">
        <v>130.0</v>
      </c>
      <c r="F11" s="125">
        <v>0.98</v>
      </c>
      <c r="G11" s="126">
        <v>-0.4</v>
      </c>
      <c r="H11" s="127">
        <f t="shared" si="2"/>
        <v>936</v>
      </c>
      <c r="I11" s="122">
        <f t="shared" si="3"/>
        <v>2.564383562</v>
      </c>
      <c r="J11" s="122">
        <f t="shared" si="4"/>
        <v>38.46575342</v>
      </c>
      <c r="K11" s="122">
        <f t="shared" si="5"/>
        <v>37.69643836</v>
      </c>
      <c r="L11" s="122">
        <f t="shared" si="6"/>
        <v>114</v>
      </c>
      <c r="M11" s="125">
        <v>0.8</v>
      </c>
      <c r="N11" s="125">
        <v>12.0</v>
      </c>
      <c r="O11" s="118">
        <f t="shared" si="7"/>
        <v>15</v>
      </c>
      <c r="P11" s="118"/>
      <c r="Q11" s="118"/>
      <c r="R11" s="118"/>
      <c r="S11" s="118"/>
      <c r="T11" s="118"/>
      <c r="U11" s="118"/>
      <c r="V11" s="118"/>
      <c r="W11" s="118"/>
      <c r="X11" s="118"/>
      <c r="Y11" s="118"/>
      <c r="Z11" s="118"/>
      <c r="AA11" s="118"/>
      <c r="AB11" s="118"/>
      <c r="AC11" s="118"/>
      <c r="AD11" s="118"/>
      <c r="AE11" s="118"/>
      <c r="AF11" s="118"/>
      <c r="AG11" s="118"/>
    </row>
    <row r="12" ht="11.25" customHeight="1">
      <c r="A12" s="123">
        <v>36916.60249628258</v>
      </c>
      <c r="B12" s="124">
        <v>98.4839526</v>
      </c>
      <c r="C12" s="124">
        <f t="shared" si="1"/>
        <v>10.57142503</v>
      </c>
      <c r="D12" s="124">
        <v>1041.1157216969082</v>
      </c>
      <c r="E12" s="125">
        <v>10.0</v>
      </c>
      <c r="F12" s="125">
        <v>1.43</v>
      </c>
      <c r="G12" s="126">
        <v>0.6</v>
      </c>
      <c r="H12" s="127">
        <f t="shared" si="2"/>
        <v>192</v>
      </c>
      <c r="I12" s="122">
        <f t="shared" si="3"/>
        <v>0.5260273973</v>
      </c>
      <c r="J12" s="122">
        <f t="shared" si="4"/>
        <v>11.04657534</v>
      </c>
      <c r="K12" s="122">
        <f t="shared" si="5"/>
        <v>15.79660274</v>
      </c>
      <c r="L12" s="122">
        <f t="shared" si="6"/>
        <v>43</v>
      </c>
      <c r="M12" s="125">
        <v>0.77</v>
      </c>
      <c r="N12" s="125">
        <v>16.0</v>
      </c>
      <c r="O12" s="118">
        <f t="shared" si="7"/>
        <v>21</v>
      </c>
      <c r="P12" s="118"/>
      <c r="Q12" s="118"/>
      <c r="R12" s="118"/>
      <c r="S12" s="118"/>
      <c r="T12" s="118"/>
      <c r="U12" s="118"/>
      <c r="V12" s="118"/>
      <c r="W12" s="118"/>
      <c r="X12" s="118"/>
      <c r="Y12" s="118"/>
      <c r="Z12" s="118"/>
      <c r="AA12" s="118"/>
      <c r="AB12" s="118"/>
      <c r="AC12" s="118"/>
      <c r="AD12" s="118"/>
      <c r="AE12" s="118"/>
      <c r="AF12" s="118"/>
      <c r="AG12" s="118"/>
    </row>
    <row r="13" ht="11.25" customHeight="1">
      <c r="A13" s="123">
        <v>20167.095233451193</v>
      </c>
      <c r="B13" s="124">
        <v>17.733305700000003</v>
      </c>
      <c r="C13" s="124">
        <f t="shared" si="1"/>
        <v>31.010578</v>
      </c>
      <c r="D13" s="124">
        <v>549.9200595937464</v>
      </c>
      <c r="E13" s="125">
        <v>26.0</v>
      </c>
      <c r="F13" s="125">
        <v>1.28</v>
      </c>
      <c r="G13" s="126">
        <v>1.2</v>
      </c>
      <c r="H13" s="127">
        <f t="shared" si="2"/>
        <v>686.4</v>
      </c>
      <c r="I13" s="122">
        <f t="shared" si="3"/>
        <v>1.880547945</v>
      </c>
      <c r="J13" s="122">
        <f t="shared" si="4"/>
        <v>52.65534247</v>
      </c>
      <c r="K13" s="122">
        <f t="shared" si="5"/>
        <v>67.39883836</v>
      </c>
      <c r="L13" s="122">
        <f t="shared" si="6"/>
        <v>187</v>
      </c>
      <c r="M13" s="125">
        <v>0.81</v>
      </c>
      <c r="N13" s="125">
        <v>23.0</v>
      </c>
      <c r="O13" s="118">
        <f t="shared" si="7"/>
        <v>28</v>
      </c>
      <c r="P13" s="118"/>
      <c r="Q13" s="118"/>
      <c r="R13" s="118"/>
      <c r="S13" s="118"/>
      <c r="T13" s="118"/>
      <c r="U13" s="118"/>
      <c r="V13" s="118"/>
      <c r="W13" s="118"/>
      <c r="X13" s="118"/>
      <c r="Y13" s="118"/>
      <c r="Z13" s="118"/>
      <c r="AA13" s="118"/>
      <c r="AB13" s="118"/>
      <c r="AC13" s="118"/>
      <c r="AD13" s="118"/>
      <c r="AE13" s="118"/>
      <c r="AF13" s="118"/>
      <c r="AG13" s="118"/>
    </row>
    <row r="14" ht="11.25" customHeight="1">
      <c r="A14" s="123">
        <v>13825.925658404514</v>
      </c>
      <c r="B14" s="124">
        <v>21.0847428</v>
      </c>
      <c r="C14" s="124">
        <f t="shared" si="1"/>
        <v>10.544086</v>
      </c>
      <c r="D14" s="124">
        <v>222.319341265857</v>
      </c>
      <c r="E14" s="125">
        <v>18.0</v>
      </c>
      <c r="F14" s="125">
        <v>1.32</v>
      </c>
      <c r="G14" s="126">
        <v>0.8</v>
      </c>
      <c r="H14" s="127">
        <f t="shared" si="2"/>
        <v>388.8</v>
      </c>
      <c r="I14" s="122">
        <f t="shared" si="3"/>
        <v>1.065205479</v>
      </c>
      <c r="J14" s="122">
        <f t="shared" si="4"/>
        <v>14.91287671</v>
      </c>
      <c r="K14" s="122">
        <f t="shared" si="5"/>
        <v>19.68499726</v>
      </c>
      <c r="L14" s="122">
        <f t="shared" si="6"/>
        <v>54</v>
      </c>
      <c r="M14" s="125">
        <v>0.77</v>
      </c>
      <c r="N14" s="125">
        <v>11.0</v>
      </c>
      <c r="O14" s="118">
        <f t="shared" si="7"/>
        <v>14</v>
      </c>
      <c r="P14" s="118"/>
      <c r="Q14" s="118"/>
      <c r="R14" s="118"/>
      <c r="S14" s="118"/>
      <c r="T14" s="118"/>
      <c r="U14" s="118"/>
      <c r="V14" s="118"/>
      <c r="W14" s="118"/>
      <c r="X14" s="118"/>
      <c r="Y14" s="118"/>
      <c r="Z14" s="118"/>
      <c r="AA14" s="118"/>
      <c r="AB14" s="118"/>
      <c r="AC14" s="118"/>
      <c r="AD14" s="118"/>
      <c r="AE14" s="118"/>
      <c r="AF14" s="118"/>
      <c r="AG14" s="118"/>
    </row>
    <row r="15" ht="11.25" customHeight="1">
      <c r="A15" s="123">
        <v>35393.00405960823</v>
      </c>
      <c r="B15" s="124">
        <v>7.5951645</v>
      </c>
      <c r="C15" s="124">
        <f t="shared" si="1"/>
        <v>231.5857602</v>
      </c>
      <c r="D15" s="124">
        <v>1758.931944485377</v>
      </c>
      <c r="E15" s="125">
        <v>122.0</v>
      </c>
      <c r="F15" s="125">
        <v>1.8</v>
      </c>
      <c r="G15" s="126">
        <v>0.2</v>
      </c>
      <c r="H15" s="127">
        <f t="shared" si="2"/>
        <v>1756.8</v>
      </c>
      <c r="I15" s="122">
        <f t="shared" si="3"/>
        <v>4.813150685</v>
      </c>
      <c r="J15" s="122">
        <f t="shared" si="4"/>
        <v>192.5260274</v>
      </c>
      <c r="K15" s="122">
        <f t="shared" si="5"/>
        <v>346.5468493</v>
      </c>
      <c r="L15" s="122">
        <f t="shared" si="6"/>
        <v>886</v>
      </c>
      <c r="M15" s="125">
        <v>0.77</v>
      </c>
      <c r="N15" s="125">
        <v>31.0</v>
      </c>
      <c r="O15" s="118">
        <f t="shared" si="7"/>
        <v>40</v>
      </c>
      <c r="P15" s="118"/>
      <c r="Q15" s="118"/>
      <c r="R15" s="118"/>
      <c r="S15" s="118"/>
      <c r="T15" s="118"/>
      <c r="U15" s="118"/>
      <c r="V15" s="118"/>
      <c r="W15" s="118"/>
      <c r="X15" s="118"/>
      <c r="Y15" s="118"/>
      <c r="Z15" s="118"/>
      <c r="AA15" s="118"/>
      <c r="AB15" s="118"/>
      <c r="AC15" s="118"/>
      <c r="AD15" s="118"/>
      <c r="AE15" s="118"/>
      <c r="AF15" s="118"/>
      <c r="AG15" s="118"/>
    </row>
    <row r="16" ht="11.25" customHeight="1">
      <c r="A16" s="123">
        <v>64602.92922136224</v>
      </c>
      <c r="B16" s="124">
        <v>7.1017254</v>
      </c>
      <c r="C16" s="124">
        <f t="shared" si="1"/>
        <v>230.3755249</v>
      </c>
      <c r="D16" s="124">
        <v>1636.063717050346</v>
      </c>
      <c r="E16" s="125">
        <v>122.0</v>
      </c>
      <c r="F16" s="125">
        <v>1.78</v>
      </c>
      <c r="G16" s="126">
        <v>-0.2</v>
      </c>
      <c r="H16" s="127">
        <f t="shared" si="2"/>
        <v>1171.2</v>
      </c>
      <c r="I16" s="122">
        <f t="shared" si="3"/>
        <v>3.208767123</v>
      </c>
      <c r="J16" s="122">
        <f t="shared" si="4"/>
        <v>128.3506849</v>
      </c>
      <c r="K16" s="122">
        <f t="shared" si="5"/>
        <v>228.4642192</v>
      </c>
      <c r="L16" s="122">
        <f t="shared" si="6"/>
        <v>585</v>
      </c>
      <c r="M16" s="125">
        <v>0.77</v>
      </c>
      <c r="N16" s="125">
        <v>31.0</v>
      </c>
      <c r="O16" s="118">
        <f t="shared" si="7"/>
        <v>40</v>
      </c>
      <c r="P16" s="118"/>
      <c r="Q16" s="118"/>
      <c r="R16" s="118"/>
      <c r="S16" s="118"/>
      <c r="T16" s="118"/>
      <c r="U16" s="118"/>
      <c r="V16" s="118"/>
      <c r="W16" s="118"/>
      <c r="X16" s="118"/>
      <c r="Y16" s="118"/>
      <c r="Z16" s="118"/>
      <c r="AA16" s="118"/>
      <c r="AB16" s="118"/>
      <c r="AC16" s="118"/>
      <c r="AD16" s="118"/>
      <c r="AE16" s="118"/>
      <c r="AF16" s="118"/>
      <c r="AG16" s="118"/>
    </row>
    <row r="17" ht="11.25" customHeight="1">
      <c r="A17" s="123">
        <v>78437.89750928491</v>
      </c>
      <c r="B17" s="124">
        <v>16.6069134</v>
      </c>
      <c r="C17" s="124">
        <f t="shared" si="1"/>
        <v>205.3352093</v>
      </c>
      <c r="D17" s="124">
        <v>3409.9840384445884</v>
      </c>
      <c r="E17" s="125">
        <v>74.0</v>
      </c>
      <c r="F17" s="125">
        <v>1.1</v>
      </c>
      <c r="G17" s="126">
        <v>-0.1</v>
      </c>
      <c r="H17" s="127">
        <f t="shared" si="2"/>
        <v>799.2</v>
      </c>
      <c r="I17" s="122">
        <f t="shared" si="3"/>
        <v>2.189589041</v>
      </c>
      <c r="J17" s="122">
        <f t="shared" si="4"/>
        <v>172.9775342</v>
      </c>
      <c r="K17" s="122">
        <f t="shared" si="5"/>
        <v>190.2752877</v>
      </c>
      <c r="L17" s="122">
        <f t="shared" si="6"/>
        <v>554</v>
      </c>
      <c r="M17" s="125">
        <v>0.77</v>
      </c>
      <c r="N17" s="125">
        <v>61.0</v>
      </c>
      <c r="O17" s="118">
        <f t="shared" si="7"/>
        <v>79</v>
      </c>
      <c r="P17" s="118"/>
      <c r="Q17" s="118"/>
      <c r="R17" s="118"/>
      <c r="S17" s="118"/>
      <c r="T17" s="118"/>
      <c r="U17" s="118"/>
      <c r="V17" s="118"/>
      <c r="W17" s="118"/>
      <c r="X17" s="118"/>
      <c r="Y17" s="118"/>
      <c r="Z17" s="118"/>
      <c r="AA17" s="118"/>
      <c r="AB17" s="118"/>
      <c r="AC17" s="118"/>
      <c r="AD17" s="118"/>
      <c r="AE17" s="118"/>
      <c r="AF17" s="118"/>
      <c r="AG17" s="118"/>
    </row>
    <row r="18" ht="11.25" customHeight="1">
      <c r="A18" s="123">
        <v>49840.64110897519</v>
      </c>
      <c r="B18" s="124">
        <v>37.023805499999995</v>
      </c>
      <c r="C18" s="124">
        <f t="shared" si="1"/>
        <v>7.356234819</v>
      </c>
      <c r="D18" s="124">
        <v>272.355807146404</v>
      </c>
      <c r="E18" s="125">
        <v>10.0</v>
      </c>
      <c r="F18" s="125">
        <v>1.43</v>
      </c>
      <c r="G18" s="126">
        <v>1.2</v>
      </c>
      <c r="H18" s="127">
        <f t="shared" si="2"/>
        <v>264</v>
      </c>
      <c r="I18" s="122">
        <f t="shared" si="3"/>
        <v>0.7232876712</v>
      </c>
      <c r="J18" s="122">
        <f t="shared" si="4"/>
        <v>12.29589041</v>
      </c>
      <c r="K18" s="122">
        <f t="shared" si="5"/>
        <v>17.58312329</v>
      </c>
      <c r="L18" s="122">
        <f t="shared" si="6"/>
        <v>47</v>
      </c>
      <c r="M18" s="125">
        <v>0.77</v>
      </c>
      <c r="N18" s="125">
        <v>13.0</v>
      </c>
      <c r="O18" s="118">
        <f t="shared" si="7"/>
        <v>17</v>
      </c>
      <c r="P18" s="118"/>
      <c r="Q18" s="118"/>
      <c r="R18" s="118"/>
      <c r="S18" s="118"/>
      <c r="T18" s="118"/>
      <c r="U18" s="118"/>
      <c r="V18" s="118"/>
      <c r="W18" s="118"/>
      <c r="X18" s="118"/>
      <c r="Y18" s="118"/>
      <c r="Z18" s="118"/>
      <c r="AA18" s="118"/>
      <c r="AB18" s="118"/>
      <c r="AC18" s="118"/>
      <c r="AD18" s="118"/>
      <c r="AE18" s="118"/>
      <c r="AF18" s="118"/>
      <c r="AG18" s="118"/>
    </row>
    <row r="19" ht="11.25" customHeight="1">
      <c r="A19" s="123">
        <v>11673.868118827302</v>
      </c>
      <c r="B19" s="124">
        <v>34.3956624</v>
      </c>
      <c r="C19" s="124">
        <f t="shared" si="1"/>
        <v>9.638623676</v>
      </c>
      <c r="D19" s="124">
        <v>331.52684597226045</v>
      </c>
      <c r="E19" s="125">
        <v>10.0</v>
      </c>
      <c r="F19" s="125">
        <v>1.15</v>
      </c>
      <c r="G19" s="126">
        <v>-0.1</v>
      </c>
      <c r="H19" s="127">
        <f t="shared" si="2"/>
        <v>108</v>
      </c>
      <c r="I19" s="122">
        <f t="shared" si="3"/>
        <v>0.295890411</v>
      </c>
      <c r="J19" s="122">
        <f t="shared" si="4"/>
        <v>7.693150685</v>
      </c>
      <c r="K19" s="122">
        <f t="shared" si="5"/>
        <v>8.847123288</v>
      </c>
      <c r="L19" s="122">
        <f t="shared" si="6"/>
        <v>25</v>
      </c>
      <c r="M19" s="125">
        <v>0.8</v>
      </c>
      <c r="N19" s="125">
        <v>21.0</v>
      </c>
      <c r="O19" s="118">
        <f t="shared" si="7"/>
        <v>26</v>
      </c>
      <c r="P19" s="118"/>
      <c r="Q19" s="118"/>
      <c r="R19" s="118"/>
      <c r="S19" s="118"/>
      <c r="T19" s="118"/>
      <c r="U19" s="118"/>
      <c r="V19" s="118"/>
      <c r="W19" s="118"/>
      <c r="X19" s="118"/>
      <c r="Y19" s="118"/>
      <c r="Z19" s="118"/>
      <c r="AA19" s="118"/>
      <c r="AB19" s="118"/>
      <c r="AC19" s="118"/>
      <c r="AD19" s="118"/>
      <c r="AE19" s="118"/>
      <c r="AF19" s="118"/>
      <c r="AG19" s="118"/>
    </row>
    <row r="20" ht="11.25" customHeight="1">
      <c r="A20" s="123">
        <v>67407.81987138941</v>
      </c>
      <c r="B20" s="124">
        <v>28.492213200000002</v>
      </c>
      <c r="C20" s="124">
        <f t="shared" si="1"/>
        <v>7.511280312</v>
      </c>
      <c r="D20" s="124">
        <v>214.01300006447684</v>
      </c>
      <c r="E20" s="125">
        <v>10.0</v>
      </c>
      <c r="F20" s="125">
        <v>1.58</v>
      </c>
      <c r="G20" s="126">
        <v>-0.4</v>
      </c>
      <c r="H20" s="127">
        <f t="shared" si="2"/>
        <v>72</v>
      </c>
      <c r="I20" s="122">
        <f t="shared" si="3"/>
        <v>0.197260274</v>
      </c>
      <c r="J20" s="122">
        <f t="shared" si="4"/>
        <v>3.156164384</v>
      </c>
      <c r="K20" s="122">
        <f t="shared" si="5"/>
        <v>4.986739726</v>
      </c>
      <c r="L20" s="122">
        <f t="shared" si="6"/>
        <v>13</v>
      </c>
      <c r="M20" s="125">
        <v>0.77</v>
      </c>
      <c r="N20" s="125">
        <v>12.0</v>
      </c>
      <c r="O20" s="118">
        <f t="shared" si="7"/>
        <v>16</v>
      </c>
      <c r="P20" s="118"/>
      <c r="Q20" s="118"/>
      <c r="R20" s="118"/>
      <c r="S20" s="118"/>
      <c r="T20" s="118"/>
      <c r="U20" s="118"/>
      <c r="V20" s="118"/>
      <c r="W20" s="118"/>
      <c r="X20" s="118"/>
      <c r="Y20" s="118"/>
      <c r="Z20" s="118"/>
      <c r="AA20" s="118"/>
      <c r="AB20" s="118"/>
      <c r="AC20" s="118"/>
      <c r="AD20" s="118"/>
      <c r="AE20" s="118"/>
      <c r="AF20" s="118"/>
      <c r="AG20" s="118"/>
    </row>
    <row r="21" ht="11.25" customHeight="1">
      <c r="A21" s="123">
        <v>45569.933058809496</v>
      </c>
      <c r="B21" s="124">
        <v>15.4229592</v>
      </c>
      <c r="C21" s="124">
        <f t="shared" si="1"/>
        <v>97.25760021</v>
      </c>
      <c r="D21" s="124">
        <v>1500.0</v>
      </c>
      <c r="E21" s="125">
        <v>10.0</v>
      </c>
      <c r="F21" s="125">
        <v>1.54</v>
      </c>
      <c r="G21" s="126">
        <v>-0.4</v>
      </c>
      <c r="H21" s="127">
        <f t="shared" si="2"/>
        <v>72</v>
      </c>
      <c r="I21" s="122">
        <f t="shared" si="3"/>
        <v>0.197260274</v>
      </c>
      <c r="J21" s="122">
        <f t="shared" si="4"/>
        <v>4.142465753</v>
      </c>
      <c r="K21" s="122">
        <f t="shared" si="5"/>
        <v>6.37939726</v>
      </c>
      <c r="L21" s="122">
        <f t="shared" si="6"/>
        <v>17</v>
      </c>
      <c r="M21" s="125">
        <v>0.77</v>
      </c>
      <c r="N21" s="125">
        <v>16.0</v>
      </c>
      <c r="O21" s="118">
        <f t="shared" si="7"/>
        <v>21</v>
      </c>
      <c r="P21" s="118"/>
      <c r="Q21" s="118"/>
      <c r="R21" s="118"/>
      <c r="S21" s="118"/>
      <c r="T21" s="118"/>
      <c r="U21" s="118"/>
      <c r="V21" s="118"/>
      <c r="W21" s="118"/>
      <c r="X21" s="118"/>
      <c r="Y21" s="118"/>
      <c r="Z21" s="118"/>
      <c r="AA21" s="118"/>
      <c r="AB21" s="118"/>
      <c r="AC21" s="118"/>
      <c r="AD21" s="118"/>
      <c r="AE21" s="118"/>
      <c r="AF21" s="118"/>
      <c r="AG21" s="118"/>
    </row>
    <row r="22" ht="11.25" customHeight="1">
      <c r="A22" s="123">
        <v>46546.618425031826</v>
      </c>
      <c r="B22" s="124">
        <v>9.4444614</v>
      </c>
      <c r="C22" s="124">
        <f t="shared" si="1"/>
        <v>6.266035827</v>
      </c>
      <c r="D22" s="124">
        <v>59.17933349873187</v>
      </c>
      <c r="E22" s="125">
        <v>10.0</v>
      </c>
      <c r="F22" s="125">
        <v>1.23</v>
      </c>
      <c r="G22" s="126">
        <v>1.2</v>
      </c>
      <c r="H22" s="127">
        <f t="shared" si="2"/>
        <v>264</v>
      </c>
      <c r="I22" s="122">
        <f t="shared" si="3"/>
        <v>0.7232876712</v>
      </c>
      <c r="J22" s="122">
        <f t="shared" si="4"/>
        <v>11.57260274</v>
      </c>
      <c r="K22" s="122">
        <f t="shared" si="5"/>
        <v>14.23430137</v>
      </c>
      <c r="L22" s="122">
        <f t="shared" si="6"/>
        <v>40</v>
      </c>
      <c r="M22" s="125">
        <v>0.77</v>
      </c>
      <c r="N22" s="125">
        <v>12.0</v>
      </c>
      <c r="O22" s="118">
        <f t="shared" si="7"/>
        <v>16</v>
      </c>
      <c r="P22" s="118"/>
      <c r="Q22" s="118"/>
      <c r="R22" s="118"/>
      <c r="S22" s="118"/>
      <c r="T22" s="118"/>
      <c r="U22" s="118"/>
      <c r="V22" s="118"/>
      <c r="W22" s="118"/>
      <c r="X22" s="118"/>
      <c r="Y22" s="118"/>
      <c r="Z22" s="118"/>
      <c r="AA22" s="118"/>
      <c r="AB22" s="118"/>
      <c r="AC22" s="118"/>
      <c r="AD22" s="118"/>
      <c r="AE22" s="118"/>
      <c r="AF22" s="118"/>
      <c r="AG22" s="118"/>
    </row>
    <row r="23" ht="11.25" customHeight="1">
      <c r="A23" s="123">
        <v>16996.042258722046</v>
      </c>
      <c r="B23" s="124">
        <v>17.9005431</v>
      </c>
      <c r="C23" s="124">
        <f t="shared" si="1"/>
        <v>33.67192111</v>
      </c>
      <c r="D23" s="124">
        <v>602.7456750912315</v>
      </c>
      <c r="E23" s="125">
        <v>10.0</v>
      </c>
      <c r="F23" s="125">
        <v>1.0</v>
      </c>
      <c r="G23" s="126">
        <v>-0.2</v>
      </c>
      <c r="H23" s="127">
        <f t="shared" si="2"/>
        <v>96</v>
      </c>
      <c r="I23" s="122">
        <f t="shared" si="3"/>
        <v>0.2630136986</v>
      </c>
      <c r="J23" s="122">
        <f t="shared" si="4"/>
        <v>27.61643836</v>
      </c>
      <c r="K23" s="122">
        <f t="shared" si="5"/>
        <v>27.61643836</v>
      </c>
      <c r="L23" s="122">
        <f t="shared" si="6"/>
        <v>83</v>
      </c>
      <c r="M23" s="125">
        <v>0.77</v>
      </c>
      <c r="N23" s="125">
        <v>81.0</v>
      </c>
      <c r="O23" s="118">
        <f t="shared" si="7"/>
        <v>105</v>
      </c>
      <c r="P23" s="118"/>
      <c r="Q23" s="118"/>
      <c r="R23" s="118"/>
      <c r="S23" s="118"/>
      <c r="T23" s="118"/>
      <c r="U23" s="118"/>
      <c r="V23" s="118"/>
      <c r="W23" s="118"/>
      <c r="X23" s="118"/>
      <c r="Y23" s="118"/>
      <c r="Z23" s="118"/>
      <c r="AA23" s="118"/>
      <c r="AB23" s="118"/>
      <c r="AC23" s="118"/>
      <c r="AD23" s="118"/>
      <c r="AE23" s="118"/>
      <c r="AF23" s="118"/>
      <c r="AG23" s="118"/>
    </row>
    <row r="24" ht="11.25" customHeight="1">
      <c r="A24" s="123">
        <v>89385.16644414865</v>
      </c>
      <c r="B24" s="124">
        <v>20.1303663</v>
      </c>
      <c r="C24" s="124">
        <f t="shared" si="1"/>
        <v>12.94980643</v>
      </c>
      <c r="D24" s="124">
        <v>260.6843469903523</v>
      </c>
      <c r="E24" s="125">
        <v>10.0</v>
      </c>
      <c r="F24" s="125">
        <v>1.54</v>
      </c>
      <c r="G24" s="126">
        <v>0.5</v>
      </c>
      <c r="H24" s="127">
        <f t="shared" si="2"/>
        <v>180</v>
      </c>
      <c r="I24" s="122">
        <f t="shared" si="3"/>
        <v>0.4931506849</v>
      </c>
      <c r="J24" s="122">
        <f t="shared" si="4"/>
        <v>13.31506849</v>
      </c>
      <c r="K24" s="122">
        <f t="shared" si="5"/>
        <v>20.50520548</v>
      </c>
      <c r="L24" s="122">
        <f t="shared" si="6"/>
        <v>54</v>
      </c>
      <c r="M24" s="125">
        <v>0.77</v>
      </c>
      <c r="N24" s="125">
        <v>21.0</v>
      </c>
      <c r="O24" s="118">
        <f t="shared" si="7"/>
        <v>27</v>
      </c>
      <c r="P24" s="118"/>
      <c r="Q24" s="118"/>
      <c r="R24" s="118"/>
      <c r="S24" s="118"/>
      <c r="T24" s="118"/>
      <c r="U24" s="118"/>
      <c r="V24" s="118"/>
      <c r="W24" s="118"/>
      <c r="X24" s="118"/>
      <c r="Y24" s="118"/>
      <c r="Z24" s="118"/>
      <c r="AA24" s="118"/>
      <c r="AB24" s="118"/>
      <c r="AC24" s="118"/>
      <c r="AD24" s="118"/>
      <c r="AE24" s="118"/>
      <c r="AF24" s="118"/>
      <c r="AG24" s="118"/>
    </row>
    <row r="25" ht="11.25" customHeight="1">
      <c r="A25" s="123">
        <v>94094.52434242594</v>
      </c>
      <c r="B25" s="124">
        <v>21.678858299999998</v>
      </c>
      <c r="C25" s="124">
        <f t="shared" si="1"/>
        <v>15.56697753</v>
      </c>
      <c r="D25" s="124">
        <v>337.474300007249</v>
      </c>
      <c r="E25" s="125">
        <v>10.0</v>
      </c>
      <c r="F25" s="125">
        <v>2.48</v>
      </c>
      <c r="G25" s="126">
        <v>-0.2</v>
      </c>
      <c r="H25" s="127">
        <f t="shared" si="2"/>
        <v>96</v>
      </c>
      <c r="I25" s="122">
        <f t="shared" si="3"/>
        <v>0.2630136986</v>
      </c>
      <c r="J25" s="122">
        <f t="shared" si="4"/>
        <v>5.523287671</v>
      </c>
      <c r="K25" s="122">
        <f t="shared" si="5"/>
        <v>13.69775342</v>
      </c>
      <c r="L25" s="122">
        <f t="shared" si="6"/>
        <v>33</v>
      </c>
      <c r="M25" s="125">
        <v>0.77</v>
      </c>
      <c r="N25" s="125">
        <v>16.0</v>
      </c>
      <c r="O25" s="118">
        <f t="shared" si="7"/>
        <v>21</v>
      </c>
      <c r="P25" s="118"/>
      <c r="Q25" s="118"/>
      <c r="R25" s="118"/>
      <c r="S25" s="118"/>
      <c r="T25" s="118"/>
      <c r="U25" s="118"/>
      <c r="V25" s="118"/>
      <c r="W25" s="118"/>
      <c r="X25" s="118"/>
      <c r="Y25" s="118"/>
      <c r="Z25" s="118"/>
      <c r="AA25" s="118"/>
      <c r="AB25" s="118"/>
      <c r="AC25" s="118"/>
      <c r="AD25" s="118"/>
      <c r="AE25" s="118"/>
      <c r="AF25" s="118"/>
      <c r="AG25" s="118"/>
    </row>
    <row r="26" ht="11.25" customHeight="1">
      <c r="A26" s="123">
        <v>53822.56424722053</v>
      </c>
      <c r="B26" s="124">
        <v>7.0849383</v>
      </c>
      <c r="C26" s="124">
        <f t="shared" si="1"/>
        <v>12.70501871</v>
      </c>
      <c r="D26" s="124">
        <v>90.01427367038627</v>
      </c>
      <c r="E26" s="125">
        <v>10.0</v>
      </c>
      <c r="F26" s="125">
        <v>1.91</v>
      </c>
      <c r="G26" s="126">
        <v>1.2</v>
      </c>
      <c r="H26" s="127">
        <f t="shared" si="2"/>
        <v>264</v>
      </c>
      <c r="I26" s="122">
        <f t="shared" si="3"/>
        <v>0.7232876712</v>
      </c>
      <c r="J26" s="122">
        <f t="shared" si="4"/>
        <v>15.1890411</v>
      </c>
      <c r="K26" s="122">
        <f t="shared" si="5"/>
        <v>29.01106849</v>
      </c>
      <c r="L26" s="122">
        <f t="shared" si="6"/>
        <v>73</v>
      </c>
      <c r="M26" s="125">
        <v>0.77</v>
      </c>
      <c r="N26" s="125">
        <v>16.0</v>
      </c>
      <c r="O26" s="118">
        <f t="shared" si="7"/>
        <v>21</v>
      </c>
      <c r="P26" s="118"/>
      <c r="Q26" s="118"/>
      <c r="R26" s="118"/>
      <c r="S26" s="118"/>
      <c r="T26" s="118"/>
      <c r="U26" s="118"/>
      <c r="V26" s="118"/>
      <c r="W26" s="118"/>
      <c r="X26" s="118"/>
      <c r="Y26" s="118"/>
      <c r="Z26" s="118"/>
      <c r="AA26" s="118"/>
      <c r="AB26" s="118"/>
      <c r="AC26" s="118"/>
      <c r="AD26" s="118"/>
      <c r="AE26" s="118"/>
      <c r="AF26" s="118"/>
      <c r="AG26" s="118"/>
    </row>
    <row r="27" ht="11.25" customHeight="1">
      <c r="A27" s="123">
        <v>46060.91678007517</v>
      </c>
      <c r="B27" s="124">
        <v>9.7864569</v>
      </c>
      <c r="C27" s="124">
        <f t="shared" si="1"/>
        <v>49.31115927</v>
      </c>
      <c r="D27" s="124">
        <v>482.58153493120705</v>
      </c>
      <c r="E27" s="125">
        <v>18.0</v>
      </c>
      <c r="F27" s="125">
        <v>1.02</v>
      </c>
      <c r="G27" s="126">
        <v>0.4</v>
      </c>
      <c r="H27" s="127">
        <f t="shared" si="2"/>
        <v>302.4</v>
      </c>
      <c r="I27" s="122">
        <f t="shared" si="3"/>
        <v>0.8284931507</v>
      </c>
      <c r="J27" s="122">
        <f t="shared" si="4"/>
        <v>67.10794521</v>
      </c>
      <c r="K27" s="122">
        <f t="shared" si="5"/>
        <v>68.45010411</v>
      </c>
      <c r="L27" s="122">
        <f t="shared" si="6"/>
        <v>204</v>
      </c>
      <c r="M27" s="125">
        <v>0.77</v>
      </c>
      <c r="N27" s="125">
        <v>62.0</v>
      </c>
      <c r="O27" s="118">
        <f t="shared" si="7"/>
        <v>81</v>
      </c>
      <c r="P27" s="118"/>
      <c r="Q27" s="118"/>
      <c r="R27" s="118"/>
      <c r="S27" s="118"/>
      <c r="T27" s="118"/>
      <c r="U27" s="118"/>
      <c r="V27" s="118"/>
      <c r="W27" s="118"/>
      <c r="X27" s="118"/>
      <c r="Y27" s="118"/>
      <c r="Z27" s="118"/>
      <c r="AA27" s="118"/>
      <c r="AB27" s="118"/>
      <c r="AC27" s="118"/>
      <c r="AD27" s="118"/>
      <c r="AE27" s="118"/>
      <c r="AF27" s="118"/>
      <c r="AG27" s="118"/>
    </row>
    <row r="28" ht="11.25" customHeight="1">
      <c r="A28" s="123">
        <v>41213.87087696003</v>
      </c>
      <c r="B28" s="124">
        <v>12.946361999999999</v>
      </c>
      <c r="C28" s="124">
        <f t="shared" si="1"/>
        <v>78.95949612</v>
      </c>
      <c r="D28" s="124">
        <v>1022.2382200549524</v>
      </c>
      <c r="E28" s="125">
        <v>10.0</v>
      </c>
      <c r="F28" s="125">
        <v>1.33</v>
      </c>
      <c r="G28" s="126">
        <v>1.2</v>
      </c>
      <c r="H28" s="127">
        <f t="shared" si="2"/>
        <v>264</v>
      </c>
      <c r="I28" s="122">
        <f t="shared" si="3"/>
        <v>0.7232876712</v>
      </c>
      <c r="J28" s="122">
        <f t="shared" si="4"/>
        <v>165.6328767</v>
      </c>
      <c r="K28" s="122">
        <f t="shared" si="5"/>
        <v>220.291726</v>
      </c>
      <c r="L28" s="122">
        <f t="shared" si="6"/>
        <v>606</v>
      </c>
      <c r="M28" s="125">
        <v>0.77</v>
      </c>
      <c r="N28" s="125">
        <v>176.0</v>
      </c>
      <c r="O28" s="118">
        <f t="shared" si="7"/>
        <v>229</v>
      </c>
      <c r="P28" s="118"/>
      <c r="Q28" s="118"/>
      <c r="R28" s="118"/>
      <c r="S28" s="118"/>
      <c r="T28" s="118"/>
      <c r="U28" s="118"/>
      <c r="V28" s="118"/>
      <c r="W28" s="118"/>
      <c r="X28" s="118"/>
      <c r="Y28" s="118"/>
      <c r="Z28" s="118"/>
      <c r="AA28" s="118"/>
      <c r="AB28" s="118"/>
      <c r="AC28" s="118"/>
      <c r="AD28" s="118"/>
      <c r="AE28" s="118"/>
      <c r="AF28" s="118"/>
      <c r="AG28" s="118"/>
    </row>
    <row r="29" ht="11.25" customHeight="1">
      <c r="A29" s="123">
        <v>77704.06653868816</v>
      </c>
      <c r="B29" s="124">
        <v>19.3623177</v>
      </c>
      <c r="C29" s="124">
        <f t="shared" si="1"/>
        <v>31.17634162</v>
      </c>
      <c r="D29" s="124">
        <v>603.6462311563805</v>
      </c>
      <c r="E29" s="125">
        <v>10.0</v>
      </c>
      <c r="F29" s="125">
        <v>2.56</v>
      </c>
      <c r="G29" s="126">
        <v>1.2</v>
      </c>
      <c r="H29" s="127">
        <f t="shared" si="2"/>
        <v>264</v>
      </c>
      <c r="I29" s="122">
        <f t="shared" si="3"/>
        <v>0.7232876712</v>
      </c>
      <c r="J29" s="122">
        <f t="shared" si="4"/>
        <v>28.93150685</v>
      </c>
      <c r="K29" s="122">
        <f t="shared" si="5"/>
        <v>74.06465753</v>
      </c>
      <c r="L29" s="122">
        <f t="shared" si="6"/>
        <v>177</v>
      </c>
      <c r="M29" s="125">
        <v>0.77</v>
      </c>
      <c r="N29" s="125">
        <v>31.0</v>
      </c>
      <c r="O29" s="118">
        <f t="shared" si="7"/>
        <v>40</v>
      </c>
      <c r="P29" s="118"/>
      <c r="Q29" s="118"/>
      <c r="R29" s="118"/>
      <c r="S29" s="118"/>
      <c r="T29" s="118"/>
      <c r="U29" s="118"/>
      <c r="V29" s="118"/>
      <c r="W29" s="118"/>
      <c r="X29" s="118"/>
      <c r="Y29" s="118"/>
      <c r="Z29" s="118"/>
      <c r="AA29" s="118"/>
      <c r="AB29" s="118"/>
      <c r="AC29" s="118"/>
      <c r="AD29" s="118"/>
      <c r="AE29" s="118"/>
      <c r="AF29" s="118"/>
      <c r="AG29" s="118"/>
    </row>
    <row r="30" ht="11.25" customHeight="1">
      <c r="A30" s="123">
        <v>21835.377876907714</v>
      </c>
      <c r="B30" s="124">
        <v>46.2096492</v>
      </c>
      <c r="C30" s="124">
        <f t="shared" si="1"/>
        <v>27.62580642</v>
      </c>
      <c r="D30" s="124">
        <v>1276.578823528397</v>
      </c>
      <c r="E30" s="125">
        <v>10.0</v>
      </c>
      <c r="F30" s="125">
        <v>1.04</v>
      </c>
      <c r="G30" s="126">
        <v>1.5</v>
      </c>
      <c r="H30" s="127">
        <f t="shared" si="2"/>
        <v>300</v>
      </c>
      <c r="I30" s="122">
        <f t="shared" si="3"/>
        <v>0.8219178082</v>
      </c>
      <c r="J30" s="122">
        <f t="shared" si="4"/>
        <v>86.30136986</v>
      </c>
      <c r="K30" s="122">
        <f t="shared" si="5"/>
        <v>89.75342466</v>
      </c>
      <c r="L30" s="122">
        <f t="shared" si="6"/>
        <v>266</v>
      </c>
      <c r="M30" s="125">
        <v>0.77</v>
      </c>
      <c r="N30" s="125">
        <v>81.0</v>
      </c>
      <c r="O30" s="118">
        <f t="shared" si="7"/>
        <v>105</v>
      </c>
      <c r="P30" s="118"/>
      <c r="Q30" s="118"/>
      <c r="R30" s="118"/>
      <c r="S30" s="118"/>
      <c r="T30" s="118"/>
      <c r="U30" s="118"/>
      <c r="V30" s="118"/>
      <c r="W30" s="118"/>
      <c r="X30" s="118"/>
      <c r="Y30" s="118"/>
      <c r="Z30" s="118"/>
      <c r="AA30" s="118"/>
      <c r="AB30" s="118"/>
      <c r="AC30" s="118"/>
      <c r="AD30" s="118"/>
      <c r="AE30" s="118"/>
      <c r="AF30" s="118"/>
      <c r="AG30" s="118"/>
    </row>
    <row r="31" ht="11.25" customHeight="1">
      <c r="A31" s="123">
        <v>52607.26649846429</v>
      </c>
      <c r="B31" s="124">
        <v>6.2842592999999995</v>
      </c>
      <c r="C31" s="124">
        <f t="shared" si="1"/>
        <v>21.58373147</v>
      </c>
      <c r="D31" s="124">
        <v>135.63776523624503</v>
      </c>
      <c r="E31" s="125">
        <v>10.0</v>
      </c>
      <c r="F31" s="125">
        <v>2.27</v>
      </c>
      <c r="G31" s="126">
        <v>-0.4</v>
      </c>
      <c r="H31" s="127">
        <f t="shared" si="2"/>
        <v>72</v>
      </c>
      <c r="I31" s="122">
        <f t="shared" si="3"/>
        <v>0.197260274</v>
      </c>
      <c r="J31" s="122">
        <f t="shared" si="4"/>
        <v>5.917808219</v>
      </c>
      <c r="K31" s="122">
        <f t="shared" si="5"/>
        <v>13.43342466</v>
      </c>
      <c r="L31" s="122">
        <f t="shared" si="6"/>
        <v>33</v>
      </c>
      <c r="M31" s="125">
        <v>0.77</v>
      </c>
      <c r="N31" s="125">
        <v>23.0</v>
      </c>
      <c r="O31" s="118">
        <f t="shared" si="7"/>
        <v>30</v>
      </c>
      <c r="P31" s="118"/>
      <c r="Q31" s="118"/>
      <c r="R31" s="118"/>
      <c r="S31" s="118"/>
      <c r="T31" s="118"/>
      <c r="U31" s="118"/>
      <c r="V31" s="118"/>
      <c r="W31" s="118"/>
      <c r="X31" s="118"/>
      <c r="Y31" s="118"/>
      <c r="Z31" s="118"/>
      <c r="AA31" s="118"/>
      <c r="AB31" s="118"/>
      <c r="AC31" s="118"/>
      <c r="AD31" s="118"/>
      <c r="AE31" s="118"/>
      <c r="AF31" s="118"/>
      <c r="AG31" s="118"/>
    </row>
    <row r="32" ht="11.25" customHeight="1">
      <c r="A32" s="123">
        <v>70964.12008998457</v>
      </c>
      <c r="B32" s="124">
        <v>12.0782211</v>
      </c>
      <c r="C32" s="124">
        <f t="shared" si="1"/>
        <v>68.99553978</v>
      </c>
      <c r="D32" s="124">
        <v>833.3433843730743</v>
      </c>
      <c r="E32" s="125">
        <v>18.0</v>
      </c>
      <c r="F32" s="125">
        <v>1.28</v>
      </c>
      <c r="G32" s="126">
        <v>0.2</v>
      </c>
      <c r="H32" s="127">
        <f t="shared" si="2"/>
        <v>259.2</v>
      </c>
      <c r="I32" s="122">
        <f t="shared" si="3"/>
        <v>0.7101369863</v>
      </c>
      <c r="J32" s="122">
        <f t="shared" si="4"/>
        <v>56.10082192</v>
      </c>
      <c r="K32" s="122">
        <f t="shared" si="5"/>
        <v>71.80905205</v>
      </c>
      <c r="L32" s="122">
        <f t="shared" si="6"/>
        <v>200</v>
      </c>
      <c r="M32" s="125">
        <v>0.77</v>
      </c>
      <c r="N32" s="125">
        <v>61.0</v>
      </c>
      <c r="O32" s="118">
        <f t="shared" si="7"/>
        <v>79</v>
      </c>
      <c r="P32" s="118"/>
      <c r="Q32" s="118"/>
      <c r="R32" s="118"/>
      <c r="S32" s="118"/>
      <c r="T32" s="118"/>
      <c r="U32" s="118"/>
      <c r="V32" s="118"/>
      <c r="W32" s="118"/>
      <c r="X32" s="118"/>
      <c r="Y32" s="118"/>
      <c r="Z32" s="118"/>
      <c r="AA32" s="118"/>
      <c r="AB32" s="118"/>
      <c r="AC32" s="118"/>
      <c r="AD32" s="118"/>
      <c r="AE32" s="118"/>
      <c r="AF32" s="118"/>
      <c r="AG32" s="118"/>
    </row>
    <row r="33" ht="11.25" customHeight="1">
      <c r="A33" s="123">
        <v>57014.25897345708</v>
      </c>
      <c r="B33" s="124">
        <v>23.983010699999998</v>
      </c>
      <c r="C33" s="124">
        <f t="shared" si="1"/>
        <v>4.059430466</v>
      </c>
      <c r="D33" s="124">
        <v>97.35736429535814</v>
      </c>
      <c r="E33" s="125">
        <v>10.0</v>
      </c>
      <c r="F33" s="125">
        <v>0.89</v>
      </c>
      <c r="G33" s="126">
        <v>0.6</v>
      </c>
      <c r="H33" s="127">
        <f t="shared" si="2"/>
        <v>192</v>
      </c>
      <c r="I33" s="122">
        <f t="shared" si="3"/>
        <v>0.5260273973</v>
      </c>
      <c r="J33" s="122">
        <f t="shared" si="4"/>
        <v>7.364383562</v>
      </c>
      <c r="K33" s="122">
        <f t="shared" si="5"/>
        <v>6.55430137</v>
      </c>
      <c r="L33" s="122">
        <f t="shared" si="6"/>
        <v>20</v>
      </c>
      <c r="M33" s="125">
        <v>0.77</v>
      </c>
      <c r="N33" s="125">
        <v>11.0</v>
      </c>
      <c r="O33" s="118">
        <f t="shared" si="7"/>
        <v>14</v>
      </c>
      <c r="P33" s="118"/>
      <c r="Q33" s="118"/>
      <c r="R33" s="118"/>
      <c r="S33" s="118"/>
      <c r="T33" s="118"/>
      <c r="U33" s="118"/>
      <c r="V33" s="118"/>
      <c r="W33" s="118"/>
      <c r="X33" s="118"/>
      <c r="Y33" s="118"/>
      <c r="Z33" s="118"/>
      <c r="AA33" s="118"/>
      <c r="AB33" s="118"/>
      <c r="AC33" s="118"/>
      <c r="AD33" s="118"/>
      <c r="AE33" s="118"/>
      <c r="AF33" s="118"/>
      <c r="AG33" s="118"/>
    </row>
    <row r="34" ht="11.25" customHeight="1">
      <c r="A34" s="123">
        <v>42854.32620396718</v>
      </c>
      <c r="B34" s="124">
        <v>11.8356084</v>
      </c>
      <c r="C34" s="124">
        <f t="shared" si="1"/>
        <v>32.19267096</v>
      </c>
      <c r="D34" s="124">
        <v>381.0198467982237</v>
      </c>
      <c r="E34" s="125">
        <v>10.0</v>
      </c>
      <c r="F34" s="125">
        <v>0.92</v>
      </c>
      <c r="G34" s="126">
        <v>0.6</v>
      </c>
      <c r="H34" s="127">
        <f t="shared" si="2"/>
        <v>192</v>
      </c>
      <c r="I34" s="122">
        <f t="shared" si="3"/>
        <v>0.5260273973</v>
      </c>
      <c r="J34" s="122">
        <f t="shared" si="4"/>
        <v>55.23287671</v>
      </c>
      <c r="K34" s="122">
        <f t="shared" si="5"/>
        <v>50.81424658</v>
      </c>
      <c r="L34" s="122">
        <f t="shared" si="6"/>
        <v>157</v>
      </c>
      <c r="M34" s="125">
        <v>0.77</v>
      </c>
      <c r="N34" s="125">
        <v>81.0</v>
      </c>
      <c r="O34" s="118">
        <f t="shared" si="7"/>
        <v>105</v>
      </c>
      <c r="P34" s="118"/>
      <c r="Q34" s="118"/>
      <c r="R34" s="118"/>
      <c r="S34" s="118"/>
      <c r="T34" s="118"/>
      <c r="U34" s="118"/>
      <c r="V34" s="118"/>
      <c r="W34" s="118"/>
      <c r="X34" s="118"/>
      <c r="Y34" s="118"/>
      <c r="Z34" s="118"/>
      <c r="AA34" s="118"/>
      <c r="AB34" s="118"/>
      <c r="AC34" s="118"/>
      <c r="AD34" s="118"/>
      <c r="AE34" s="118"/>
      <c r="AF34" s="118"/>
      <c r="AG34" s="118"/>
    </row>
    <row r="35" ht="11.25" customHeight="1">
      <c r="A35" s="123">
        <v>55647.424503145085</v>
      </c>
      <c r="B35" s="124">
        <v>21.8399016</v>
      </c>
      <c r="C35" s="124">
        <f t="shared" si="1"/>
        <v>26.91268247</v>
      </c>
      <c r="D35" s="124">
        <v>587.7703370296085</v>
      </c>
      <c r="E35" s="125">
        <v>10.0</v>
      </c>
      <c r="F35" s="125">
        <v>1.06</v>
      </c>
      <c r="G35" s="126">
        <v>0.4</v>
      </c>
      <c r="H35" s="127">
        <f t="shared" si="2"/>
        <v>168</v>
      </c>
      <c r="I35" s="122">
        <f t="shared" si="3"/>
        <v>0.4602739726</v>
      </c>
      <c r="J35" s="122">
        <f t="shared" si="4"/>
        <v>37.28219178</v>
      </c>
      <c r="K35" s="122">
        <f t="shared" si="5"/>
        <v>39.51912329</v>
      </c>
      <c r="L35" s="122">
        <f t="shared" si="6"/>
        <v>116</v>
      </c>
      <c r="M35" s="125">
        <v>0.77</v>
      </c>
      <c r="N35" s="125">
        <v>62.0</v>
      </c>
      <c r="O35" s="118">
        <f t="shared" si="7"/>
        <v>81</v>
      </c>
      <c r="P35" s="118"/>
      <c r="Q35" s="118"/>
      <c r="R35" s="118"/>
      <c r="S35" s="118"/>
      <c r="T35" s="118"/>
      <c r="U35" s="118"/>
      <c r="V35" s="118"/>
      <c r="W35" s="118"/>
      <c r="X35" s="118"/>
      <c r="Y35" s="118"/>
      <c r="Z35" s="118"/>
      <c r="AA35" s="118"/>
      <c r="AB35" s="118"/>
      <c r="AC35" s="118"/>
      <c r="AD35" s="118"/>
      <c r="AE35" s="118"/>
      <c r="AF35" s="118"/>
      <c r="AG35" s="118"/>
    </row>
    <row r="36" ht="11.25" customHeight="1">
      <c r="A36" s="123">
        <v>72009.69859249929</v>
      </c>
      <c r="B36" s="124">
        <v>23.0237139</v>
      </c>
      <c r="C36" s="124">
        <f t="shared" si="1"/>
        <v>11.89040214</v>
      </c>
      <c r="D36" s="124">
        <v>273.7612170342998</v>
      </c>
      <c r="E36" s="125">
        <v>10.0</v>
      </c>
      <c r="F36" s="125">
        <v>1.41</v>
      </c>
      <c r="G36" s="126">
        <v>0.4</v>
      </c>
      <c r="H36" s="127">
        <f t="shared" si="2"/>
        <v>168</v>
      </c>
      <c r="I36" s="122">
        <f t="shared" si="3"/>
        <v>0.4602739726</v>
      </c>
      <c r="J36" s="122">
        <f t="shared" si="4"/>
        <v>12.88767123</v>
      </c>
      <c r="K36" s="122">
        <f t="shared" si="5"/>
        <v>18.17161644</v>
      </c>
      <c r="L36" s="122">
        <f t="shared" si="6"/>
        <v>49</v>
      </c>
      <c r="M36" s="125">
        <v>0.75</v>
      </c>
      <c r="N36" s="125">
        <v>21.0</v>
      </c>
      <c r="O36" s="118">
        <f t="shared" si="7"/>
        <v>28</v>
      </c>
      <c r="P36" s="118"/>
      <c r="Q36" s="118"/>
      <c r="R36" s="118"/>
      <c r="S36" s="118"/>
      <c r="T36" s="118"/>
      <c r="U36" s="118"/>
      <c r="V36" s="118"/>
      <c r="W36" s="118"/>
      <c r="X36" s="118"/>
      <c r="Y36" s="118"/>
      <c r="Z36" s="118"/>
      <c r="AA36" s="118"/>
      <c r="AB36" s="118"/>
      <c r="AC36" s="118"/>
      <c r="AD36" s="118"/>
      <c r="AE36" s="118"/>
      <c r="AF36" s="118"/>
      <c r="AG36" s="118"/>
    </row>
    <row r="37" ht="11.25" customHeight="1">
      <c r="A37" s="123">
        <v>12950.882455361512</v>
      </c>
      <c r="B37" s="124">
        <v>7.073500500000001</v>
      </c>
      <c r="C37" s="124">
        <f t="shared" si="1"/>
        <v>33.80851574</v>
      </c>
      <c r="D37" s="124">
        <v>239.1445530038034</v>
      </c>
      <c r="E37" s="125">
        <v>10.0</v>
      </c>
      <c r="F37" s="125">
        <v>1.99</v>
      </c>
      <c r="G37" s="126">
        <v>0.6</v>
      </c>
      <c r="H37" s="127">
        <f t="shared" si="2"/>
        <v>192</v>
      </c>
      <c r="I37" s="122">
        <f t="shared" si="3"/>
        <v>0.5260273973</v>
      </c>
      <c r="J37" s="122">
        <f t="shared" si="4"/>
        <v>27.87945205</v>
      </c>
      <c r="K37" s="122">
        <f t="shared" si="5"/>
        <v>55.48010959</v>
      </c>
      <c r="L37" s="122">
        <f t="shared" si="6"/>
        <v>139</v>
      </c>
      <c r="M37" s="125">
        <v>0.77</v>
      </c>
      <c r="N37" s="125">
        <v>41.0</v>
      </c>
      <c r="O37" s="118">
        <f t="shared" si="7"/>
        <v>53</v>
      </c>
      <c r="P37" s="118"/>
      <c r="Q37" s="118"/>
      <c r="R37" s="118"/>
      <c r="S37" s="118"/>
      <c r="T37" s="118"/>
      <c r="U37" s="118"/>
      <c r="V37" s="118"/>
      <c r="W37" s="118"/>
      <c r="X37" s="118"/>
      <c r="Y37" s="118"/>
      <c r="Z37" s="118"/>
      <c r="AA37" s="118"/>
      <c r="AB37" s="118"/>
      <c r="AC37" s="118"/>
      <c r="AD37" s="118"/>
      <c r="AE37" s="118"/>
      <c r="AF37" s="118"/>
      <c r="AG37" s="118"/>
    </row>
    <row r="38" ht="11.25" customHeight="1">
      <c r="A38" s="123">
        <v>12391.621345426229</v>
      </c>
      <c r="B38" s="124">
        <v>13.416117</v>
      </c>
      <c r="C38" s="124">
        <f t="shared" si="1"/>
        <v>15.85713571</v>
      </c>
      <c r="D38" s="124">
        <v>212.741188034167</v>
      </c>
      <c r="E38" s="125">
        <v>18.0</v>
      </c>
      <c r="F38" s="125">
        <v>0.99</v>
      </c>
      <c r="G38" s="126">
        <v>0.6</v>
      </c>
      <c r="H38" s="127">
        <f t="shared" si="2"/>
        <v>345.6</v>
      </c>
      <c r="I38" s="122">
        <f t="shared" si="3"/>
        <v>0.9468493151</v>
      </c>
      <c r="J38" s="122">
        <f t="shared" si="4"/>
        <v>25.56493151</v>
      </c>
      <c r="K38" s="122">
        <f t="shared" si="5"/>
        <v>25.30928219</v>
      </c>
      <c r="L38" s="122">
        <f t="shared" si="6"/>
        <v>76</v>
      </c>
      <c r="M38" s="125">
        <v>0.77</v>
      </c>
      <c r="N38" s="125">
        <v>21.0</v>
      </c>
      <c r="O38" s="118">
        <f t="shared" si="7"/>
        <v>27</v>
      </c>
      <c r="P38" s="118"/>
      <c r="Q38" s="118"/>
      <c r="R38" s="118"/>
      <c r="S38" s="118"/>
      <c r="T38" s="118"/>
      <c r="U38" s="118"/>
      <c r="V38" s="118"/>
      <c r="W38" s="118"/>
      <c r="X38" s="118"/>
      <c r="Y38" s="118"/>
      <c r="Z38" s="118"/>
      <c r="AA38" s="118"/>
      <c r="AB38" s="118"/>
      <c r="AC38" s="118"/>
      <c r="AD38" s="118"/>
      <c r="AE38" s="118"/>
      <c r="AF38" s="118"/>
      <c r="AG38" s="118"/>
    </row>
    <row r="39" ht="11.25" customHeight="1">
      <c r="A39" s="123">
        <v>28494.960962650162</v>
      </c>
      <c r="B39" s="124">
        <v>23.4751044</v>
      </c>
      <c r="C39" s="124">
        <f t="shared" si="1"/>
        <v>521.403432</v>
      </c>
      <c r="D39" s="124">
        <v>12240.0</v>
      </c>
      <c r="E39" s="125">
        <v>10.0</v>
      </c>
      <c r="F39" s="125">
        <v>1.47</v>
      </c>
      <c r="G39" s="126">
        <v>-0.6</v>
      </c>
      <c r="H39" s="127">
        <f t="shared" si="2"/>
        <v>48</v>
      </c>
      <c r="I39" s="122">
        <f t="shared" si="3"/>
        <v>0.1315068493</v>
      </c>
      <c r="J39" s="122">
        <f t="shared" si="4"/>
        <v>3.550684932</v>
      </c>
      <c r="K39" s="122">
        <f t="shared" si="5"/>
        <v>5.219506849</v>
      </c>
      <c r="L39" s="122">
        <f t="shared" si="6"/>
        <v>14</v>
      </c>
      <c r="M39" s="125">
        <v>0.77</v>
      </c>
      <c r="N39" s="125">
        <v>21.0</v>
      </c>
      <c r="O39" s="118">
        <f t="shared" si="7"/>
        <v>27</v>
      </c>
      <c r="P39" s="118"/>
      <c r="Q39" s="118"/>
      <c r="R39" s="118"/>
      <c r="S39" s="118"/>
      <c r="T39" s="118"/>
      <c r="U39" s="118"/>
      <c r="V39" s="118"/>
      <c r="W39" s="118"/>
      <c r="X39" s="118"/>
      <c r="Y39" s="118"/>
      <c r="Z39" s="118"/>
      <c r="AA39" s="118"/>
      <c r="AB39" s="118"/>
      <c r="AC39" s="118"/>
      <c r="AD39" s="118"/>
      <c r="AE39" s="118"/>
      <c r="AF39" s="118"/>
      <c r="AG39" s="118"/>
    </row>
    <row r="40" ht="11.25" customHeight="1">
      <c r="A40" s="123">
        <v>13316.331424275684</v>
      </c>
      <c r="B40" s="124">
        <v>25.6429899</v>
      </c>
      <c r="C40" s="124">
        <f t="shared" si="1"/>
        <v>4.12912676</v>
      </c>
      <c r="D40" s="124">
        <v>105.88315580414672</v>
      </c>
      <c r="E40" s="125">
        <v>10.0</v>
      </c>
      <c r="F40" s="125">
        <v>0.91</v>
      </c>
      <c r="G40" s="126">
        <v>0.2</v>
      </c>
      <c r="H40" s="127">
        <f t="shared" si="2"/>
        <v>144</v>
      </c>
      <c r="I40" s="122">
        <f t="shared" si="3"/>
        <v>0.3945205479</v>
      </c>
      <c r="J40" s="122">
        <f t="shared" si="4"/>
        <v>5.523287671</v>
      </c>
      <c r="K40" s="122">
        <f t="shared" si="5"/>
        <v>5.026191781</v>
      </c>
      <c r="L40" s="122">
        <f t="shared" si="6"/>
        <v>16</v>
      </c>
      <c r="M40" s="125">
        <v>0.77</v>
      </c>
      <c r="N40" s="125">
        <v>11.0</v>
      </c>
      <c r="O40" s="118">
        <f t="shared" si="7"/>
        <v>14</v>
      </c>
      <c r="P40" s="118"/>
      <c r="Q40" s="118"/>
      <c r="R40" s="118"/>
      <c r="S40" s="118"/>
      <c r="T40" s="118"/>
      <c r="U40" s="118"/>
      <c r="V40" s="118"/>
      <c r="W40" s="118"/>
      <c r="X40" s="118"/>
      <c r="Y40" s="118"/>
      <c r="Z40" s="118"/>
      <c r="AA40" s="118"/>
      <c r="AB40" s="118"/>
      <c r="AC40" s="118"/>
      <c r="AD40" s="118"/>
      <c r="AE40" s="118"/>
      <c r="AF40" s="118"/>
      <c r="AG40" s="118"/>
    </row>
    <row r="41" ht="11.25" customHeight="1">
      <c r="A41" s="123">
        <v>9715.72920549043</v>
      </c>
      <c r="B41" s="124">
        <v>20.9975205</v>
      </c>
      <c r="C41" s="124">
        <f t="shared" si="1"/>
        <v>3.543413112</v>
      </c>
      <c r="D41" s="124">
        <v>74.40288945878358</v>
      </c>
      <c r="E41" s="125">
        <v>10.0</v>
      </c>
      <c r="F41" s="125">
        <v>0.75</v>
      </c>
      <c r="G41" s="126">
        <v>-0.1</v>
      </c>
      <c r="H41" s="127">
        <f t="shared" si="2"/>
        <v>108</v>
      </c>
      <c r="I41" s="122">
        <f t="shared" si="3"/>
        <v>0.295890411</v>
      </c>
      <c r="J41" s="122">
        <f t="shared" si="4"/>
        <v>4.438356164</v>
      </c>
      <c r="K41" s="122">
        <f t="shared" si="5"/>
        <v>3.328767123</v>
      </c>
      <c r="L41" s="122">
        <f t="shared" si="6"/>
        <v>11</v>
      </c>
      <c r="M41" s="125">
        <v>0.75</v>
      </c>
      <c r="N41" s="125">
        <v>11.0</v>
      </c>
      <c r="O41" s="118">
        <f t="shared" si="7"/>
        <v>15</v>
      </c>
      <c r="P41" s="118"/>
      <c r="Q41" s="118"/>
      <c r="R41" s="118"/>
      <c r="S41" s="118"/>
      <c r="T41" s="118"/>
      <c r="U41" s="118"/>
      <c r="V41" s="118"/>
      <c r="W41" s="118"/>
      <c r="X41" s="118"/>
      <c r="Y41" s="118"/>
      <c r="Z41" s="118"/>
      <c r="AA41" s="118"/>
      <c r="AB41" s="118"/>
      <c r="AC41" s="118"/>
      <c r="AD41" s="118"/>
      <c r="AE41" s="118"/>
      <c r="AF41" s="118"/>
      <c r="AG41" s="118"/>
    </row>
    <row r="42" ht="11.25" customHeight="1">
      <c r="A42" s="123">
        <v>92172.87215210118</v>
      </c>
      <c r="B42" s="124">
        <v>14.803562399999999</v>
      </c>
      <c r="C42" s="124">
        <f t="shared" si="1"/>
        <v>74.00225949</v>
      </c>
      <c r="D42" s="124">
        <v>1095.4970661068262</v>
      </c>
      <c r="E42" s="125">
        <v>42.0</v>
      </c>
      <c r="F42" s="125">
        <v>0.78</v>
      </c>
      <c r="G42" s="126">
        <v>-0.1</v>
      </c>
      <c r="H42" s="127">
        <f t="shared" si="2"/>
        <v>453.6</v>
      </c>
      <c r="I42" s="122">
        <f t="shared" si="3"/>
        <v>1.242739726</v>
      </c>
      <c r="J42" s="122">
        <f t="shared" si="4"/>
        <v>70.83616438</v>
      </c>
      <c r="K42" s="122">
        <f t="shared" si="5"/>
        <v>55.25220822</v>
      </c>
      <c r="L42" s="122">
        <f t="shared" si="6"/>
        <v>181</v>
      </c>
      <c r="M42" s="125">
        <v>0.77</v>
      </c>
      <c r="N42" s="125">
        <v>44.0</v>
      </c>
      <c r="O42" s="118">
        <f t="shared" si="7"/>
        <v>57</v>
      </c>
      <c r="P42" s="118"/>
      <c r="Q42" s="118"/>
      <c r="R42" s="118"/>
      <c r="S42" s="118"/>
      <c r="T42" s="118"/>
      <c r="U42" s="118"/>
      <c r="V42" s="118"/>
      <c r="W42" s="118"/>
      <c r="X42" s="118"/>
      <c r="Y42" s="118"/>
      <c r="Z42" s="118"/>
      <c r="AA42" s="118"/>
      <c r="AB42" s="118"/>
      <c r="AC42" s="118"/>
      <c r="AD42" s="118"/>
      <c r="AE42" s="118"/>
      <c r="AF42" s="118"/>
      <c r="AG42" s="118"/>
    </row>
    <row r="43" ht="11.25" customHeight="1">
      <c r="A43" s="123">
        <v>48429.39229175105</v>
      </c>
      <c r="B43" s="124">
        <v>5.9462006999999995</v>
      </c>
      <c r="C43" s="124">
        <f t="shared" si="1"/>
        <v>639.0635284</v>
      </c>
      <c r="D43" s="124">
        <v>3800.0</v>
      </c>
      <c r="E43" s="125">
        <v>34.0</v>
      </c>
      <c r="F43" s="125">
        <v>0.86</v>
      </c>
      <c r="G43" s="126">
        <v>-0.6</v>
      </c>
      <c r="H43" s="127">
        <f t="shared" si="2"/>
        <v>163.2</v>
      </c>
      <c r="I43" s="122">
        <f t="shared" si="3"/>
        <v>0.4471232877</v>
      </c>
      <c r="J43" s="122">
        <f t="shared" si="4"/>
        <v>47.39506849</v>
      </c>
      <c r="K43" s="122">
        <f t="shared" si="5"/>
        <v>40.7597589</v>
      </c>
      <c r="L43" s="122">
        <f t="shared" si="6"/>
        <v>129</v>
      </c>
      <c r="M43" s="125">
        <v>0.77</v>
      </c>
      <c r="N43" s="125">
        <v>82.0</v>
      </c>
      <c r="O43" s="118">
        <f t="shared" si="7"/>
        <v>106</v>
      </c>
      <c r="P43" s="118"/>
      <c r="Q43" s="118"/>
      <c r="R43" s="118"/>
      <c r="S43" s="118"/>
      <c r="T43" s="118"/>
      <c r="U43" s="118"/>
      <c r="V43" s="118"/>
      <c r="W43" s="118"/>
      <c r="X43" s="118"/>
      <c r="Y43" s="118"/>
      <c r="Z43" s="118"/>
      <c r="AA43" s="118"/>
      <c r="AB43" s="118"/>
      <c r="AC43" s="118"/>
      <c r="AD43" s="118"/>
      <c r="AE43" s="118"/>
      <c r="AF43" s="118"/>
      <c r="AG43" s="118"/>
    </row>
    <row r="44" ht="11.25" customHeight="1">
      <c r="A44" s="123">
        <v>67144.68233324689</v>
      </c>
      <c r="B44" s="124">
        <v>18.792473700000002</v>
      </c>
      <c r="C44" s="124">
        <f t="shared" si="1"/>
        <v>10.32470448</v>
      </c>
      <c r="D44" s="124">
        <v>194.0267374079633</v>
      </c>
      <c r="E44" s="125">
        <v>10.0</v>
      </c>
      <c r="F44" s="125">
        <v>0.78</v>
      </c>
      <c r="G44" s="126">
        <v>1.5</v>
      </c>
      <c r="H44" s="127">
        <f t="shared" si="2"/>
        <v>300</v>
      </c>
      <c r="I44" s="122">
        <f t="shared" si="3"/>
        <v>0.8219178082</v>
      </c>
      <c r="J44" s="122">
        <f t="shared" si="4"/>
        <v>32.87671233</v>
      </c>
      <c r="K44" s="122">
        <f t="shared" si="5"/>
        <v>25.64383562</v>
      </c>
      <c r="L44" s="122">
        <f t="shared" si="6"/>
        <v>84</v>
      </c>
      <c r="M44" s="125">
        <v>0.77</v>
      </c>
      <c r="N44" s="125">
        <v>31.0</v>
      </c>
      <c r="O44" s="118">
        <f t="shared" si="7"/>
        <v>40</v>
      </c>
      <c r="P44" s="118"/>
      <c r="Q44" s="118"/>
      <c r="R44" s="118"/>
      <c r="S44" s="118"/>
      <c r="T44" s="118"/>
      <c r="U44" s="118"/>
      <c r="V44" s="118"/>
      <c r="W44" s="118"/>
      <c r="X44" s="118"/>
      <c r="Y44" s="118"/>
      <c r="Z44" s="118"/>
      <c r="AA44" s="118"/>
      <c r="AB44" s="118"/>
      <c r="AC44" s="118"/>
      <c r="AD44" s="118"/>
      <c r="AE44" s="118"/>
      <c r="AF44" s="118"/>
      <c r="AG44" s="118"/>
    </row>
    <row r="45" ht="11.25" customHeight="1">
      <c r="A45" s="123">
        <v>22940.711258558742</v>
      </c>
      <c r="B45" s="124">
        <v>26.0146293</v>
      </c>
      <c r="C45" s="124">
        <f t="shared" si="1"/>
        <v>37.64842926</v>
      </c>
      <c r="D45" s="124">
        <v>979.4099310508236</v>
      </c>
      <c r="E45" s="125">
        <v>10.0</v>
      </c>
      <c r="F45" s="125">
        <v>1.28</v>
      </c>
      <c r="G45" s="126">
        <v>0.5</v>
      </c>
      <c r="H45" s="127">
        <f t="shared" si="2"/>
        <v>180</v>
      </c>
      <c r="I45" s="122">
        <f t="shared" si="3"/>
        <v>0.4931506849</v>
      </c>
      <c r="J45" s="122">
        <f t="shared" si="4"/>
        <v>39.94520548</v>
      </c>
      <c r="K45" s="122">
        <f t="shared" si="5"/>
        <v>51.12986301</v>
      </c>
      <c r="L45" s="122">
        <f t="shared" si="6"/>
        <v>142</v>
      </c>
      <c r="M45" s="125">
        <v>0.77</v>
      </c>
      <c r="N45" s="125">
        <v>62.0</v>
      </c>
      <c r="O45" s="118">
        <f t="shared" si="7"/>
        <v>81</v>
      </c>
      <c r="P45" s="118"/>
      <c r="Q45" s="118"/>
      <c r="R45" s="118"/>
      <c r="S45" s="118"/>
      <c r="T45" s="118"/>
      <c r="U45" s="118"/>
      <c r="V45" s="118"/>
      <c r="W45" s="118"/>
      <c r="X45" s="118"/>
      <c r="Y45" s="118"/>
      <c r="Z45" s="118"/>
      <c r="AA45" s="118"/>
      <c r="AB45" s="118"/>
      <c r="AC45" s="118"/>
      <c r="AD45" s="118"/>
      <c r="AE45" s="118"/>
      <c r="AF45" s="118"/>
      <c r="AG45" s="118"/>
    </row>
    <row r="46" ht="11.25" customHeight="1">
      <c r="A46" s="123">
        <v>91258.55653160489</v>
      </c>
      <c r="B46" s="124">
        <v>14.765371499999999</v>
      </c>
      <c r="C46" s="124">
        <f t="shared" si="1"/>
        <v>58.4176441</v>
      </c>
      <c r="D46" s="124">
        <v>862.5582173184882</v>
      </c>
      <c r="E46" s="125">
        <v>18.0</v>
      </c>
      <c r="F46" s="125">
        <v>1.06</v>
      </c>
      <c r="G46" s="126">
        <v>0.5</v>
      </c>
      <c r="H46" s="127">
        <f t="shared" si="2"/>
        <v>324</v>
      </c>
      <c r="I46" s="122">
        <f t="shared" si="3"/>
        <v>0.8876712329</v>
      </c>
      <c r="J46" s="122">
        <f t="shared" si="4"/>
        <v>71.90136986</v>
      </c>
      <c r="K46" s="122">
        <f t="shared" si="5"/>
        <v>76.21545205</v>
      </c>
      <c r="L46" s="122">
        <f t="shared" si="6"/>
        <v>224</v>
      </c>
      <c r="M46" s="125">
        <v>0.77</v>
      </c>
      <c r="N46" s="125">
        <v>62.0</v>
      </c>
      <c r="O46" s="118">
        <f t="shared" si="7"/>
        <v>81</v>
      </c>
      <c r="P46" s="118"/>
      <c r="Q46" s="118"/>
      <c r="R46" s="118"/>
      <c r="S46" s="118"/>
      <c r="T46" s="118"/>
      <c r="U46" s="118"/>
      <c r="V46" s="118"/>
      <c r="W46" s="118"/>
      <c r="X46" s="118"/>
      <c r="Y46" s="118"/>
      <c r="Z46" s="118"/>
      <c r="AA46" s="118"/>
      <c r="AB46" s="118"/>
      <c r="AC46" s="118"/>
      <c r="AD46" s="118"/>
      <c r="AE46" s="118"/>
      <c r="AF46" s="118"/>
      <c r="AG46" s="118"/>
    </row>
    <row r="47" ht="11.25" customHeight="1">
      <c r="A47" s="123">
        <v>84273.51019265213</v>
      </c>
      <c r="B47" s="124">
        <v>8.2379649</v>
      </c>
      <c r="C47" s="124">
        <f t="shared" si="1"/>
        <v>26.1833158</v>
      </c>
      <c r="D47" s="124">
        <v>215.69723653317837</v>
      </c>
      <c r="E47" s="125">
        <v>18.0</v>
      </c>
      <c r="F47" s="125">
        <v>1.68</v>
      </c>
      <c r="G47" s="126">
        <v>0.8</v>
      </c>
      <c r="H47" s="127">
        <f t="shared" si="2"/>
        <v>388.8</v>
      </c>
      <c r="I47" s="122">
        <f t="shared" si="3"/>
        <v>1.065205479</v>
      </c>
      <c r="J47" s="122">
        <f t="shared" si="4"/>
        <v>22.36931507</v>
      </c>
      <c r="K47" s="122">
        <f t="shared" si="5"/>
        <v>37.58044932</v>
      </c>
      <c r="L47" s="122">
        <f t="shared" si="6"/>
        <v>98</v>
      </c>
      <c r="M47" s="125">
        <v>1.0</v>
      </c>
      <c r="N47" s="125">
        <v>21.0</v>
      </c>
      <c r="O47" s="118">
        <f t="shared" si="7"/>
        <v>21</v>
      </c>
      <c r="P47" s="118"/>
      <c r="Q47" s="118"/>
      <c r="R47" s="118"/>
      <c r="S47" s="118"/>
      <c r="T47" s="118"/>
      <c r="U47" s="118"/>
      <c r="V47" s="118"/>
      <c r="W47" s="118"/>
      <c r="X47" s="118"/>
      <c r="Y47" s="118"/>
      <c r="Z47" s="118"/>
      <c r="AA47" s="118"/>
      <c r="AB47" s="118"/>
      <c r="AC47" s="118"/>
      <c r="AD47" s="118"/>
      <c r="AE47" s="118"/>
      <c r="AF47" s="118"/>
      <c r="AG47" s="118"/>
    </row>
    <row r="48" ht="11.25" customHeight="1">
      <c r="A48" s="123">
        <v>75297.95150250955</v>
      </c>
      <c r="B48" s="124">
        <v>10.8518157</v>
      </c>
      <c r="C48" s="124">
        <f t="shared" si="1"/>
        <v>68.4089145</v>
      </c>
      <c r="D48" s="124">
        <v>742.3609324167466</v>
      </c>
      <c r="E48" s="125">
        <v>18.0</v>
      </c>
      <c r="F48" s="125">
        <v>1.95</v>
      </c>
      <c r="G48" s="126">
        <v>-0.2</v>
      </c>
      <c r="H48" s="127">
        <f t="shared" si="2"/>
        <v>172.8</v>
      </c>
      <c r="I48" s="122">
        <f t="shared" si="3"/>
        <v>0.4734246575</v>
      </c>
      <c r="J48" s="122">
        <f t="shared" si="4"/>
        <v>19.41041096</v>
      </c>
      <c r="K48" s="122">
        <f t="shared" si="5"/>
        <v>37.85030137</v>
      </c>
      <c r="L48" s="122">
        <f t="shared" si="6"/>
        <v>95</v>
      </c>
      <c r="M48" s="125">
        <v>1.0</v>
      </c>
      <c r="N48" s="125">
        <v>41.0</v>
      </c>
      <c r="O48" s="118">
        <f t="shared" si="7"/>
        <v>41</v>
      </c>
      <c r="P48" s="118"/>
      <c r="Q48" s="118"/>
      <c r="R48" s="118"/>
      <c r="S48" s="118"/>
      <c r="T48" s="118"/>
      <c r="U48" s="118"/>
      <c r="V48" s="118"/>
      <c r="W48" s="118"/>
      <c r="X48" s="118"/>
      <c r="Y48" s="118"/>
      <c r="Z48" s="118"/>
      <c r="AA48" s="118"/>
      <c r="AB48" s="118"/>
      <c r="AC48" s="118"/>
      <c r="AD48" s="118"/>
      <c r="AE48" s="118"/>
      <c r="AF48" s="118"/>
      <c r="AG48" s="118"/>
    </row>
    <row r="49" ht="11.25" customHeight="1">
      <c r="A49" s="123">
        <v>33972.888701308715</v>
      </c>
      <c r="B49" s="124">
        <v>50.4339</v>
      </c>
      <c r="C49" s="124">
        <f t="shared" si="1"/>
        <v>22.72306847</v>
      </c>
      <c r="D49" s="124">
        <v>1146.0129631500001</v>
      </c>
      <c r="E49" s="125">
        <v>10.0</v>
      </c>
      <c r="F49" s="125">
        <v>1.0</v>
      </c>
      <c r="G49" s="126">
        <v>-0.4</v>
      </c>
      <c r="H49" s="127">
        <f t="shared" si="2"/>
        <v>72</v>
      </c>
      <c r="I49" s="122">
        <f t="shared" si="3"/>
        <v>0.197260274</v>
      </c>
      <c r="J49" s="122">
        <f t="shared" si="4"/>
        <v>14.00547945</v>
      </c>
      <c r="K49" s="122">
        <f t="shared" si="5"/>
        <v>14.00547945</v>
      </c>
      <c r="L49" s="122">
        <f t="shared" si="6"/>
        <v>42</v>
      </c>
      <c r="M49" s="125">
        <v>1.0</v>
      </c>
      <c r="N49" s="125">
        <v>71.0</v>
      </c>
      <c r="O49" s="118">
        <f t="shared" si="7"/>
        <v>71</v>
      </c>
      <c r="P49" s="118"/>
      <c r="Q49" s="118"/>
      <c r="R49" s="118"/>
      <c r="S49" s="118"/>
      <c r="T49" s="118"/>
      <c r="U49" s="118"/>
      <c r="V49" s="118"/>
      <c r="W49" s="118"/>
      <c r="X49" s="118"/>
      <c r="Y49" s="118"/>
      <c r="Z49" s="118"/>
      <c r="AA49" s="118"/>
      <c r="AB49" s="118"/>
      <c r="AC49" s="118"/>
      <c r="AD49" s="118"/>
      <c r="AE49" s="118"/>
      <c r="AF49" s="118"/>
      <c r="AG49" s="118"/>
    </row>
    <row r="50" ht="11.25" customHeight="1">
      <c r="A50" s="123">
        <v>66345.50014935258</v>
      </c>
      <c r="B50" s="124">
        <v>8.1713742</v>
      </c>
      <c r="C50" s="124">
        <f t="shared" si="1"/>
        <v>26.26487655</v>
      </c>
      <c r="D50" s="124">
        <v>214.620134572272</v>
      </c>
      <c r="E50" s="125">
        <v>18.0</v>
      </c>
      <c r="F50" s="125">
        <v>0.8</v>
      </c>
      <c r="G50" s="126">
        <v>0.8</v>
      </c>
      <c r="H50" s="127">
        <f t="shared" si="2"/>
        <v>388.8</v>
      </c>
      <c r="I50" s="122">
        <f t="shared" si="3"/>
        <v>1.065205479</v>
      </c>
      <c r="J50" s="122">
        <f t="shared" si="4"/>
        <v>43.67342466</v>
      </c>
      <c r="K50" s="122">
        <f t="shared" si="5"/>
        <v>34.93873973</v>
      </c>
      <c r="L50" s="122">
        <f t="shared" si="6"/>
        <v>114</v>
      </c>
      <c r="M50" s="125">
        <v>1.0</v>
      </c>
      <c r="N50" s="125">
        <v>41.0</v>
      </c>
      <c r="O50" s="118">
        <f t="shared" si="7"/>
        <v>41</v>
      </c>
      <c r="P50" s="118"/>
      <c r="Q50" s="118"/>
      <c r="R50" s="118"/>
      <c r="S50" s="118"/>
      <c r="T50" s="118"/>
      <c r="U50" s="118"/>
      <c r="V50" s="118"/>
      <c r="W50" s="118"/>
      <c r="X50" s="118"/>
      <c r="Y50" s="118"/>
      <c r="Z50" s="118"/>
      <c r="AA50" s="118"/>
      <c r="AB50" s="118"/>
      <c r="AC50" s="118"/>
      <c r="AD50" s="118"/>
      <c r="AE50" s="118"/>
      <c r="AF50" s="118"/>
      <c r="AG50" s="118"/>
    </row>
    <row r="51" ht="11.25" customHeight="1">
      <c r="A51" s="123">
        <v>44320.83530858534</v>
      </c>
      <c r="B51" s="124">
        <v>5.8950408</v>
      </c>
      <c r="C51" s="124">
        <f t="shared" si="1"/>
        <v>31.63036692</v>
      </c>
      <c r="D51" s="124">
        <v>186.4623035163504</v>
      </c>
      <c r="E51" s="125">
        <v>18.0</v>
      </c>
      <c r="F51" s="125">
        <v>0.94</v>
      </c>
      <c r="G51" s="126">
        <v>1.5</v>
      </c>
      <c r="H51" s="127">
        <f t="shared" si="2"/>
        <v>540</v>
      </c>
      <c r="I51" s="122">
        <f t="shared" si="3"/>
        <v>1.479452055</v>
      </c>
      <c r="J51" s="122">
        <f t="shared" si="4"/>
        <v>60.65753425</v>
      </c>
      <c r="K51" s="122">
        <f t="shared" si="5"/>
        <v>57.01808219</v>
      </c>
      <c r="L51" s="122">
        <f t="shared" si="6"/>
        <v>175</v>
      </c>
      <c r="M51" s="125">
        <v>1.0</v>
      </c>
      <c r="N51" s="125">
        <v>41.0</v>
      </c>
      <c r="O51" s="118">
        <f t="shared" si="7"/>
        <v>41</v>
      </c>
      <c r="P51" s="118"/>
      <c r="Q51" s="118"/>
      <c r="R51" s="118"/>
      <c r="S51" s="118"/>
      <c r="T51" s="118"/>
      <c r="U51" s="118"/>
      <c r="V51" s="118"/>
      <c r="W51" s="118"/>
      <c r="X51" s="118"/>
      <c r="Y51" s="118"/>
      <c r="Z51" s="118"/>
      <c r="AA51" s="118"/>
      <c r="AB51" s="118"/>
      <c r="AC51" s="118"/>
      <c r="AD51" s="118"/>
      <c r="AE51" s="118"/>
      <c r="AF51" s="118"/>
      <c r="AG51" s="118"/>
    </row>
    <row r="52" ht="11.25" customHeight="1">
      <c r="A52" s="123">
        <v>5368.4487535381795</v>
      </c>
      <c r="B52" s="124">
        <v>5.2347141</v>
      </c>
      <c r="C52" s="124">
        <f t="shared" si="1"/>
        <v>6.566475757</v>
      </c>
      <c r="D52" s="124">
        <v>34.373623234221334</v>
      </c>
      <c r="E52" s="125">
        <v>10.0</v>
      </c>
      <c r="F52" s="125">
        <v>0.87</v>
      </c>
      <c r="G52" s="126">
        <v>0.5</v>
      </c>
      <c r="H52" s="127">
        <f t="shared" si="2"/>
        <v>180</v>
      </c>
      <c r="I52" s="122">
        <f t="shared" si="3"/>
        <v>0.4931506849</v>
      </c>
      <c r="J52" s="122">
        <f t="shared" si="4"/>
        <v>7.890410959</v>
      </c>
      <c r="K52" s="122">
        <f t="shared" si="5"/>
        <v>6.864657534</v>
      </c>
      <c r="L52" s="122">
        <f t="shared" si="6"/>
        <v>22</v>
      </c>
      <c r="M52" s="125">
        <v>1.0</v>
      </c>
      <c r="N52" s="125">
        <v>16.0</v>
      </c>
      <c r="O52" s="118">
        <f t="shared" si="7"/>
        <v>16</v>
      </c>
      <c r="P52" s="118"/>
      <c r="Q52" s="118"/>
      <c r="R52" s="118"/>
      <c r="S52" s="118"/>
      <c r="T52" s="118"/>
      <c r="U52" s="118"/>
      <c r="V52" s="118"/>
      <c r="W52" s="118"/>
      <c r="X52" s="118"/>
      <c r="Y52" s="118"/>
      <c r="Z52" s="118"/>
      <c r="AA52" s="118"/>
      <c r="AB52" s="118"/>
      <c r="AC52" s="118"/>
      <c r="AD52" s="118"/>
      <c r="AE52" s="118"/>
      <c r="AF52" s="118"/>
      <c r="AG52" s="118"/>
    </row>
    <row r="53" ht="11.25" customHeight="1">
      <c r="A53" s="123">
        <v>9503.43666644865</v>
      </c>
      <c r="B53" s="124">
        <v>5.9926317000000004</v>
      </c>
      <c r="C53" s="124">
        <f t="shared" si="1"/>
        <v>27.16733192</v>
      </c>
      <c r="D53" s="124">
        <v>162.80381444812727</v>
      </c>
      <c r="E53" s="125">
        <v>26.0</v>
      </c>
      <c r="F53" s="125">
        <v>1.01</v>
      </c>
      <c r="G53" s="126">
        <v>1.2</v>
      </c>
      <c r="H53" s="127">
        <f t="shared" si="2"/>
        <v>686.4</v>
      </c>
      <c r="I53" s="122">
        <f t="shared" si="3"/>
        <v>1.880547945</v>
      </c>
      <c r="J53" s="122">
        <f t="shared" si="4"/>
        <v>43.25260274</v>
      </c>
      <c r="K53" s="122">
        <f t="shared" si="5"/>
        <v>43.68512877</v>
      </c>
      <c r="L53" s="122">
        <f t="shared" si="6"/>
        <v>131</v>
      </c>
      <c r="M53" s="125">
        <v>1.0</v>
      </c>
      <c r="N53" s="125">
        <v>23.0</v>
      </c>
      <c r="O53" s="118">
        <f t="shared" si="7"/>
        <v>23</v>
      </c>
      <c r="P53" s="118"/>
      <c r="Q53" s="118"/>
      <c r="R53" s="118"/>
      <c r="S53" s="118"/>
      <c r="T53" s="118"/>
      <c r="U53" s="118"/>
      <c r="V53" s="118"/>
      <c r="W53" s="118"/>
      <c r="X53" s="118"/>
      <c r="Y53" s="118"/>
      <c r="Z53" s="118"/>
      <c r="AA53" s="118"/>
      <c r="AB53" s="118"/>
      <c r="AC53" s="118"/>
      <c r="AD53" s="118"/>
      <c r="AE53" s="118"/>
      <c r="AF53" s="118"/>
      <c r="AG53" s="118"/>
    </row>
    <row r="54" ht="11.25" customHeight="1">
      <c r="A54" s="123">
        <v>10035.774732539849</v>
      </c>
      <c r="B54" s="124">
        <v>7.306447499999999</v>
      </c>
      <c r="C54" s="124">
        <f t="shared" si="1"/>
        <v>106.755027</v>
      </c>
      <c r="D54" s="124">
        <v>780.0</v>
      </c>
      <c r="E54" s="125">
        <v>34.0</v>
      </c>
      <c r="F54" s="125">
        <v>0.73</v>
      </c>
      <c r="G54" s="126">
        <v>-0.7</v>
      </c>
      <c r="H54" s="127">
        <f t="shared" si="2"/>
        <v>122.4</v>
      </c>
      <c r="I54" s="122">
        <f t="shared" si="3"/>
        <v>0.3353424658</v>
      </c>
      <c r="J54" s="122">
        <f t="shared" si="4"/>
        <v>27.16273973</v>
      </c>
      <c r="K54" s="122">
        <f t="shared" si="5"/>
        <v>19.8288</v>
      </c>
      <c r="L54" s="122">
        <f t="shared" si="6"/>
        <v>67</v>
      </c>
      <c r="M54" s="125">
        <v>0.75</v>
      </c>
      <c r="N54" s="125">
        <v>61.0</v>
      </c>
      <c r="O54" s="118">
        <f t="shared" si="7"/>
        <v>81</v>
      </c>
      <c r="P54" s="118"/>
      <c r="Q54" s="118"/>
      <c r="R54" s="118"/>
      <c r="S54" s="118"/>
      <c r="T54" s="118"/>
      <c r="U54" s="118"/>
      <c r="V54" s="118"/>
      <c r="W54" s="118"/>
      <c r="X54" s="118"/>
      <c r="Y54" s="118"/>
      <c r="Z54" s="118"/>
      <c r="AA54" s="118"/>
      <c r="AB54" s="118"/>
      <c r="AC54" s="118"/>
      <c r="AD54" s="118"/>
      <c r="AE54" s="118"/>
      <c r="AF54" s="118"/>
      <c r="AG54" s="118"/>
    </row>
    <row r="55" ht="11.25" customHeight="1">
      <c r="A55" s="123">
        <v>30898.511409038932</v>
      </c>
      <c r="B55" s="124">
        <v>94.7082246</v>
      </c>
      <c r="C55" s="124">
        <f t="shared" si="1"/>
        <v>4.430272299</v>
      </c>
      <c r="D55" s="124">
        <v>419.58322393096273</v>
      </c>
      <c r="E55" s="125">
        <v>10.0</v>
      </c>
      <c r="F55" s="125">
        <v>1.04</v>
      </c>
      <c r="G55" s="126">
        <v>0.4</v>
      </c>
      <c r="H55" s="127">
        <f t="shared" si="2"/>
        <v>168</v>
      </c>
      <c r="I55" s="122">
        <f t="shared" si="3"/>
        <v>0.4602739726</v>
      </c>
      <c r="J55" s="122">
        <f t="shared" si="4"/>
        <v>5.063013699</v>
      </c>
      <c r="K55" s="122">
        <f t="shared" si="5"/>
        <v>5.265534247</v>
      </c>
      <c r="L55" s="122">
        <f t="shared" si="6"/>
        <v>16</v>
      </c>
      <c r="M55" s="125">
        <v>1.0</v>
      </c>
      <c r="N55" s="125">
        <v>11.0</v>
      </c>
      <c r="O55" s="118">
        <f t="shared" si="7"/>
        <v>11</v>
      </c>
      <c r="P55" s="118"/>
      <c r="Q55" s="118"/>
      <c r="R55" s="118"/>
      <c r="S55" s="118"/>
      <c r="T55" s="118"/>
      <c r="U55" s="118"/>
      <c r="V55" s="118"/>
      <c r="W55" s="118"/>
      <c r="X55" s="118"/>
      <c r="Y55" s="118"/>
      <c r="Z55" s="118"/>
      <c r="AA55" s="118"/>
      <c r="AB55" s="118"/>
      <c r="AC55" s="118"/>
      <c r="AD55" s="118"/>
      <c r="AE55" s="118"/>
      <c r="AF55" s="118"/>
      <c r="AG55" s="118"/>
    </row>
    <row r="56" ht="11.25" customHeight="1">
      <c r="A56" s="123">
        <v>64784.44353949264</v>
      </c>
      <c r="B56" s="124">
        <v>8.168816699999999</v>
      </c>
      <c r="C56" s="124">
        <f t="shared" si="1"/>
        <v>42.84586285</v>
      </c>
      <c r="D56" s="124">
        <v>350.0</v>
      </c>
      <c r="E56" s="125">
        <v>10.0</v>
      </c>
      <c r="F56" s="125">
        <v>0.8</v>
      </c>
      <c r="G56" s="126">
        <v>-0.7</v>
      </c>
      <c r="H56" s="127">
        <f t="shared" si="2"/>
        <v>36</v>
      </c>
      <c r="I56" s="122">
        <f t="shared" si="3"/>
        <v>0.09863013699</v>
      </c>
      <c r="J56" s="122">
        <f t="shared" si="4"/>
        <v>1.380821918</v>
      </c>
      <c r="K56" s="122">
        <f t="shared" si="5"/>
        <v>1.104657534</v>
      </c>
      <c r="L56" s="122">
        <f t="shared" si="6"/>
        <v>4</v>
      </c>
      <c r="M56" s="125">
        <v>0.81</v>
      </c>
      <c r="N56" s="125">
        <v>11.0</v>
      </c>
      <c r="O56" s="118">
        <f t="shared" si="7"/>
        <v>14</v>
      </c>
      <c r="P56" s="118"/>
      <c r="Q56" s="118"/>
      <c r="R56" s="118"/>
      <c r="S56" s="118"/>
      <c r="T56" s="118"/>
      <c r="U56" s="118"/>
      <c r="V56" s="118"/>
      <c r="W56" s="118"/>
      <c r="X56" s="118"/>
      <c r="Y56" s="118"/>
      <c r="Z56" s="118"/>
      <c r="AA56" s="118"/>
      <c r="AB56" s="118"/>
      <c r="AC56" s="118"/>
      <c r="AD56" s="118"/>
      <c r="AE56" s="118"/>
      <c r="AF56" s="118"/>
      <c r="AG56" s="118"/>
    </row>
    <row r="57" ht="11.25" customHeight="1">
      <c r="A57" s="123">
        <v>40510.06280233982</v>
      </c>
      <c r="B57" s="124">
        <v>5.0072781</v>
      </c>
      <c r="C57" s="124">
        <f t="shared" si="1"/>
        <v>16.18458944</v>
      </c>
      <c r="D57" s="124">
        <v>81.04074027847966</v>
      </c>
      <c r="E57" s="125">
        <v>10.0</v>
      </c>
      <c r="F57" s="125">
        <v>0.82</v>
      </c>
      <c r="G57" s="126">
        <v>1.2</v>
      </c>
      <c r="H57" s="127">
        <f t="shared" si="2"/>
        <v>264</v>
      </c>
      <c r="I57" s="122">
        <f t="shared" si="3"/>
        <v>0.7232876712</v>
      </c>
      <c r="J57" s="122">
        <f t="shared" si="4"/>
        <v>29.65479452</v>
      </c>
      <c r="K57" s="122">
        <f t="shared" si="5"/>
        <v>24.31693151</v>
      </c>
      <c r="L57" s="122">
        <f t="shared" si="6"/>
        <v>78</v>
      </c>
      <c r="M57" s="125">
        <v>1.0</v>
      </c>
      <c r="N57" s="125">
        <v>41.0</v>
      </c>
      <c r="O57" s="118">
        <f t="shared" si="7"/>
        <v>41</v>
      </c>
      <c r="P57" s="118"/>
      <c r="Q57" s="118"/>
      <c r="R57" s="118"/>
      <c r="S57" s="118"/>
      <c r="T57" s="118"/>
      <c r="U57" s="118"/>
      <c r="V57" s="118"/>
      <c r="W57" s="118"/>
      <c r="X57" s="118"/>
      <c r="Y57" s="118"/>
      <c r="Z57" s="118"/>
      <c r="AA57" s="118"/>
      <c r="AB57" s="118"/>
      <c r="AC57" s="118"/>
      <c r="AD57" s="118"/>
      <c r="AE57" s="118"/>
      <c r="AF57" s="118"/>
      <c r="AG57" s="118"/>
    </row>
    <row r="58" ht="11.25" customHeight="1">
      <c r="A58" s="123">
        <v>66763.51186672284</v>
      </c>
      <c r="B58" s="124">
        <v>5.434275</v>
      </c>
      <c r="C58" s="124">
        <f t="shared" si="1"/>
        <v>28.09961559</v>
      </c>
      <c r="D58" s="124">
        <v>152.70103853400005</v>
      </c>
      <c r="E58" s="125">
        <v>18.0</v>
      </c>
      <c r="F58" s="125">
        <v>0.8</v>
      </c>
      <c r="G58" s="126">
        <v>1.2</v>
      </c>
      <c r="H58" s="127">
        <f t="shared" si="2"/>
        <v>475.2</v>
      </c>
      <c r="I58" s="122">
        <f t="shared" si="3"/>
        <v>1.301917808</v>
      </c>
      <c r="J58" s="122">
        <f t="shared" si="4"/>
        <v>53.37863014</v>
      </c>
      <c r="K58" s="122">
        <f t="shared" si="5"/>
        <v>42.70290411</v>
      </c>
      <c r="L58" s="122">
        <f t="shared" si="6"/>
        <v>139</v>
      </c>
      <c r="M58" s="125">
        <v>1.0</v>
      </c>
      <c r="N58" s="125">
        <v>41.0</v>
      </c>
      <c r="O58" s="118">
        <f t="shared" si="7"/>
        <v>41</v>
      </c>
      <c r="P58" s="118"/>
      <c r="Q58" s="118"/>
      <c r="R58" s="118"/>
      <c r="S58" s="118"/>
      <c r="T58" s="118"/>
      <c r="U58" s="118"/>
      <c r="V58" s="118"/>
      <c r="W58" s="118"/>
      <c r="X58" s="118"/>
      <c r="Y58" s="118"/>
      <c r="Z58" s="118"/>
      <c r="AA58" s="118"/>
      <c r="AB58" s="118"/>
      <c r="AC58" s="118"/>
      <c r="AD58" s="118"/>
      <c r="AE58" s="118"/>
      <c r="AF58" s="118"/>
      <c r="AG58" s="118"/>
    </row>
    <row r="59" ht="11.25" customHeight="1">
      <c r="A59" s="123">
        <v>79836.62188517721</v>
      </c>
      <c r="B59" s="124">
        <v>6.4482198</v>
      </c>
      <c r="C59" s="124">
        <f t="shared" si="1"/>
        <v>1705.897184</v>
      </c>
      <c r="D59" s="124">
        <v>11000.0</v>
      </c>
      <c r="E59" s="125">
        <v>10.0</v>
      </c>
      <c r="F59" s="125">
        <v>1.6</v>
      </c>
      <c r="G59" s="126">
        <v>1.5</v>
      </c>
      <c r="H59" s="127">
        <f t="shared" si="2"/>
        <v>300</v>
      </c>
      <c r="I59" s="122">
        <f t="shared" si="3"/>
        <v>0.8219178082</v>
      </c>
      <c r="J59" s="122">
        <f t="shared" si="4"/>
        <v>170.1369863</v>
      </c>
      <c r="K59" s="122">
        <f t="shared" si="5"/>
        <v>272.2191781</v>
      </c>
      <c r="L59" s="122">
        <f t="shared" si="6"/>
        <v>715</v>
      </c>
      <c r="M59" s="125">
        <v>0.85</v>
      </c>
      <c r="N59" s="125">
        <v>176.0</v>
      </c>
      <c r="O59" s="118">
        <f t="shared" si="7"/>
        <v>207</v>
      </c>
      <c r="P59" s="118"/>
      <c r="Q59" s="118"/>
      <c r="R59" s="118"/>
      <c r="S59" s="118"/>
      <c r="T59" s="118"/>
      <c r="U59" s="118"/>
      <c r="V59" s="118"/>
      <c r="W59" s="118"/>
      <c r="X59" s="118"/>
      <c r="Y59" s="118"/>
      <c r="Z59" s="118"/>
      <c r="AA59" s="118"/>
      <c r="AB59" s="118"/>
      <c r="AC59" s="118"/>
      <c r="AD59" s="118"/>
      <c r="AE59" s="118"/>
      <c r="AF59" s="118"/>
      <c r="AG59" s="118"/>
    </row>
    <row r="60" ht="11.25" customHeight="1">
      <c r="A60" s="123">
        <v>42003.69567630702</v>
      </c>
      <c r="B60" s="124">
        <v>5.3376576</v>
      </c>
      <c r="C60" s="124">
        <f t="shared" si="1"/>
        <v>234.1851227</v>
      </c>
      <c r="D60" s="124">
        <v>1250.0</v>
      </c>
      <c r="E60" s="125">
        <v>10.0</v>
      </c>
      <c r="F60" s="125">
        <v>0.86</v>
      </c>
      <c r="G60" s="126">
        <v>-0.6</v>
      </c>
      <c r="H60" s="127">
        <f t="shared" si="2"/>
        <v>48</v>
      </c>
      <c r="I60" s="122">
        <f t="shared" si="3"/>
        <v>0.1315068493</v>
      </c>
      <c r="J60" s="122">
        <f t="shared" si="4"/>
        <v>8.021917808</v>
      </c>
      <c r="K60" s="122">
        <f t="shared" si="5"/>
        <v>6.898849315</v>
      </c>
      <c r="L60" s="122">
        <f t="shared" si="6"/>
        <v>22</v>
      </c>
      <c r="M60" s="125">
        <v>1.0</v>
      </c>
      <c r="N60" s="125">
        <v>61.0</v>
      </c>
      <c r="O60" s="118">
        <f t="shared" si="7"/>
        <v>61</v>
      </c>
      <c r="P60" s="118"/>
      <c r="Q60" s="118"/>
      <c r="R60" s="118"/>
      <c r="S60" s="118"/>
      <c r="T60" s="118"/>
      <c r="U60" s="118"/>
      <c r="V60" s="118"/>
      <c r="W60" s="118"/>
      <c r="X60" s="118"/>
      <c r="Y60" s="118"/>
      <c r="Z60" s="118"/>
      <c r="AA60" s="118"/>
      <c r="AB60" s="118"/>
      <c r="AC60" s="118"/>
      <c r="AD60" s="118"/>
      <c r="AE60" s="118"/>
      <c r="AF60" s="118"/>
      <c r="AG60" s="118"/>
    </row>
    <row r="61" ht="11.25" customHeight="1">
      <c r="A61" s="123">
        <v>32369.281619072353</v>
      </c>
      <c r="B61" s="124">
        <v>9.7158765</v>
      </c>
      <c r="C61" s="124">
        <f t="shared" si="1"/>
        <v>14.14849401</v>
      </c>
      <c r="D61" s="124">
        <v>137.46502042446252</v>
      </c>
      <c r="E61" s="125">
        <v>10.0</v>
      </c>
      <c r="F61" s="125">
        <v>1.65</v>
      </c>
      <c r="G61" s="126">
        <v>0.2</v>
      </c>
      <c r="H61" s="127">
        <f t="shared" si="2"/>
        <v>144</v>
      </c>
      <c r="I61" s="122">
        <f t="shared" si="3"/>
        <v>0.3945205479</v>
      </c>
      <c r="J61" s="122">
        <f t="shared" si="4"/>
        <v>8.284931507</v>
      </c>
      <c r="K61" s="122">
        <f t="shared" si="5"/>
        <v>13.67013699</v>
      </c>
      <c r="L61" s="122">
        <f t="shared" si="6"/>
        <v>36</v>
      </c>
      <c r="M61" s="125">
        <v>1.0</v>
      </c>
      <c r="N61" s="125">
        <v>21.0</v>
      </c>
      <c r="O61" s="118">
        <f t="shared" si="7"/>
        <v>21</v>
      </c>
      <c r="P61" s="118"/>
      <c r="Q61" s="118"/>
      <c r="R61" s="118"/>
      <c r="S61" s="118"/>
      <c r="T61" s="118"/>
      <c r="U61" s="118"/>
      <c r="V61" s="118"/>
      <c r="W61" s="118"/>
      <c r="X61" s="118"/>
      <c r="Y61" s="118"/>
      <c r="Z61" s="118"/>
      <c r="AA61" s="118"/>
      <c r="AB61" s="118"/>
      <c r="AC61" s="118"/>
      <c r="AD61" s="118"/>
      <c r="AE61" s="118"/>
      <c r="AF61" s="118"/>
      <c r="AG61" s="118"/>
    </row>
    <row r="62" ht="11.25" customHeight="1">
      <c r="A62" s="123">
        <v>54570.822912430885</v>
      </c>
      <c r="B62" s="124">
        <v>8.1317181</v>
      </c>
      <c r="C62" s="124">
        <f t="shared" si="1"/>
        <v>301.2893425</v>
      </c>
      <c r="D62" s="124">
        <v>2450.0</v>
      </c>
      <c r="E62" s="125">
        <v>10.0</v>
      </c>
      <c r="F62" s="125">
        <v>1.04</v>
      </c>
      <c r="G62" s="126">
        <v>-0.6</v>
      </c>
      <c r="H62" s="127">
        <f t="shared" si="2"/>
        <v>48</v>
      </c>
      <c r="I62" s="122">
        <f t="shared" si="3"/>
        <v>0.1315068493</v>
      </c>
      <c r="J62" s="122">
        <f t="shared" si="4"/>
        <v>10.65205479</v>
      </c>
      <c r="K62" s="122">
        <f t="shared" si="5"/>
        <v>11.07813699</v>
      </c>
      <c r="L62" s="122">
        <f t="shared" si="6"/>
        <v>33</v>
      </c>
      <c r="M62" s="125">
        <v>0.81</v>
      </c>
      <c r="N62" s="125">
        <v>66.0</v>
      </c>
      <c r="O62" s="118">
        <f t="shared" si="7"/>
        <v>81</v>
      </c>
      <c r="P62" s="118"/>
      <c r="Q62" s="118"/>
      <c r="R62" s="118"/>
      <c r="S62" s="118"/>
      <c r="T62" s="118"/>
      <c r="U62" s="118"/>
      <c r="V62" s="118"/>
      <c r="W62" s="118"/>
      <c r="X62" s="118"/>
      <c r="Y62" s="118"/>
      <c r="Z62" s="118"/>
      <c r="AA62" s="118"/>
      <c r="AB62" s="118"/>
      <c r="AC62" s="118"/>
      <c r="AD62" s="118"/>
      <c r="AE62" s="118"/>
      <c r="AF62" s="118"/>
      <c r="AG62" s="118"/>
    </row>
    <row r="63" ht="11.25" customHeight="1">
      <c r="A63" s="123">
        <v>87416.07239565888</v>
      </c>
      <c r="B63" s="124">
        <v>7.673513099999999</v>
      </c>
      <c r="C63" s="124">
        <f t="shared" si="1"/>
        <v>88.61651647</v>
      </c>
      <c r="D63" s="124">
        <v>680.0</v>
      </c>
      <c r="E63" s="125">
        <v>10.0</v>
      </c>
      <c r="F63" s="125">
        <v>1.95</v>
      </c>
      <c r="G63" s="126">
        <v>-0.4</v>
      </c>
      <c r="H63" s="127">
        <f t="shared" si="2"/>
        <v>72</v>
      </c>
      <c r="I63" s="122">
        <f t="shared" si="3"/>
        <v>0.197260274</v>
      </c>
      <c r="J63" s="122">
        <f t="shared" si="4"/>
        <v>2.169863014</v>
      </c>
      <c r="K63" s="122">
        <f t="shared" si="5"/>
        <v>4.231232877</v>
      </c>
      <c r="L63" s="122">
        <f t="shared" si="6"/>
        <v>11</v>
      </c>
      <c r="M63" s="125">
        <v>1.0</v>
      </c>
      <c r="N63" s="125">
        <v>11.0</v>
      </c>
      <c r="O63" s="118">
        <f t="shared" si="7"/>
        <v>11</v>
      </c>
      <c r="P63" s="118"/>
      <c r="Q63" s="118"/>
      <c r="R63" s="118"/>
      <c r="S63" s="118"/>
      <c r="T63" s="118"/>
      <c r="U63" s="118"/>
      <c r="V63" s="118"/>
      <c r="W63" s="118"/>
      <c r="X63" s="118"/>
      <c r="Y63" s="118"/>
      <c r="Z63" s="118"/>
      <c r="AA63" s="118"/>
      <c r="AB63" s="118"/>
      <c r="AC63" s="118"/>
      <c r="AD63" s="118"/>
      <c r="AE63" s="118"/>
      <c r="AF63" s="118"/>
      <c r="AG63" s="118"/>
    </row>
    <row r="64" ht="11.25" customHeight="1">
      <c r="A64" s="123">
        <v>35550.82626236207</v>
      </c>
      <c r="B64" s="124">
        <v>11.3686089</v>
      </c>
      <c r="C64" s="124">
        <f t="shared" si="1"/>
        <v>42.26325168</v>
      </c>
      <c r="D64" s="124">
        <v>480.4743791623051</v>
      </c>
      <c r="E64" s="125">
        <v>18.0</v>
      </c>
      <c r="F64" s="125">
        <v>1.95</v>
      </c>
      <c r="G64" s="126">
        <v>-0.2</v>
      </c>
      <c r="H64" s="127">
        <f t="shared" si="2"/>
        <v>172.8</v>
      </c>
      <c r="I64" s="122">
        <f t="shared" si="3"/>
        <v>0.4734246575</v>
      </c>
      <c r="J64" s="122">
        <f t="shared" si="4"/>
        <v>14.20273973</v>
      </c>
      <c r="K64" s="122">
        <f t="shared" si="5"/>
        <v>27.69534247</v>
      </c>
      <c r="L64" s="122">
        <f t="shared" si="6"/>
        <v>70</v>
      </c>
      <c r="M64" s="125">
        <v>1.0</v>
      </c>
      <c r="N64" s="125">
        <v>30.0</v>
      </c>
      <c r="O64" s="118">
        <f t="shared" si="7"/>
        <v>30</v>
      </c>
      <c r="P64" s="118"/>
      <c r="Q64" s="118"/>
      <c r="R64" s="118"/>
      <c r="S64" s="118"/>
      <c r="T64" s="118"/>
      <c r="U64" s="118"/>
      <c r="V64" s="118"/>
      <c r="W64" s="118"/>
      <c r="X64" s="118"/>
      <c r="Y64" s="118"/>
      <c r="Z64" s="118"/>
      <c r="AA64" s="118"/>
      <c r="AB64" s="118"/>
      <c r="AC64" s="118"/>
      <c r="AD64" s="118"/>
      <c r="AE64" s="118"/>
      <c r="AF64" s="118"/>
      <c r="AG64" s="118"/>
    </row>
    <row r="65" ht="11.25" customHeight="1">
      <c r="A65" s="123">
        <v>58772.38551194386</v>
      </c>
      <c r="B65" s="124">
        <v>12.8039637</v>
      </c>
      <c r="C65" s="124">
        <f t="shared" si="1"/>
        <v>5.404307282</v>
      </c>
      <c r="D65" s="124">
        <v>69.19655426852667</v>
      </c>
      <c r="E65" s="125">
        <v>10.0</v>
      </c>
      <c r="F65" s="125">
        <v>1.2</v>
      </c>
      <c r="G65" s="126">
        <v>0.8</v>
      </c>
      <c r="H65" s="127">
        <f t="shared" si="2"/>
        <v>216</v>
      </c>
      <c r="I65" s="122">
        <f t="shared" si="3"/>
        <v>0.5917808219</v>
      </c>
      <c r="J65" s="122">
        <f t="shared" si="4"/>
        <v>6.509589041</v>
      </c>
      <c r="K65" s="122">
        <f t="shared" si="5"/>
        <v>7.811506849</v>
      </c>
      <c r="L65" s="122">
        <f t="shared" si="6"/>
        <v>22</v>
      </c>
      <c r="M65" s="125">
        <v>1.0</v>
      </c>
      <c r="N65" s="125">
        <v>11.0</v>
      </c>
      <c r="O65" s="118">
        <f t="shared" si="7"/>
        <v>11</v>
      </c>
      <c r="P65" s="118"/>
      <c r="Q65" s="118"/>
      <c r="R65" s="118"/>
      <c r="S65" s="118"/>
      <c r="T65" s="118"/>
      <c r="U65" s="118"/>
      <c r="V65" s="118"/>
      <c r="W65" s="118"/>
      <c r="X65" s="118"/>
      <c r="Y65" s="118"/>
      <c r="Z65" s="118"/>
      <c r="AA65" s="118"/>
      <c r="AB65" s="118"/>
      <c r="AC65" s="118"/>
      <c r="AD65" s="118"/>
      <c r="AE65" s="118"/>
      <c r="AF65" s="118"/>
      <c r="AG65" s="118"/>
    </row>
    <row r="66" ht="11.25" customHeight="1">
      <c r="A66" s="123">
        <v>7436.807314256433</v>
      </c>
      <c r="B66" s="124">
        <v>6.402</v>
      </c>
      <c r="C66" s="124">
        <f t="shared" si="1"/>
        <v>37.85002336</v>
      </c>
      <c r="D66" s="124">
        <v>242.31584953261736</v>
      </c>
      <c r="E66" s="125">
        <v>10.0</v>
      </c>
      <c r="F66" s="125">
        <v>1.45</v>
      </c>
      <c r="G66" s="126">
        <v>1.5</v>
      </c>
      <c r="H66" s="127">
        <f t="shared" si="2"/>
        <v>300</v>
      </c>
      <c r="I66" s="122">
        <f t="shared" si="3"/>
        <v>0.8219178082</v>
      </c>
      <c r="J66" s="122">
        <f t="shared" si="4"/>
        <v>56.71232877</v>
      </c>
      <c r="K66" s="122">
        <f t="shared" si="5"/>
        <v>82.23287671</v>
      </c>
      <c r="L66" s="122">
        <f t="shared" si="6"/>
        <v>221</v>
      </c>
      <c r="M66" s="125">
        <v>0.88</v>
      </c>
      <c r="N66" s="125">
        <v>61.0</v>
      </c>
      <c r="O66" s="118">
        <f t="shared" si="7"/>
        <v>69</v>
      </c>
      <c r="P66" s="118"/>
      <c r="Q66" s="118"/>
      <c r="R66" s="118"/>
      <c r="S66" s="118"/>
      <c r="T66" s="118"/>
      <c r="U66" s="118"/>
      <c r="V66" s="118"/>
      <c r="W66" s="118"/>
      <c r="X66" s="118"/>
      <c r="Y66" s="118"/>
      <c r="Z66" s="118"/>
      <c r="AA66" s="118"/>
      <c r="AB66" s="118"/>
      <c r="AC66" s="118"/>
      <c r="AD66" s="118"/>
      <c r="AE66" s="118"/>
      <c r="AF66" s="118"/>
      <c r="AG66" s="118"/>
    </row>
    <row r="67" ht="11.25" customHeight="1">
      <c r="A67" s="123">
        <v>42197.03079931195</v>
      </c>
      <c r="B67" s="124">
        <v>5.3771553</v>
      </c>
      <c r="C67" s="124">
        <f t="shared" si="1"/>
        <v>21.48843646</v>
      </c>
      <c r="D67" s="124">
        <v>115.54666002249998</v>
      </c>
      <c r="E67" s="125">
        <v>10.0</v>
      </c>
      <c r="F67" s="125">
        <v>1.72</v>
      </c>
      <c r="G67" s="126">
        <v>1.5</v>
      </c>
      <c r="H67" s="127">
        <f t="shared" si="2"/>
        <v>300</v>
      </c>
      <c r="I67" s="122">
        <f t="shared" si="3"/>
        <v>0.8219178082</v>
      </c>
      <c r="J67" s="122">
        <f t="shared" si="4"/>
        <v>32.05479452</v>
      </c>
      <c r="K67" s="122">
        <f t="shared" si="5"/>
        <v>55.13424658</v>
      </c>
      <c r="L67" s="122">
        <f t="shared" si="6"/>
        <v>142</v>
      </c>
      <c r="M67" s="125">
        <v>0.75</v>
      </c>
      <c r="N67" s="125">
        <v>29.0</v>
      </c>
      <c r="O67" s="118">
        <f t="shared" si="7"/>
        <v>39</v>
      </c>
      <c r="P67" s="118"/>
      <c r="Q67" s="118"/>
      <c r="R67" s="118"/>
      <c r="S67" s="118"/>
      <c r="T67" s="118"/>
      <c r="U67" s="118"/>
      <c r="V67" s="118"/>
      <c r="W67" s="118"/>
      <c r="X67" s="118"/>
      <c r="Y67" s="118"/>
      <c r="Z67" s="118"/>
      <c r="AA67" s="118"/>
      <c r="AB67" s="118"/>
      <c r="AC67" s="118"/>
      <c r="AD67" s="118"/>
      <c r="AE67" s="118"/>
      <c r="AF67" s="118"/>
      <c r="AG67" s="118"/>
    </row>
    <row r="68" ht="11.25" customHeight="1">
      <c r="A68" s="123">
        <v>65905.88381473914</v>
      </c>
      <c r="B68" s="124">
        <v>5.4384627</v>
      </c>
      <c r="C68" s="124">
        <f t="shared" si="1"/>
        <v>10.49008587</v>
      </c>
      <c r="D68" s="124">
        <v>57.04994075019948</v>
      </c>
      <c r="E68" s="125">
        <v>10.0</v>
      </c>
      <c r="F68" s="125">
        <v>1.5</v>
      </c>
      <c r="G68" s="126">
        <v>0.4</v>
      </c>
      <c r="H68" s="127">
        <f t="shared" si="2"/>
        <v>168</v>
      </c>
      <c r="I68" s="122">
        <f t="shared" si="3"/>
        <v>0.4602739726</v>
      </c>
      <c r="J68" s="122">
        <f t="shared" si="4"/>
        <v>9.665753425</v>
      </c>
      <c r="K68" s="122">
        <f t="shared" si="5"/>
        <v>14.49863014</v>
      </c>
      <c r="L68" s="122">
        <f t="shared" si="6"/>
        <v>39</v>
      </c>
      <c r="M68" s="125">
        <v>0.77</v>
      </c>
      <c r="N68" s="125">
        <v>16.0</v>
      </c>
      <c r="O68" s="118">
        <f t="shared" si="7"/>
        <v>21</v>
      </c>
      <c r="P68" s="118"/>
      <c r="Q68" s="118"/>
      <c r="R68" s="118"/>
      <c r="S68" s="118"/>
      <c r="T68" s="118"/>
      <c r="U68" s="118"/>
      <c r="V68" s="118"/>
      <c r="W68" s="118"/>
      <c r="X68" s="118"/>
      <c r="Y68" s="118"/>
      <c r="Z68" s="118"/>
      <c r="AA68" s="118"/>
      <c r="AB68" s="118"/>
      <c r="AC68" s="118"/>
      <c r="AD68" s="118"/>
      <c r="AE68" s="118"/>
      <c r="AF68" s="118"/>
      <c r="AG68" s="118"/>
    </row>
    <row r="69" ht="11.25" customHeight="1">
      <c r="A69" s="123">
        <v>36205.11128400134</v>
      </c>
      <c r="B69" s="124">
        <v>29.849600000000002</v>
      </c>
      <c r="C69" s="124">
        <f t="shared" si="1"/>
        <v>34.05171839</v>
      </c>
      <c r="D69" s="124">
        <v>1016.4301731838484</v>
      </c>
      <c r="E69" s="125">
        <v>58.0</v>
      </c>
      <c r="F69" s="125">
        <v>1.12</v>
      </c>
      <c r="G69" s="126">
        <v>-0.4</v>
      </c>
      <c r="H69" s="127">
        <f t="shared" si="2"/>
        <v>417.6</v>
      </c>
      <c r="I69" s="122">
        <f t="shared" si="3"/>
        <v>1.144109589</v>
      </c>
      <c r="J69" s="122">
        <f t="shared" si="4"/>
        <v>16.01753425</v>
      </c>
      <c r="K69" s="122">
        <f t="shared" si="5"/>
        <v>17.93963836</v>
      </c>
      <c r="L69" s="122">
        <f t="shared" si="6"/>
        <v>52</v>
      </c>
      <c r="M69" s="125">
        <v>0.77</v>
      </c>
      <c r="N69" s="125">
        <v>11.0</v>
      </c>
      <c r="O69" s="118">
        <f t="shared" si="7"/>
        <v>14</v>
      </c>
      <c r="P69" s="118"/>
      <c r="Q69" s="118"/>
      <c r="R69" s="118"/>
      <c r="S69" s="118"/>
      <c r="T69" s="118"/>
      <c r="U69" s="118"/>
      <c r="V69" s="118"/>
      <c r="W69" s="118"/>
      <c r="X69" s="118"/>
      <c r="Y69" s="118"/>
      <c r="Z69" s="118"/>
      <c r="AA69" s="118"/>
      <c r="AB69" s="118"/>
      <c r="AC69" s="118"/>
      <c r="AD69" s="118"/>
      <c r="AE69" s="118"/>
      <c r="AF69" s="118"/>
      <c r="AG69" s="118"/>
    </row>
    <row r="70" ht="11.25" customHeight="1">
      <c r="A70" s="123">
        <v>92629.19002250052</v>
      </c>
      <c r="B70" s="124">
        <v>9.8304512</v>
      </c>
      <c r="C70" s="124">
        <f t="shared" si="1"/>
        <v>128.8801343</v>
      </c>
      <c r="D70" s="124">
        <v>1266.9498710602393</v>
      </c>
      <c r="E70" s="125">
        <v>268.0</v>
      </c>
      <c r="F70" s="125">
        <v>0.82</v>
      </c>
      <c r="G70" s="126">
        <v>-0.6</v>
      </c>
      <c r="H70" s="127">
        <f t="shared" si="2"/>
        <v>1286.4</v>
      </c>
      <c r="I70" s="122">
        <f t="shared" si="3"/>
        <v>3.524383562</v>
      </c>
      <c r="J70" s="122">
        <f t="shared" si="4"/>
        <v>74.01205479</v>
      </c>
      <c r="K70" s="122">
        <f t="shared" si="5"/>
        <v>60.68988493</v>
      </c>
      <c r="L70" s="122">
        <f t="shared" si="6"/>
        <v>195</v>
      </c>
      <c r="M70" s="125">
        <v>0.77</v>
      </c>
      <c r="N70" s="125">
        <v>16.0</v>
      </c>
      <c r="O70" s="118">
        <f t="shared" si="7"/>
        <v>21</v>
      </c>
      <c r="P70" s="118"/>
      <c r="Q70" s="118"/>
      <c r="R70" s="118"/>
      <c r="S70" s="118"/>
      <c r="T70" s="118"/>
      <c r="U70" s="118"/>
      <c r="V70" s="118"/>
      <c r="W70" s="118"/>
      <c r="X70" s="118"/>
      <c r="Y70" s="118"/>
      <c r="Z70" s="118"/>
      <c r="AA70" s="118"/>
      <c r="AB70" s="118"/>
      <c r="AC70" s="118"/>
      <c r="AD70" s="118"/>
      <c r="AE70" s="118"/>
      <c r="AF70" s="118"/>
      <c r="AG70" s="118"/>
    </row>
    <row r="71" ht="11.25" customHeight="1">
      <c r="A71" s="123">
        <v>14400.806892806084</v>
      </c>
      <c r="B71" s="124">
        <v>8.0211072</v>
      </c>
      <c r="C71" s="124">
        <f t="shared" si="1"/>
        <v>57.16881384</v>
      </c>
      <c r="D71" s="124">
        <v>458.5571843473162</v>
      </c>
      <c r="E71" s="125">
        <v>138.0</v>
      </c>
      <c r="F71" s="125">
        <v>0.82</v>
      </c>
      <c r="G71" s="126">
        <v>1.2</v>
      </c>
      <c r="H71" s="127">
        <f t="shared" si="2"/>
        <v>3643.2</v>
      </c>
      <c r="I71" s="122">
        <f t="shared" si="3"/>
        <v>9.981369863</v>
      </c>
      <c r="J71" s="122">
        <f t="shared" si="4"/>
        <v>139.7391781</v>
      </c>
      <c r="K71" s="122">
        <f t="shared" si="5"/>
        <v>114.586126</v>
      </c>
      <c r="L71" s="122">
        <f t="shared" si="6"/>
        <v>369</v>
      </c>
      <c r="M71" s="125">
        <v>0.77</v>
      </c>
      <c r="N71" s="125">
        <v>11.0</v>
      </c>
      <c r="O71" s="118">
        <f t="shared" si="7"/>
        <v>14</v>
      </c>
      <c r="P71" s="118"/>
      <c r="Q71" s="118"/>
      <c r="R71" s="118"/>
      <c r="S71" s="118"/>
      <c r="T71" s="118"/>
      <c r="U71" s="118"/>
      <c r="V71" s="118"/>
      <c r="W71" s="118"/>
      <c r="X71" s="118"/>
      <c r="Y71" s="118"/>
      <c r="Z71" s="118"/>
      <c r="AA71" s="118"/>
      <c r="AB71" s="118"/>
      <c r="AC71" s="118"/>
      <c r="AD71" s="118"/>
      <c r="AE71" s="118"/>
      <c r="AF71" s="118"/>
      <c r="AG71" s="118"/>
    </row>
    <row r="72" ht="11.25" customHeight="1">
      <c r="A72" s="123">
        <v>20418.927318283662</v>
      </c>
      <c r="B72" s="124">
        <v>41.0273664</v>
      </c>
      <c r="C72" s="124">
        <f t="shared" si="1"/>
        <v>36.36612181</v>
      </c>
      <c r="D72" s="124">
        <v>1492.006203976098</v>
      </c>
      <c r="E72" s="125">
        <v>18.0</v>
      </c>
      <c r="F72" s="125">
        <v>2.11</v>
      </c>
      <c r="G72" s="126">
        <v>-0.4</v>
      </c>
      <c r="H72" s="127">
        <f t="shared" si="2"/>
        <v>129.6</v>
      </c>
      <c r="I72" s="122">
        <f t="shared" si="3"/>
        <v>0.3550684932</v>
      </c>
      <c r="J72" s="122">
        <f t="shared" si="4"/>
        <v>13.84767123</v>
      </c>
      <c r="K72" s="122">
        <f t="shared" si="5"/>
        <v>29.2185863</v>
      </c>
      <c r="L72" s="122">
        <f t="shared" si="6"/>
        <v>72</v>
      </c>
      <c r="M72" s="125">
        <v>0.77</v>
      </c>
      <c r="N72" s="125">
        <v>30.0</v>
      </c>
      <c r="O72" s="118">
        <f t="shared" si="7"/>
        <v>39</v>
      </c>
      <c r="P72" s="118"/>
      <c r="Q72" s="118"/>
      <c r="R72" s="118"/>
      <c r="S72" s="118"/>
      <c r="T72" s="118"/>
      <c r="U72" s="118"/>
      <c r="V72" s="118"/>
      <c r="W72" s="118"/>
      <c r="X72" s="118"/>
      <c r="Y72" s="118"/>
      <c r="Z72" s="118"/>
      <c r="AA72" s="118"/>
      <c r="AB72" s="118"/>
      <c r="AC72" s="118"/>
      <c r="AD72" s="118"/>
      <c r="AE72" s="118"/>
      <c r="AF72" s="118"/>
      <c r="AG72" s="118"/>
    </row>
    <row r="73" ht="11.25" customHeight="1">
      <c r="A73" s="123">
        <v>69313.07821529795</v>
      </c>
      <c r="B73" s="124">
        <v>9.0898176</v>
      </c>
      <c r="C73" s="124">
        <f t="shared" si="1"/>
        <v>509.0609825</v>
      </c>
      <c r="D73" s="124">
        <v>4627.271478220221</v>
      </c>
      <c r="E73" s="125">
        <v>82.0</v>
      </c>
      <c r="F73" s="125">
        <v>1.61</v>
      </c>
      <c r="G73" s="126">
        <v>-0.4</v>
      </c>
      <c r="H73" s="127">
        <f t="shared" si="2"/>
        <v>590.4</v>
      </c>
      <c r="I73" s="122">
        <f t="shared" si="3"/>
        <v>1.617534247</v>
      </c>
      <c r="J73" s="122">
        <f t="shared" si="4"/>
        <v>195.7216438</v>
      </c>
      <c r="K73" s="122">
        <f t="shared" si="5"/>
        <v>315.1118466</v>
      </c>
      <c r="L73" s="122">
        <f t="shared" si="6"/>
        <v>826</v>
      </c>
      <c r="M73" s="125">
        <v>0.77</v>
      </c>
      <c r="N73" s="125">
        <v>93.0</v>
      </c>
      <c r="O73" s="118">
        <f t="shared" si="7"/>
        <v>121</v>
      </c>
      <c r="P73" s="118"/>
      <c r="Q73" s="118"/>
      <c r="R73" s="118"/>
      <c r="S73" s="118"/>
      <c r="T73" s="118"/>
      <c r="U73" s="118"/>
      <c r="V73" s="118"/>
      <c r="W73" s="118"/>
      <c r="X73" s="118"/>
      <c r="Y73" s="118"/>
      <c r="Z73" s="118"/>
      <c r="AA73" s="118"/>
      <c r="AB73" s="118"/>
      <c r="AC73" s="118"/>
      <c r="AD73" s="118"/>
      <c r="AE73" s="118"/>
      <c r="AF73" s="118"/>
      <c r="AG73" s="118"/>
    </row>
    <row r="74" ht="11.25" customHeight="1">
      <c r="A74" s="123">
        <v>98329.55093780196</v>
      </c>
      <c r="B74" s="124">
        <v>14.396505600000001</v>
      </c>
      <c r="C74" s="124">
        <f t="shared" si="1"/>
        <v>85.942</v>
      </c>
      <c r="D74" s="124">
        <v>1237.2644842765626</v>
      </c>
      <c r="E74" s="125">
        <v>42.0</v>
      </c>
      <c r="F74" s="125">
        <v>0.97</v>
      </c>
      <c r="G74" s="126">
        <v>1.2</v>
      </c>
      <c r="H74" s="127">
        <f t="shared" si="2"/>
        <v>1108.8</v>
      </c>
      <c r="I74" s="122">
        <f t="shared" si="3"/>
        <v>3.037808219</v>
      </c>
      <c r="J74" s="122">
        <f t="shared" si="4"/>
        <v>239.9868493</v>
      </c>
      <c r="K74" s="122">
        <f t="shared" si="5"/>
        <v>232.7872438</v>
      </c>
      <c r="L74" s="122">
        <f t="shared" si="6"/>
        <v>706</v>
      </c>
      <c r="M74" s="125">
        <v>0.77</v>
      </c>
      <c r="N74" s="125">
        <v>61.0</v>
      </c>
      <c r="O74" s="118">
        <f t="shared" si="7"/>
        <v>79</v>
      </c>
      <c r="P74" s="118"/>
      <c r="Q74" s="118"/>
      <c r="R74" s="118"/>
      <c r="S74" s="118"/>
      <c r="T74" s="118"/>
      <c r="U74" s="118"/>
      <c r="V74" s="118"/>
      <c r="W74" s="118"/>
      <c r="X74" s="118"/>
      <c r="Y74" s="118"/>
      <c r="Z74" s="118"/>
      <c r="AA74" s="118"/>
      <c r="AB74" s="118"/>
      <c r="AC74" s="118"/>
      <c r="AD74" s="118"/>
      <c r="AE74" s="118"/>
      <c r="AF74" s="118"/>
      <c r="AG74" s="118"/>
    </row>
    <row r="75" ht="11.25" customHeight="1">
      <c r="A75" s="123">
        <v>76231.03341661902</v>
      </c>
      <c r="B75" s="124">
        <v>19.9826688</v>
      </c>
      <c r="C75" s="124">
        <f t="shared" si="1"/>
        <v>22.63885126</v>
      </c>
      <c r="D75" s="124">
        <v>452.3846667023534</v>
      </c>
      <c r="E75" s="125">
        <v>26.0</v>
      </c>
      <c r="F75" s="125">
        <v>2.0</v>
      </c>
      <c r="G75" s="126">
        <v>0.5</v>
      </c>
      <c r="H75" s="127">
        <f t="shared" si="2"/>
        <v>468</v>
      </c>
      <c r="I75" s="122">
        <f t="shared" si="3"/>
        <v>1.282191781</v>
      </c>
      <c r="J75" s="122">
        <f t="shared" si="4"/>
        <v>17.95068493</v>
      </c>
      <c r="K75" s="122">
        <f t="shared" si="5"/>
        <v>35.90136986</v>
      </c>
      <c r="L75" s="122">
        <f t="shared" si="6"/>
        <v>90</v>
      </c>
      <c r="M75" s="125">
        <v>0.77</v>
      </c>
      <c r="N75" s="125">
        <v>11.0</v>
      </c>
      <c r="O75" s="118">
        <f t="shared" si="7"/>
        <v>14</v>
      </c>
      <c r="P75" s="118"/>
      <c r="Q75" s="118"/>
      <c r="R75" s="118"/>
      <c r="S75" s="118"/>
      <c r="T75" s="118"/>
      <c r="U75" s="118"/>
      <c r="V75" s="118"/>
      <c r="W75" s="118"/>
      <c r="X75" s="118"/>
      <c r="Y75" s="118"/>
      <c r="Z75" s="118"/>
      <c r="AA75" s="118"/>
      <c r="AB75" s="118"/>
      <c r="AC75" s="118"/>
      <c r="AD75" s="118"/>
      <c r="AE75" s="118"/>
      <c r="AF75" s="118"/>
      <c r="AG75" s="118"/>
    </row>
    <row r="76" ht="11.25" customHeight="1">
      <c r="A76" s="123">
        <v>81537.96901321158</v>
      </c>
      <c r="B76" s="124">
        <v>8.064</v>
      </c>
      <c r="C76" s="124">
        <f t="shared" si="1"/>
        <v>50.13593653</v>
      </c>
      <c r="D76" s="124">
        <v>404.29619216971673</v>
      </c>
      <c r="E76" s="125">
        <v>130.0</v>
      </c>
      <c r="F76" s="125">
        <v>0.75</v>
      </c>
      <c r="G76" s="126">
        <v>0.4</v>
      </c>
      <c r="H76" s="127">
        <f t="shared" si="2"/>
        <v>2184</v>
      </c>
      <c r="I76" s="122">
        <f t="shared" si="3"/>
        <v>5.983561644</v>
      </c>
      <c r="J76" s="122">
        <f t="shared" si="4"/>
        <v>83.76986301</v>
      </c>
      <c r="K76" s="122">
        <f t="shared" si="5"/>
        <v>62.82739726</v>
      </c>
      <c r="L76" s="122">
        <f t="shared" si="6"/>
        <v>209</v>
      </c>
      <c r="M76" s="125">
        <v>0.77</v>
      </c>
      <c r="N76" s="125">
        <v>11.0</v>
      </c>
      <c r="O76" s="118">
        <f t="shared" si="7"/>
        <v>14</v>
      </c>
      <c r="P76" s="118"/>
      <c r="Q76" s="118"/>
      <c r="R76" s="118"/>
      <c r="S76" s="118"/>
      <c r="T76" s="118"/>
      <c r="U76" s="118"/>
      <c r="V76" s="118"/>
      <c r="W76" s="118"/>
      <c r="X76" s="118"/>
      <c r="Y76" s="118"/>
      <c r="Z76" s="118"/>
      <c r="AA76" s="118"/>
      <c r="AB76" s="118"/>
      <c r="AC76" s="118"/>
      <c r="AD76" s="118"/>
      <c r="AE76" s="118"/>
      <c r="AF76" s="118"/>
      <c r="AG76" s="118"/>
    </row>
    <row r="77" ht="11.25" customHeight="1">
      <c r="A77" s="123">
        <v>848.0809453408677</v>
      </c>
      <c r="B77" s="124">
        <v>5.8013952</v>
      </c>
      <c r="C77" s="124">
        <f t="shared" si="1"/>
        <v>730.152233</v>
      </c>
      <c r="D77" s="124">
        <v>4235.901659728745</v>
      </c>
      <c r="E77" s="125">
        <v>470.0</v>
      </c>
      <c r="F77" s="125">
        <v>1.3</v>
      </c>
      <c r="G77" s="126">
        <v>1.2</v>
      </c>
      <c r="H77" s="127">
        <f t="shared" si="2"/>
        <v>12408</v>
      </c>
      <c r="I77" s="122">
        <f t="shared" si="3"/>
        <v>33.99452055</v>
      </c>
      <c r="J77" s="122">
        <f t="shared" si="4"/>
        <v>1189.808219</v>
      </c>
      <c r="K77" s="122">
        <f t="shared" si="5"/>
        <v>1546.750685</v>
      </c>
      <c r="L77" s="122">
        <f t="shared" si="6"/>
        <v>4283</v>
      </c>
      <c r="M77" s="125">
        <v>0.77</v>
      </c>
      <c r="N77" s="125">
        <v>27.0</v>
      </c>
      <c r="O77" s="118">
        <f t="shared" si="7"/>
        <v>35</v>
      </c>
      <c r="P77" s="118"/>
      <c r="Q77" s="118"/>
      <c r="R77" s="118"/>
      <c r="S77" s="118"/>
      <c r="T77" s="118"/>
      <c r="U77" s="118"/>
      <c r="V77" s="118"/>
      <c r="W77" s="118"/>
      <c r="X77" s="118"/>
      <c r="Y77" s="118"/>
      <c r="Z77" s="118"/>
      <c r="AA77" s="118"/>
      <c r="AB77" s="118"/>
      <c r="AC77" s="118"/>
      <c r="AD77" s="118"/>
      <c r="AE77" s="118"/>
      <c r="AF77" s="118"/>
      <c r="AG77" s="118"/>
    </row>
    <row r="78" ht="11.25" customHeight="1">
      <c r="A78" s="123">
        <v>5869.59344342396</v>
      </c>
      <c r="B78" s="124">
        <v>25.6</v>
      </c>
      <c r="C78" s="124">
        <f t="shared" si="1"/>
        <v>9.358277705</v>
      </c>
      <c r="D78" s="124">
        <v>239.57190925859766</v>
      </c>
      <c r="E78" s="125">
        <v>18.0</v>
      </c>
      <c r="F78" s="125">
        <v>1.17</v>
      </c>
      <c r="G78" s="126">
        <v>0.4</v>
      </c>
      <c r="H78" s="127">
        <f t="shared" si="2"/>
        <v>302.4</v>
      </c>
      <c r="I78" s="122">
        <f t="shared" si="3"/>
        <v>0.8284931507</v>
      </c>
      <c r="J78" s="122">
        <f t="shared" si="4"/>
        <v>11.59890411</v>
      </c>
      <c r="K78" s="122">
        <f t="shared" si="5"/>
        <v>13.57071781</v>
      </c>
      <c r="L78" s="122">
        <f t="shared" si="6"/>
        <v>39</v>
      </c>
      <c r="M78" s="125">
        <v>0.77</v>
      </c>
      <c r="N78" s="125">
        <v>11.0</v>
      </c>
      <c r="O78" s="118">
        <f t="shared" si="7"/>
        <v>14</v>
      </c>
      <c r="P78" s="118"/>
      <c r="Q78" s="118"/>
      <c r="R78" s="118"/>
      <c r="S78" s="118"/>
      <c r="T78" s="118"/>
      <c r="U78" s="118"/>
      <c r="V78" s="118"/>
      <c r="W78" s="118"/>
      <c r="X78" s="118"/>
      <c r="Y78" s="118"/>
      <c r="Z78" s="118"/>
      <c r="AA78" s="118"/>
      <c r="AB78" s="118"/>
      <c r="AC78" s="118"/>
      <c r="AD78" s="118"/>
      <c r="AE78" s="118"/>
      <c r="AF78" s="118"/>
      <c r="AG78" s="118"/>
    </row>
    <row r="79" ht="11.25" customHeight="1">
      <c r="A79" s="123">
        <v>57416.49580841829</v>
      </c>
      <c r="B79" s="124">
        <v>9.8334464</v>
      </c>
      <c r="C79" s="124">
        <f t="shared" si="1"/>
        <v>128.2954637</v>
      </c>
      <c r="D79" s="124">
        <v>1261.5865661343669</v>
      </c>
      <c r="E79" s="125">
        <v>340.0</v>
      </c>
      <c r="F79" s="125">
        <v>0.96</v>
      </c>
      <c r="G79" s="126">
        <v>-0.4</v>
      </c>
      <c r="H79" s="127">
        <f t="shared" si="2"/>
        <v>2448</v>
      </c>
      <c r="I79" s="122">
        <f t="shared" si="3"/>
        <v>6.706849315</v>
      </c>
      <c r="J79" s="122">
        <f t="shared" si="4"/>
        <v>93.89589041</v>
      </c>
      <c r="K79" s="122">
        <f t="shared" si="5"/>
        <v>90.14005479</v>
      </c>
      <c r="L79" s="122">
        <f t="shared" si="6"/>
        <v>274</v>
      </c>
      <c r="M79" s="125">
        <v>0.77</v>
      </c>
      <c r="N79" s="125">
        <v>11.0</v>
      </c>
      <c r="O79" s="118">
        <f t="shared" si="7"/>
        <v>14</v>
      </c>
      <c r="P79" s="118"/>
      <c r="Q79" s="118"/>
      <c r="R79" s="118"/>
      <c r="S79" s="118"/>
      <c r="T79" s="118"/>
      <c r="U79" s="118"/>
      <c r="V79" s="118"/>
      <c r="W79" s="118"/>
      <c r="X79" s="118"/>
      <c r="Y79" s="118"/>
      <c r="Z79" s="118"/>
      <c r="AA79" s="118"/>
      <c r="AB79" s="118"/>
      <c r="AC79" s="118"/>
      <c r="AD79" s="118"/>
      <c r="AE79" s="118"/>
      <c r="AF79" s="118"/>
      <c r="AG79" s="118"/>
    </row>
    <row r="80" ht="11.25" customHeight="1">
      <c r="A80" s="123">
        <v>8392.581071392857</v>
      </c>
      <c r="B80" s="124">
        <v>5.895168</v>
      </c>
      <c r="C80" s="124">
        <f t="shared" si="1"/>
        <v>38.08397564</v>
      </c>
      <c r="D80" s="124">
        <v>224.51143449890117</v>
      </c>
      <c r="E80" s="125">
        <v>42.0</v>
      </c>
      <c r="F80" s="125">
        <v>1.28</v>
      </c>
      <c r="G80" s="126">
        <v>1.2</v>
      </c>
      <c r="H80" s="127">
        <f t="shared" si="2"/>
        <v>1108.8</v>
      </c>
      <c r="I80" s="122">
        <f t="shared" si="3"/>
        <v>3.037808219</v>
      </c>
      <c r="J80" s="122">
        <f t="shared" si="4"/>
        <v>63.7939726</v>
      </c>
      <c r="K80" s="122">
        <f t="shared" si="5"/>
        <v>81.65628493</v>
      </c>
      <c r="L80" s="122">
        <f t="shared" si="6"/>
        <v>227</v>
      </c>
      <c r="M80" s="125">
        <v>0.77</v>
      </c>
      <c r="N80" s="125">
        <v>16.0</v>
      </c>
      <c r="O80" s="118">
        <f t="shared" si="7"/>
        <v>21</v>
      </c>
      <c r="P80" s="118"/>
      <c r="Q80" s="118"/>
      <c r="R80" s="118"/>
      <c r="S80" s="118"/>
      <c r="T80" s="118"/>
      <c r="U80" s="118"/>
      <c r="V80" s="118"/>
      <c r="W80" s="118"/>
      <c r="X80" s="118"/>
      <c r="Y80" s="118"/>
      <c r="Z80" s="118"/>
      <c r="AA80" s="118"/>
      <c r="AB80" s="118"/>
      <c r="AC80" s="118"/>
      <c r="AD80" s="118"/>
      <c r="AE80" s="118"/>
      <c r="AF80" s="118"/>
      <c r="AG80" s="118"/>
    </row>
    <row r="81" ht="11.25" customHeight="1">
      <c r="A81" s="123">
        <v>84102.45844528163</v>
      </c>
      <c r="B81" s="124">
        <v>25.6</v>
      </c>
      <c r="C81" s="124">
        <f t="shared" si="1"/>
        <v>10.17845575</v>
      </c>
      <c r="D81" s="124">
        <v>260.56846709222543</v>
      </c>
      <c r="E81" s="125">
        <v>18.0</v>
      </c>
      <c r="F81" s="125">
        <v>1.28</v>
      </c>
      <c r="G81" s="126">
        <v>1.2</v>
      </c>
      <c r="H81" s="127">
        <f t="shared" si="2"/>
        <v>475.2</v>
      </c>
      <c r="I81" s="122">
        <f t="shared" si="3"/>
        <v>1.301917808</v>
      </c>
      <c r="J81" s="122">
        <f t="shared" si="4"/>
        <v>18.22684932</v>
      </c>
      <c r="K81" s="122">
        <f t="shared" si="5"/>
        <v>23.33036712</v>
      </c>
      <c r="L81" s="122">
        <f t="shared" si="6"/>
        <v>65</v>
      </c>
      <c r="M81" s="125">
        <v>0.77</v>
      </c>
      <c r="N81" s="125">
        <v>11.0</v>
      </c>
      <c r="O81" s="118">
        <f t="shared" si="7"/>
        <v>14</v>
      </c>
      <c r="P81" s="118"/>
      <c r="Q81" s="118"/>
      <c r="R81" s="118"/>
      <c r="S81" s="118"/>
      <c r="T81" s="118"/>
      <c r="U81" s="118"/>
      <c r="V81" s="118"/>
      <c r="W81" s="118"/>
      <c r="X81" s="118"/>
      <c r="Y81" s="118"/>
      <c r="Z81" s="118"/>
      <c r="AA81" s="118"/>
      <c r="AB81" s="118"/>
      <c r="AC81" s="118"/>
      <c r="AD81" s="118"/>
      <c r="AE81" s="118"/>
      <c r="AF81" s="118"/>
      <c r="AG81" s="118"/>
    </row>
    <row r="82" ht="11.25" customHeight="1">
      <c r="A82" s="123">
        <v>53779.006650088</v>
      </c>
      <c r="B82" s="124">
        <v>8.6186624</v>
      </c>
      <c r="C82" s="124">
        <f t="shared" si="1"/>
        <v>31.18005661</v>
      </c>
      <c r="D82" s="124">
        <v>268.73038156554696</v>
      </c>
      <c r="E82" s="125">
        <v>26.0</v>
      </c>
      <c r="F82" s="125">
        <v>1.28</v>
      </c>
      <c r="G82" s="126">
        <v>0.2</v>
      </c>
      <c r="H82" s="127">
        <f t="shared" si="2"/>
        <v>374.4</v>
      </c>
      <c r="I82" s="122">
        <f t="shared" si="3"/>
        <v>1.025753425</v>
      </c>
      <c r="J82" s="122">
        <f t="shared" si="4"/>
        <v>29.74684932</v>
      </c>
      <c r="K82" s="122">
        <f t="shared" si="5"/>
        <v>38.07596712</v>
      </c>
      <c r="L82" s="122">
        <f t="shared" si="6"/>
        <v>106</v>
      </c>
      <c r="M82" s="125">
        <v>0.77</v>
      </c>
      <c r="N82" s="125">
        <v>22.0</v>
      </c>
      <c r="O82" s="118">
        <f t="shared" si="7"/>
        <v>29</v>
      </c>
      <c r="P82" s="118"/>
      <c r="Q82" s="118"/>
      <c r="R82" s="118"/>
      <c r="S82" s="118"/>
      <c r="T82" s="118"/>
      <c r="U82" s="118"/>
      <c r="V82" s="118"/>
      <c r="W82" s="118"/>
      <c r="X82" s="118"/>
      <c r="Y82" s="118"/>
      <c r="Z82" s="118"/>
      <c r="AA82" s="118"/>
      <c r="AB82" s="118"/>
      <c r="AC82" s="118"/>
      <c r="AD82" s="118"/>
      <c r="AE82" s="118"/>
      <c r="AF82" s="118"/>
      <c r="AG82" s="118"/>
    </row>
    <row r="83" ht="11.25" customHeight="1">
      <c r="A83" s="123">
        <v>82832.52498468498</v>
      </c>
      <c r="B83" s="124">
        <v>5.2401536</v>
      </c>
      <c r="C83" s="124">
        <f t="shared" si="1"/>
        <v>53.16012238</v>
      </c>
      <c r="D83" s="124">
        <v>278.5672066586003</v>
      </c>
      <c r="E83" s="125">
        <v>10.0</v>
      </c>
      <c r="F83" s="125">
        <v>1.15</v>
      </c>
      <c r="G83" s="126">
        <v>0.5</v>
      </c>
      <c r="H83" s="127">
        <f t="shared" si="2"/>
        <v>180</v>
      </c>
      <c r="I83" s="122">
        <f t="shared" si="3"/>
        <v>0.4931506849</v>
      </c>
      <c r="J83" s="122">
        <f t="shared" si="4"/>
        <v>64.60273973</v>
      </c>
      <c r="K83" s="122">
        <f t="shared" si="5"/>
        <v>74.29315068</v>
      </c>
      <c r="L83" s="122">
        <f t="shared" si="6"/>
        <v>213</v>
      </c>
      <c r="M83" s="125">
        <v>0.77</v>
      </c>
      <c r="N83" s="125">
        <v>101.0</v>
      </c>
      <c r="O83" s="118">
        <f t="shared" si="7"/>
        <v>131</v>
      </c>
      <c r="P83" s="118"/>
      <c r="Q83" s="118"/>
      <c r="R83" s="118"/>
      <c r="S83" s="118"/>
      <c r="T83" s="118"/>
      <c r="U83" s="118"/>
      <c r="V83" s="118"/>
      <c r="W83" s="118"/>
      <c r="X83" s="118"/>
      <c r="Y83" s="118"/>
      <c r="Z83" s="118"/>
      <c r="AA83" s="118"/>
      <c r="AB83" s="118"/>
      <c r="AC83" s="118"/>
      <c r="AD83" s="118"/>
      <c r="AE83" s="118"/>
      <c r="AF83" s="118"/>
      <c r="AG83" s="118"/>
    </row>
    <row r="84" ht="11.25" customHeight="1">
      <c r="A84" s="123">
        <v>98378.27554764586</v>
      </c>
      <c r="B84" s="124">
        <v>7.159244800000001</v>
      </c>
      <c r="C84" s="124">
        <f t="shared" si="1"/>
        <v>17.16824266</v>
      </c>
      <c r="D84" s="124">
        <v>122.9116519630403</v>
      </c>
      <c r="E84" s="125">
        <v>42.0</v>
      </c>
      <c r="F84" s="125">
        <v>0.79</v>
      </c>
      <c r="G84" s="126">
        <v>1.2</v>
      </c>
      <c r="H84" s="127">
        <f t="shared" si="2"/>
        <v>1108.8</v>
      </c>
      <c r="I84" s="122">
        <f t="shared" si="3"/>
        <v>3.037808219</v>
      </c>
      <c r="J84" s="122">
        <f t="shared" si="4"/>
        <v>42.52931507</v>
      </c>
      <c r="K84" s="122">
        <f t="shared" si="5"/>
        <v>33.5981589</v>
      </c>
      <c r="L84" s="122">
        <f t="shared" si="6"/>
        <v>110</v>
      </c>
      <c r="M84" s="125">
        <v>0.77</v>
      </c>
      <c r="N84" s="125">
        <v>11.0</v>
      </c>
      <c r="O84" s="118">
        <f t="shared" si="7"/>
        <v>14</v>
      </c>
      <c r="P84" s="118"/>
      <c r="Q84" s="118"/>
      <c r="R84" s="118"/>
      <c r="S84" s="118"/>
      <c r="T84" s="118"/>
      <c r="U84" s="118"/>
      <c r="V84" s="118"/>
      <c r="W84" s="118"/>
      <c r="X84" s="118"/>
      <c r="Y84" s="118"/>
      <c r="Z84" s="118"/>
      <c r="AA84" s="118"/>
      <c r="AB84" s="118"/>
      <c r="AC84" s="118"/>
      <c r="AD84" s="118"/>
      <c r="AE84" s="118"/>
      <c r="AF84" s="118"/>
      <c r="AG84" s="118"/>
    </row>
    <row r="85" ht="11.25" customHeight="1">
      <c r="A85" s="123">
        <v>58079.343472632914</v>
      </c>
      <c r="B85" s="124">
        <v>18.8972032</v>
      </c>
      <c r="C85" s="124">
        <f t="shared" si="1"/>
        <v>15.85884442</v>
      </c>
      <c r="D85" s="124">
        <v>299.6878055818696</v>
      </c>
      <c r="E85" s="125">
        <v>10.0</v>
      </c>
      <c r="F85" s="125">
        <v>0.72</v>
      </c>
      <c r="G85" s="126">
        <v>-0.4</v>
      </c>
      <c r="H85" s="127">
        <f t="shared" si="2"/>
        <v>72</v>
      </c>
      <c r="I85" s="122">
        <f t="shared" si="3"/>
        <v>0.197260274</v>
      </c>
      <c r="J85" s="122">
        <f t="shared" si="4"/>
        <v>13.01917808</v>
      </c>
      <c r="K85" s="122">
        <f t="shared" si="5"/>
        <v>9.373808219</v>
      </c>
      <c r="L85" s="122">
        <f t="shared" si="6"/>
        <v>32</v>
      </c>
      <c r="M85" s="125">
        <v>0.77</v>
      </c>
      <c r="N85" s="125">
        <v>51.0</v>
      </c>
      <c r="O85" s="118">
        <f t="shared" si="7"/>
        <v>66</v>
      </c>
      <c r="P85" s="118"/>
      <c r="Q85" s="118"/>
      <c r="R85" s="118"/>
      <c r="S85" s="118"/>
      <c r="T85" s="118"/>
      <c r="U85" s="118"/>
      <c r="V85" s="118"/>
      <c r="W85" s="118"/>
      <c r="X85" s="118"/>
      <c r="Y85" s="118"/>
      <c r="Z85" s="118"/>
      <c r="AA85" s="118"/>
      <c r="AB85" s="118"/>
      <c r="AC85" s="118"/>
      <c r="AD85" s="118"/>
      <c r="AE85" s="118"/>
      <c r="AF85" s="118"/>
      <c r="AG85" s="118"/>
    </row>
    <row r="86" ht="11.25" customHeight="1">
      <c r="A86" s="123">
        <v>20515.10296713781</v>
      </c>
      <c r="B86" s="124">
        <v>5.3888</v>
      </c>
      <c r="C86" s="124">
        <f t="shared" si="1"/>
        <v>11.3413503</v>
      </c>
      <c r="D86" s="124">
        <v>61.11626851702548</v>
      </c>
      <c r="E86" s="125">
        <v>18.0</v>
      </c>
      <c r="F86" s="125">
        <v>0.8</v>
      </c>
      <c r="G86" s="126">
        <v>0.4</v>
      </c>
      <c r="H86" s="127">
        <f t="shared" si="2"/>
        <v>302.4</v>
      </c>
      <c r="I86" s="122">
        <f t="shared" si="3"/>
        <v>0.8284931507</v>
      </c>
      <c r="J86" s="122">
        <f t="shared" si="4"/>
        <v>17.39835616</v>
      </c>
      <c r="K86" s="122">
        <f t="shared" si="5"/>
        <v>13.91868493</v>
      </c>
      <c r="L86" s="122">
        <f t="shared" si="6"/>
        <v>45</v>
      </c>
      <c r="M86" s="125">
        <v>0.77</v>
      </c>
      <c r="N86" s="125">
        <v>16.0</v>
      </c>
      <c r="O86" s="118">
        <f t="shared" si="7"/>
        <v>21</v>
      </c>
      <c r="P86" s="118"/>
      <c r="Q86" s="118"/>
      <c r="R86" s="118"/>
      <c r="S86" s="118"/>
      <c r="T86" s="118"/>
      <c r="U86" s="118"/>
      <c r="V86" s="118"/>
      <c r="W86" s="118"/>
      <c r="X86" s="118"/>
      <c r="Y86" s="118"/>
      <c r="Z86" s="118"/>
      <c r="AA86" s="118"/>
      <c r="AB86" s="118"/>
      <c r="AC86" s="118"/>
      <c r="AD86" s="118"/>
      <c r="AE86" s="118"/>
      <c r="AF86" s="118"/>
      <c r="AG86" s="118"/>
    </row>
    <row r="87" ht="11.25" customHeight="1">
      <c r="A87" s="123">
        <v>21977.15266402046</v>
      </c>
      <c r="B87" s="124">
        <v>5.458496</v>
      </c>
      <c r="C87" s="124">
        <f t="shared" si="1"/>
        <v>9.543855313</v>
      </c>
      <c r="D87" s="124">
        <v>52.095096049419155</v>
      </c>
      <c r="E87" s="125">
        <v>18.0</v>
      </c>
      <c r="F87" s="125">
        <v>1.04</v>
      </c>
      <c r="G87" s="126">
        <v>1.5</v>
      </c>
      <c r="H87" s="127">
        <f t="shared" si="2"/>
        <v>540</v>
      </c>
      <c r="I87" s="122">
        <f t="shared" si="3"/>
        <v>1.479452055</v>
      </c>
      <c r="J87" s="122">
        <f t="shared" si="4"/>
        <v>20.71232877</v>
      </c>
      <c r="K87" s="122">
        <f t="shared" si="5"/>
        <v>21.54082192</v>
      </c>
      <c r="L87" s="122">
        <f t="shared" si="6"/>
        <v>64</v>
      </c>
      <c r="M87" s="125">
        <v>0.77</v>
      </c>
      <c r="N87" s="125">
        <v>11.0</v>
      </c>
      <c r="O87" s="118">
        <f t="shared" si="7"/>
        <v>14</v>
      </c>
      <c r="P87" s="118"/>
      <c r="Q87" s="118"/>
      <c r="R87" s="118"/>
      <c r="S87" s="118"/>
      <c r="T87" s="118"/>
      <c r="U87" s="118"/>
      <c r="V87" s="118"/>
      <c r="W87" s="118"/>
      <c r="X87" s="118"/>
      <c r="Y87" s="118"/>
      <c r="Z87" s="118"/>
      <c r="AA87" s="118"/>
      <c r="AB87" s="118"/>
      <c r="AC87" s="118"/>
      <c r="AD87" s="118"/>
      <c r="AE87" s="118"/>
      <c r="AF87" s="118"/>
      <c r="AG87" s="118"/>
    </row>
    <row r="88" ht="11.25" customHeight="1">
      <c r="A88" s="123">
        <v>23640.383645485454</v>
      </c>
      <c r="B88" s="124">
        <v>6.72256</v>
      </c>
      <c r="C88" s="124">
        <f t="shared" si="1"/>
        <v>9222.677075</v>
      </c>
      <c r="D88" s="124">
        <v>62000.0</v>
      </c>
      <c r="E88" s="125">
        <v>10.0</v>
      </c>
      <c r="F88" s="125">
        <v>0.97</v>
      </c>
      <c r="G88" s="126">
        <v>-0.4</v>
      </c>
      <c r="H88" s="127">
        <f t="shared" si="2"/>
        <v>72</v>
      </c>
      <c r="I88" s="122">
        <f t="shared" si="3"/>
        <v>0.197260274</v>
      </c>
      <c r="J88" s="122">
        <f t="shared" si="4"/>
        <v>5.326027397</v>
      </c>
      <c r="K88" s="122">
        <f t="shared" si="5"/>
        <v>5.166246575</v>
      </c>
      <c r="L88" s="122">
        <f t="shared" si="6"/>
        <v>16</v>
      </c>
      <c r="M88" s="125">
        <v>0.77</v>
      </c>
      <c r="N88" s="125">
        <v>21.0</v>
      </c>
      <c r="O88" s="118">
        <f t="shared" si="7"/>
        <v>27</v>
      </c>
      <c r="P88" s="118"/>
      <c r="Q88" s="118"/>
      <c r="R88" s="118"/>
      <c r="S88" s="118"/>
      <c r="T88" s="118"/>
      <c r="U88" s="118"/>
      <c r="V88" s="118"/>
      <c r="W88" s="118"/>
      <c r="X88" s="118"/>
      <c r="Y88" s="118"/>
      <c r="Z88" s="118"/>
      <c r="AA88" s="118"/>
      <c r="AB88" s="118"/>
      <c r="AC88" s="118"/>
      <c r="AD88" s="118"/>
      <c r="AE88" s="118"/>
      <c r="AF88" s="118"/>
      <c r="AG88" s="118"/>
    </row>
    <row r="89" ht="11.25" customHeight="1">
      <c r="A89" s="123">
        <v>61599.13697287956</v>
      </c>
      <c r="B89" s="124">
        <v>6.1364864</v>
      </c>
      <c r="C89" s="124">
        <f t="shared" si="1"/>
        <v>7.398195946</v>
      </c>
      <c r="D89" s="124">
        <v>45.39892880775679</v>
      </c>
      <c r="E89" s="125">
        <v>18.0</v>
      </c>
      <c r="F89" s="125">
        <v>0.77</v>
      </c>
      <c r="G89" s="126">
        <v>0.8</v>
      </c>
      <c r="H89" s="127">
        <f t="shared" si="2"/>
        <v>388.8</v>
      </c>
      <c r="I89" s="122">
        <f t="shared" si="3"/>
        <v>1.065205479</v>
      </c>
      <c r="J89" s="122">
        <f t="shared" si="4"/>
        <v>14.91287671</v>
      </c>
      <c r="K89" s="122">
        <f t="shared" si="5"/>
        <v>11.48291507</v>
      </c>
      <c r="L89" s="122">
        <f t="shared" si="6"/>
        <v>38</v>
      </c>
      <c r="M89" s="125">
        <v>0.77</v>
      </c>
      <c r="N89" s="125">
        <v>11.0</v>
      </c>
      <c r="O89" s="118">
        <f t="shared" si="7"/>
        <v>14</v>
      </c>
      <c r="P89" s="118"/>
      <c r="Q89" s="118"/>
      <c r="R89" s="118"/>
      <c r="S89" s="118"/>
      <c r="T89" s="118"/>
      <c r="U89" s="118"/>
      <c r="V89" s="118"/>
      <c r="W89" s="118"/>
      <c r="X89" s="118"/>
      <c r="Y89" s="118"/>
      <c r="Z89" s="118"/>
      <c r="AA89" s="118"/>
      <c r="AB89" s="118"/>
      <c r="AC89" s="118"/>
      <c r="AD89" s="118"/>
      <c r="AE89" s="118"/>
      <c r="AF89" s="118"/>
      <c r="AG89" s="118"/>
    </row>
    <row r="90" ht="11.25" customHeight="1">
      <c r="A90" s="123">
        <v>19362.408878381964</v>
      </c>
      <c r="B90" s="124">
        <v>7.3965696</v>
      </c>
      <c r="C90" s="124">
        <f t="shared" si="1"/>
        <v>15.29842854</v>
      </c>
      <c r="D90" s="124">
        <v>113.15589148705592</v>
      </c>
      <c r="E90" s="125">
        <v>18.0</v>
      </c>
      <c r="F90" s="125">
        <v>1.86</v>
      </c>
      <c r="G90" s="126">
        <v>-0.6</v>
      </c>
      <c r="H90" s="127">
        <f t="shared" si="2"/>
        <v>86.4</v>
      </c>
      <c r="I90" s="122">
        <f t="shared" si="3"/>
        <v>0.2367123288</v>
      </c>
      <c r="J90" s="122">
        <f t="shared" si="4"/>
        <v>3.313972603</v>
      </c>
      <c r="K90" s="122">
        <f t="shared" si="5"/>
        <v>6.163989041</v>
      </c>
      <c r="L90" s="122">
        <f t="shared" si="6"/>
        <v>16</v>
      </c>
      <c r="M90" s="125">
        <v>0.77</v>
      </c>
      <c r="N90" s="125">
        <v>11.0</v>
      </c>
      <c r="O90" s="118">
        <f t="shared" si="7"/>
        <v>14</v>
      </c>
      <c r="P90" s="118"/>
      <c r="Q90" s="118"/>
      <c r="R90" s="118"/>
      <c r="S90" s="118"/>
      <c r="T90" s="118"/>
      <c r="U90" s="118"/>
      <c r="V90" s="118"/>
      <c r="W90" s="118"/>
      <c r="X90" s="118"/>
      <c r="Y90" s="118"/>
      <c r="Z90" s="118"/>
      <c r="AA90" s="118"/>
      <c r="AB90" s="118"/>
      <c r="AC90" s="118"/>
      <c r="AD90" s="118"/>
      <c r="AE90" s="118"/>
      <c r="AF90" s="118"/>
      <c r="AG90" s="118"/>
    </row>
    <row r="91" ht="11.25" customHeight="1">
      <c r="A91" s="123">
        <v>28643.91351692288</v>
      </c>
      <c r="B91" s="124">
        <v>5.4355072</v>
      </c>
      <c r="C91" s="124">
        <f t="shared" si="1"/>
        <v>5.141116916</v>
      </c>
      <c r="D91" s="124">
        <v>27.944578014109158</v>
      </c>
      <c r="E91" s="125">
        <v>10.0</v>
      </c>
      <c r="F91" s="125">
        <v>1.0</v>
      </c>
      <c r="G91" s="126">
        <v>1.2</v>
      </c>
      <c r="H91" s="127">
        <f t="shared" si="2"/>
        <v>264</v>
      </c>
      <c r="I91" s="122">
        <f t="shared" si="3"/>
        <v>0.7232876712</v>
      </c>
      <c r="J91" s="122">
        <f t="shared" si="4"/>
        <v>10.1260274</v>
      </c>
      <c r="K91" s="122">
        <f t="shared" si="5"/>
        <v>10.1260274</v>
      </c>
      <c r="L91" s="122">
        <f t="shared" si="6"/>
        <v>30</v>
      </c>
      <c r="M91" s="125">
        <v>0.77</v>
      </c>
      <c r="N91" s="125">
        <v>11.0</v>
      </c>
      <c r="O91" s="118">
        <f t="shared" si="7"/>
        <v>14</v>
      </c>
      <c r="P91" s="118"/>
      <c r="Q91" s="118"/>
      <c r="R91" s="118"/>
      <c r="S91" s="118"/>
      <c r="T91" s="118"/>
      <c r="U91" s="118"/>
      <c r="V91" s="118"/>
      <c r="W91" s="118"/>
      <c r="X91" s="118"/>
      <c r="Y91" s="118"/>
      <c r="Z91" s="118"/>
      <c r="AA91" s="118"/>
      <c r="AB91" s="118"/>
      <c r="AC91" s="118"/>
      <c r="AD91" s="118"/>
      <c r="AE91" s="118"/>
      <c r="AF91" s="118"/>
      <c r="AG91" s="118"/>
    </row>
    <row r="92" ht="11.25" customHeight="1">
      <c r="A92" s="123">
        <v>40066.64533364631</v>
      </c>
      <c r="B92" s="124">
        <v>6.078937600000001</v>
      </c>
      <c r="C92" s="124">
        <f t="shared" si="1"/>
        <v>10.46225023</v>
      </c>
      <c r="D92" s="124">
        <v>63.59936631395377</v>
      </c>
      <c r="E92" s="125">
        <v>18.0</v>
      </c>
      <c r="F92" s="125">
        <v>0.74</v>
      </c>
      <c r="G92" s="126">
        <v>0.5</v>
      </c>
      <c r="H92" s="127">
        <f t="shared" si="2"/>
        <v>324</v>
      </c>
      <c r="I92" s="122">
        <f t="shared" si="3"/>
        <v>0.8876712329</v>
      </c>
      <c r="J92" s="122">
        <f t="shared" si="4"/>
        <v>18.64109589</v>
      </c>
      <c r="K92" s="122">
        <f t="shared" si="5"/>
        <v>13.79441096</v>
      </c>
      <c r="L92" s="122">
        <f t="shared" si="6"/>
        <v>46</v>
      </c>
      <c r="M92" s="125">
        <v>0.77</v>
      </c>
      <c r="N92" s="125">
        <v>16.0</v>
      </c>
      <c r="O92" s="118">
        <f t="shared" si="7"/>
        <v>21</v>
      </c>
      <c r="P92" s="118"/>
      <c r="Q92" s="118"/>
      <c r="R92" s="118"/>
      <c r="S92" s="118"/>
      <c r="T92" s="118"/>
      <c r="U92" s="118"/>
      <c r="V92" s="118"/>
      <c r="W92" s="118"/>
      <c r="X92" s="118"/>
      <c r="Y92" s="118"/>
      <c r="Z92" s="118"/>
      <c r="AA92" s="118"/>
      <c r="AB92" s="118"/>
      <c r="AC92" s="118"/>
      <c r="AD92" s="118"/>
      <c r="AE92" s="118"/>
      <c r="AF92" s="118"/>
      <c r="AG92" s="118"/>
    </row>
    <row r="93" ht="11.25" customHeight="1">
      <c r="A93" s="123">
        <v>56531.788910381554</v>
      </c>
      <c r="B93" s="124">
        <v>5.005952</v>
      </c>
      <c r="C93" s="124">
        <f t="shared" si="1"/>
        <v>158.1707843</v>
      </c>
      <c r="D93" s="124">
        <v>791.7953540789804</v>
      </c>
      <c r="E93" s="125">
        <v>34.0</v>
      </c>
      <c r="F93" s="125">
        <v>1.28</v>
      </c>
      <c r="G93" s="126">
        <v>1.5</v>
      </c>
      <c r="H93" s="127">
        <f t="shared" si="2"/>
        <v>1020</v>
      </c>
      <c r="I93" s="122">
        <f t="shared" si="3"/>
        <v>2.794520548</v>
      </c>
      <c r="J93" s="122">
        <f t="shared" si="4"/>
        <v>245.9178082</v>
      </c>
      <c r="K93" s="122">
        <f t="shared" si="5"/>
        <v>314.7747945</v>
      </c>
      <c r="L93" s="122">
        <f t="shared" si="6"/>
        <v>875</v>
      </c>
      <c r="M93" s="125">
        <v>0.77</v>
      </c>
      <c r="N93" s="125">
        <v>68.0</v>
      </c>
      <c r="O93" s="118">
        <f t="shared" si="7"/>
        <v>88</v>
      </c>
      <c r="P93" s="118"/>
      <c r="Q93" s="118"/>
      <c r="R93" s="118"/>
      <c r="S93" s="118"/>
      <c r="T93" s="118"/>
      <c r="U93" s="118"/>
      <c r="V93" s="118"/>
      <c r="W93" s="118"/>
      <c r="X93" s="118"/>
      <c r="Y93" s="118"/>
      <c r="Z93" s="118"/>
      <c r="AA93" s="118"/>
      <c r="AB93" s="118"/>
      <c r="AC93" s="118"/>
      <c r="AD93" s="118"/>
      <c r="AE93" s="118"/>
      <c r="AF93" s="118"/>
      <c r="AG93" s="118"/>
    </row>
    <row r="94" ht="11.25" customHeight="1">
      <c r="A94" s="123">
        <v>73183.07634497751</v>
      </c>
      <c r="B94" s="124">
        <v>12.8</v>
      </c>
      <c r="C94" s="124">
        <f t="shared" si="1"/>
        <v>14.59547265</v>
      </c>
      <c r="D94" s="124">
        <v>186.82204988052226</v>
      </c>
      <c r="E94" s="125">
        <v>10.0</v>
      </c>
      <c r="F94" s="125">
        <v>0.77</v>
      </c>
      <c r="G94" s="126">
        <v>0.8</v>
      </c>
      <c r="H94" s="127">
        <f t="shared" si="2"/>
        <v>216</v>
      </c>
      <c r="I94" s="122">
        <f t="shared" si="3"/>
        <v>0.5917808219</v>
      </c>
      <c r="J94" s="122">
        <f t="shared" si="4"/>
        <v>33.13972603</v>
      </c>
      <c r="K94" s="122">
        <f t="shared" si="5"/>
        <v>25.51758904</v>
      </c>
      <c r="L94" s="122">
        <f t="shared" si="6"/>
        <v>84</v>
      </c>
      <c r="M94" s="125">
        <v>0.77</v>
      </c>
      <c r="N94" s="125">
        <v>43.0</v>
      </c>
      <c r="O94" s="118">
        <f t="shared" si="7"/>
        <v>56</v>
      </c>
      <c r="P94" s="118"/>
      <c r="Q94" s="118"/>
      <c r="R94" s="118"/>
      <c r="S94" s="118"/>
      <c r="T94" s="118"/>
      <c r="U94" s="118"/>
      <c r="V94" s="118"/>
      <c r="W94" s="118"/>
      <c r="X94" s="118"/>
      <c r="Y94" s="118"/>
      <c r="Z94" s="118"/>
      <c r="AA94" s="118"/>
      <c r="AB94" s="118"/>
      <c r="AC94" s="118"/>
      <c r="AD94" s="118"/>
      <c r="AE94" s="118"/>
      <c r="AF94" s="118"/>
      <c r="AG94" s="118"/>
    </row>
    <row r="95" ht="11.25" customHeight="1">
      <c r="A95" s="123">
        <v>39547.295663475394</v>
      </c>
      <c r="B95" s="124">
        <v>5.9392</v>
      </c>
      <c r="C95" s="124">
        <f t="shared" si="1"/>
        <v>15.93912059</v>
      </c>
      <c r="D95" s="124">
        <v>94.66562498227898</v>
      </c>
      <c r="E95" s="125">
        <v>10.0</v>
      </c>
      <c r="F95" s="125">
        <v>0.78</v>
      </c>
      <c r="G95" s="126">
        <v>0.8</v>
      </c>
      <c r="H95" s="127">
        <f t="shared" si="2"/>
        <v>216</v>
      </c>
      <c r="I95" s="122">
        <f t="shared" si="3"/>
        <v>0.5917808219</v>
      </c>
      <c r="J95" s="122">
        <f t="shared" si="4"/>
        <v>32.54794521</v>
      </c>
      <c r="K95" s="122">
        <f t="shared" si="5"/>
        <v>25.38739726</v>
      </c>
      <c r="L95" s="122">
        <f t="shared" si="6"/>
        <v>83</v>
      </c>
      <c r="M95" s="125">
        <v>0.77</v>
      </c>
      <c r="N95" s="125">
        <v>42.0</v>
      </c>
      <c r="O95" s="118">
        <f t="shared" si="7"/>
        <v>55</v>
      </c>
      <c r="P95" s="118"/>
      <c r="Q95" s="118"/>
      <c r="R95" s="118"/>
      <c r="S95" s="118"/>
      <c r="T95" s="118"/>
      <c r="U95" s="118"/>
      <c r="V95" s="118"/>
      <c r="W95" s="118"/>
      <c r="X95" s="118"/>
      <c r="Y95" s="118"/>
      <c r="Z95" s="118"/>
      <c r="AA95" s="118"/>
      <c r="AB95" s="118"/>
      <c r="AC95" s="118"/>
      <c r="AD95" s="118"/>
      <c r="AE95" s="118"/>
      <c r="AF95" s="118"/>
      <c r="AG95" s="118"/>
    </row>
    <row r="96" ht="11.25" customHeight="1">
      <c r="A96" s="123">
        <v>74026.59965500167</v>
      </c>
      <c r="B96" s="124">
        <v>7.3965696</v>
      </c>
      <c r="C96" s="124">
        <f t="shared" si="1"/>
        <v>29.76361652</v>
      </c>
      <c r="D96" s="124">
        <v>220.14866111672924</v>
      </c>
      <c r="E96" s="125">
        <v>18.0</v>
      </c>
      <c r="F96" s="125">
        <v>0.83</v>
      </c>
      <c r="G96" s="126">
        <v>0.2</v>
      </c>
      <c r="H96" s="127">
        <f t="shared" si="2"/>
        <v>259.2</v>
      </c>
      <c r="I96" s="122">
        <f t="shared" si="3"/>
        <v>0.7101369863</v>
      </c>
      <c r="J96" s="122">
        <f t="shared" si="4"/>
        <v>39.76767123</v>
      </c>
      <c r="K96" s="122">
        <f t="shared" si="5"/>
        <v>33.00716712</v>
      </c>
      <c r="L96" s="122">
        <f t="shared" si="6"/>
        <v>106</v>
      </c>
      <c r="M96" s="125">
        <v>0.77</v>
      </c>
      <c r="N96" s="125">
        <v>43.0</v>
      </c>
      <c r="O96" s="118">
        <f t="shared" si="7"/>
        <v>56</v>
      </c>
      <c r="P96" s="118"/>
      <c r="Q96" s="118"/>
      <c r="R96" s="118"/>
      <c r="S96" s="118"/>
      <c r="T96" s="118"/>
      <c r="U96" s="118"/>
      <c r="V96" s="118"/>
      <c r="W96" s="118"/>
      <c r="X96" s="118"/>
      <c r="Y96" s="118"/>
      <c r="Z96" s="118"/>
      <c r="AA96" s="118"/>
      <c r="AB96" s="118"/>
      <c r="AC96" s="118"/>
      <c r="AD96" s="118"/>
      <c r="AE96" s="118"/>
      <c r="AF96" s="118"/>
      <c r="AG96" s="118"/>
    </row>
    <row r="97" ht="11.25" customHeight="1">
      <c r="A97" s="123">
        <v>33788.86994646148</v>
      </c>
      <c r="B97" s="124">
        <v>5.2286592</v>
      </c>
      <c r="C97" s="124">
        <f t="shared" si="1"/>
        <v>29.52696999</v>
      </c>
      <c r="D97" s="124">
        <v>154.38646329596813</v>
      </c>
      <c r="E97" s="125">
        <v>10.0</v>
      </c>
      <c r="F97" s="125">
        <v>1.32</v>
      </c>
      <c r="G97" s="126">
        <v>0.4</v>
      </c>
      <c r="H97" s="127">
        <f t="shared" si="2"/>
        <v>168</v>
      </c>
      <c r="I97" s="122">
        <f t="shared" si="3"/>
        <v>0.4602739726</v>
      </c>
      <c r="J97" s="122">
        <f t="shared" si="4"/>
        <v>29.91780822</v>
      </c>
      <c r="K97" s="122">
        <f t="shared" si="5"/>
        <v>39.49150685</v>
      </c>
      <c r="L97" s="122">
        <f t="shared" si="6"/>
        <v>109</v>
      </c>
      <c r="M97" s="125">
        <v>0.77</v>
      </c>
      <c r="N97" s="125">
        <v>50.0</v>
      </c>
      <c r="O97" s="118">
        <f t="shared" si="7"/>
        <v>65</v>
      </c>
      <c r="P97" s="118"/>
      <c r="Q97" s="118"/>
      <c r="R97" s="118"/>
      <c r="S97" s="118"/>
      <c r="T97" s="118"/>
      <c r="U97" s="118"/>
      <c r="V97" s="118"/>
      <c r="W97" s="118"/>
      <c r="X97" s="118"/>
      <c r="Y97" s="118"/>
      <c r="Z97" s="118"/>
      <c r="AA97" s="118"/>
      <c r="AB97" s="118"/>
      <c r="AC97" s="118"/>
      <c r="AD97" s="118"/>
      <c r="AE97" s="118"/>
      <c r="AF97" s="118"/>
      <c r="AG97" s="118"/>
    </row>
    <row r="98" ht="11.25" customHeight="1">
      <c r="A98" s="123">
        <v>22520.016891161697</v>
      </c>
      <c r="B98" s="124">
        <v>5.0944</v>
      </c>
      <c r="C98" s="124">
        <f t="shared" si="1"/>
        <v>11.13244563</v>
      </c>
      <c r="D98" s="124">
        <v>56.71313099964968</v>
      </c>
      <c r="E98" s="125">
        <v>10.0</v>
      </c>
      <c r="F98" s="125">
        <v>1.09</v>
      </c>
      <c r="G98" s="126">
        <v>0.2</v>
      </c>
      <c r="H98" s="127">
        <f t="shared" si="2"/>
        <v>144</v>
      </c>
      <c r="I98" s="122">
        <f t="shared" si="3"/>
        <v>0.3945205479</v>
      </c>
      <c r="J98" s="122">
        <f t="shared" si="4"/>
        <v>11.44109589</v>
      </c>
      <c r="K98" s="122">
        <f t="shared" si="5"/>
        <v>12.47079452</v>
      </c>
      <c r="L98" s="122">
        <f t="shared" si="6"/>
        <v>36</v>
      </c>
      <c r="M98" s="125">
        <v>0.77</v>
      </c>
      <c r="N98" s="125">
        <v>22.0</v>
      </c>
      <c r="O98" s="118">
        <f t="shared" si="7"/>
        <v>29</v>
      </c>
      <c r="P98" s="118"/>
      <c r="Q98" s="118"/>
      <c r="R98" s="118"/>
      <c r="S98" s="118"/>
      <c r="T98" s="118"/>
      <c r="U98" s="118"/>
      <c r="V98" s="118"/>
      <c r="W98" s="118"/>
      <c r="X98" s="118"/>
      <c r="Y98" s="118"/>
      <c r="Z98" s="118"/>
      <c r="AA98" s="118"/>
      <c r="AB98" s="118"/>
      <c r="AC98" s="118"/>
      <c r="AD98" s="118"/>
      <c r="AE98" s="118"/>
      <c r="AF98" s="118"/>
      <c r="AG98" s="118"/>
    </row>
    <row r="99" ht="11.25" customHeight="1">
      <c r="A99" s="123">
        <v>82709.24090598468</v>
      </c>
      <c r="B99" s="124">
        <v>21.04256</v>
      </c>
      <c r="C99" s="124">
        <f t="shared" si="1"/>
        <v>244.0225722</v>
      </c>
      <c r="D99" s="124">
        <v>5134.8596178176</v>
      </c>
      <c r="E99" s="125">
        <v>122.0</v>
      </c>
      <c r="F99" s="125">
        <v>0.82</v>
      </c>
      <c r="G99" s="126">
        <v>1.2</v>
      </c>
      <c r="H99" s="127">
        <f t="shared" si="2"/>
        <v>3220.8</v>
      </c>
      <c r="I99" s="122">
        <f t="shared" si="3"/>
        <v>8.824109589</v>
      </c>
      <c r="J99" s="122">
        <f t="shared" si="4"/>
        <v>529.4465753</v>
      </c>
      <c r="K99" s="122">
        <f t="shared" si="5"/>
        <v>434.1461918</v>
      </c>
      <c r="L99" s="122">
        <f t="shared" si="6"/>
        <v>1398</v>
      </c>
      <c r="M99" s="125">
        <v>1.0</v>
      </c>
      <c r="N99" s="125">
        <v>60.0</v>
      </c>
      <c r="O99" s="118">
        <f t="shared" si="7"/>
        <v>60</v>
      </c>
      <c r="P99" s="118"/>
      <c r="Q99" s="118"/>
      <c r="R99" s="118"/>
      <c r="S99" s="118"/>
      <c r="T99" s="118"/>
      <c r="U99" s="118"/>
      <c r="V99" s="118"/>
      <c r="W99" s="118"/>
      <c r="X99" s="118"/>
      <c r="Y99" s="118"/>
      <c r="Z99" s="118"/>
      <c r="AA99" s="118"/>
      <c r="AB99" s="118"/>
      <c r="AC99" s="118"/>
      <c r="AD99" s="118"/>
      <c r="AE99" s="118"/>
      <c r="AF99" s="118"/>
      <c r="AG99" s="118"/>
    </row>
    <row r="100" ht="11.25" customHeight="1">
      <c r="A100" s="123">
        <v>95156.36474225765</v>
      </c>
      <c r="B100" s="124">
        <v>6.336</v>
      </c>
      <c r="C100" s="124">
        <f t="shared" si="1"/>
        <v>121.6379707</v>
      </c>
      <c r="D100" s="124">
        <v>770.698182335116</v>
      </c>
      <c r="E100" s="125">
        <v>34.0</v>
      </c>
      <c r="F100" s="125">
        <v>1.8</v>
      </c>
      <c r="G100" s="126">
        <v>1.2</v>
      </c>
      <c r="H100" s="127">
        <f t="shared" si="2"/>
        <v>897.6</v>
      </c>
      <c r="I100" s="122">
        <f t="shared" si="3"/>
        <v>2.459178082</v>
      </c>
      <c r="J100" s="122">
        <f t="shared" si="4"/>
        <v>120.499726</v>
      </c>
      <c r="K100" s="122">
        <f t="shared" si="5"/>
        <v>216.8995068</v>
      </c>
      <c r="L100" s="122">
        <f t="shared" si="6"/>
        <v>554</v>
      </c>
      <c r="M100" s="125">
        <v>0.82</v>
      </c>
      <c r="N100" s="125">
        <v>40.0</v>
      </c>
      <c r="O100" s="118">
        <f t="shared" si="7"/>
        <v>49</v>
      </c>
      <c r="P100" s="118"/>
      <c r="Q100" s="118"/>
      <c r="R100" s="118"/>
      <c r="S100" s="118"/>
      <c r="T100" s="118"/>
      <c r="U100" s="118"/>
      <c r="V100" s="118"/>
      <c r="W100" s="118"/>
      <c r="X100" s="118"/>
      <c r="Y100" s="118"/>
      <c r="Z100" s="118"/>
      <c r="AA100" s="118"/>
      <c r="AB100" s="118"/>
      <c r="AC100" s="118"/>
      <c r="AD100" s="118"/>
      <c r="AE100" s="118"/>
      <c r="AF100" s="118"/>
      <c r="AG100" s="118"/>
    </row>
    <row r="101" ht="11.25" customHeight="1">
      <c r="A101" s="123">
        <v>46403.873729979365</v>
      </c>
      <c r="B101" s="124">
        <v>11.173140000000002</v>
      </c>
      <c r="C101" s="124">
        <f t="shared" si="1"/>
        <v>1664.44548</v>
      </c>
      <c r="D101" s="124">
        <v>18597.08237410254</v>
      </c>
      <c r="E101" s="125">
        <v>122.0</v>
      </c>
      <c r="F101" s="125">
        <v>1.27</v>
      </c>
      <c r="G101" s="126">
        <v>-0.4</v>
      </c>
      <c r="H101" s="127">
        <f t="shared" si="2"/>
        <v>878.4</v>
      </c>
      <c r="I101" s="122">
        <f t="shared" si="3"/>
        <v>2.406575342</v>
      </c>
      <c r="J101" s="122">
        <f t="shared" si="4"/>
        <v>628.1161644</v>
      </c>
      <c r="K101" s="122">
        <f t="shared" si="5"/>
        <v>797.7075288</v>
      </c>
      <c r="L101" s="122">
        <f t="shared" si="6"/>
        <v>2224</v>
      </c>
      <c r="M101" s="125">
        <v>1.0</v>
      </c>
      <c r="N101" s="125">
        <v>261.0</v>
      </c>
      <c r="O101" s="118">
        <f t="shared" si="7"/>
        <v>261</v>
      </c>
      <c r="P101" s="118"/>
      <c r="Q101" s="118"/>
      <c r="R101" s="118"/>
      <c r="S101" s="118"/>
      <c r="T101" s="118"/>
      <c r="U101" s="118"/>
      <c r="V101" s="118"/>
      <c r="W101" s="118"/>
      <c r="X101" s="118"/>
      <c r="Y101" s="118"/>
      <c r="Z101" s="118"/>
      <c r="AA101" s="118"/>
      <c r="AB101" s="118"/>
      <c r="AC101" s="118"/>
      <c r="AD101" s="118"/>
      <c r="AE101" s="118"/>
      <c r="AF101" s="118"/>
      <c r="AG101" s="118"/>
    </row>
    <row r="102" ht="11.25" customHeight="1">
      <c r="A102" s="123">
        <v>97104.2832178041</v>
      </c>
      <c r="B102" s="124">
        <v>16.61</v>
      </c>
      <c r="C102" s="124">
        <f t="shared" si="1"/>
        <v>97.8156143</v>
      </c>
      <c r="D102" s="124">
        <v>1624.7173535999998</v>
      </c>
      <c r="E102" s="125">
        <v>18.0</v>
      </c>
      <c r="F102" s="125">
        <v>1.02</v>
      </c>
      <c r="G102" s="126">
        <v>-0.2</v>
      </c>
      <c r="H102" s="127">
        <f t="shared" si="2"/>
        <v>172.8</v>
      </c>
      <c r="I102" s="122">
        <f t="shared" si="3"/>
        <v>0.4734246575</v>
      </c>
      <c r="J102" s="122">
        <f t="shared" si="4"/>
        <v>75.74794521</v>
      </c>
      <c r="K102" s="122">
        <f t="shared" si="5"/>
        <v>77.26290411</v>
      </c>
      <c r="L102" s="122">
        <f t="shared" si="6"/>
        <v>230</v>
      </c>
      <c r="M102" s="125">
        <v>1.0</v>
      </c>
      <c r="N102" s="125">
        <v>160.0</v>
      </c>
      <c r="O102" s="118">
        <f t="shared" si="7"/>
        <v>160</v>
      </c>
      <c r="P102" s="118"/>
      <c r="Q102" s="118"/>
      <c r="R102" s="118"/>
      <c r="S102" s="118"/>
      <c r="T102" s="118"/>
      <c r="U102" s="118"/>
      <c r="V102" s="118"/>
      <c r="W102" s="118"/>
      <c r="X102" s="118"/>
      <c r="Y102" s="118"/>
      <c r="Z102" s="118"/>
      <c r="AA102" s="118"/>
      <c r="AB102" s="118"/>
      <c r="AC102" s="118"/>
      <c r="AD102" s="118"/>
      <c r="AE102" s="118"/>
      <c r="AF102" s="118"/>
      <c r="AG102" s="118"/>
    </row>
    <row r="103" ht="11.25" customHeight="1">
      <c r="A103" s="123">
        <v>48736.013963857935</v>
      </c>
      <c r="B103" s="124">
        <v>26.195400000000003</v>
      </c>
      <c r="C103" s="124">
        <f t="shared" si="1"/>
        <v>151.6138105</v>
      </c>
      <c r="D103" s="124">
        <v>3971.584412796001</v>
      </c>
      <c r="E103" s="125">
        <v>42.0</v>
      </c>
      <c r="F103" s="125">
        <v>1.53</v>
      </c>
      <c r="G103" s="126">
        <v>-0.4</v>
      </c>
      <c r="H103" s="127">
        <f t="shared" si="2"/>
        <v>302.4</v>
      </c>
      <c r="I103" s="122">
        <f t="shared" si="3"/>
        <v>0.8284931507</v>
      </c>
      <c r="J103" s="122">
        <f t="shared" si="4"/>
        <v>49.70958904</v>
      </c>
      <c r="K103" s="122">
        <f t="shared" si="5"/>
        <v>76.05567123</v>
      </c>
      <c r="L103" s="122">
        <f t="shared" si="6"/>
        <v>202</v>
      </c>
      <c r="M103" s="125">
        <v>1.0</v>
      </c>
      <c r="N103" s="125">
        <v>60.0</v>
      </c>
      <c r="O103" s="118">
        <f t="shared" si="7"/>
        <v>60</v>
      </c>
      <c r="P103" s="118"/>
      <c r="Q103" s="118"/>
      <c r="R103" s="118"/>
      <c r="S103" s="118"/>
      <c r="T103" s="118"/>
      <c r="U103" s="118"/>
      <c r="V103" s="118"/>
      <c r="W103" s="118"/>
      <c r="X103" s="118"/>
      <c r="Y103" s="118"/>
      <c r="Z103" s="118"/>
      <c r="AA103" s="118"/>
      <c r="AB103" s="118"/>
      <c r="AC103" s="118"/>
      <c r="AD103" s="118"/>
      <c r="AE103" s="118"/>
      <c r="AF103" s="118"/>
      <c r="AG103" s="118"/>
    </row>
    <row r="104" ht="11.25" customHeight="1">
      <c r="A104" s="123">
        <v>31967.577887724274</v>
      </c>
      <c r="B104" s="124">
        <v>6.512220000000001</v>
      </c>
      <c r="C104" s="124">
        <f t="shared" si="1"/>
        <v>122.6699765</v>
      </c>
      <c r="D104" s="124">
        <v>798.8538742946669</v>
      </c>
      <c r="E104" s="125">
        <v>106.0</v>
      </c>
      <c r="F104" s="125">
        <v>1.0</v>
      </c>
      <c r="G104" s="126">
        <v>-0.1</v>
      </c>
      <c r="H104" s="127">
        <f t="shared" si="2"/>
        <v>1144.8</v>
      </c>
      <c r="I104" s="122">
        <f t="shared" si="3"/>
        <v>3.136438356</v>
      </c>
      <c r="J104" s="122">
        <f t="shared" si="4"/>
        <v>69.00164384</v>
      </c>
      <c r="K104" s="122">
        <f t="shared" si="5"/>
        <v>69.00164384</v>
      </c>
      <c r="L104" s="122">
        <f t="shared" si="6"/>
        <v>207</v>
      </c>
      <c r="M104" s="125">
        <v>1.0</v>
      </c>
      <c r="N104" s="125">
        <v>22.0</v>
      </c>
      <c r="O104" s="118">
        <f t="shared" si="7"/>
        <v>22</v>
      </c>
      <c r="P104" s="118"/>
      <c r="Q104" s="118"/>
      <c r="R104" s="118"/>
      <c r="S104" s="118"/>
      <c r="T104" s="118"/>
      <c r="U104" s="118"/>
      <c r="V104" s="118"/>
      <c r="W104" s="118"/>
      <c r="X104" s="118"/>
      <c r="Y104" s="118"/>
      <c r="Z104" s="118"/>
      <c r="AA104" s="118"/>
      <c r="AB104" s="118"/>
      <c r="AC104" s="118"/>
      <c r="AD104" s="118"/>
      <c r="AE104" s="118"/>
      <c r="AF104" s="118"/>
      <c r="AG104" s="118"/>
    </row>
    <row r="105" ht="11.25" customHeight="1">
      <c r="A105" s="123">
        <v>71072.24731704559</v>
      </c>
      <c r="B105" s="124">
        <v>20.364300000000004</v>
      </c>
      <c r="C105" s="124">
        <f t="shared" si="1"/>
        <v>78.94865675</v>
      </c>
      <c r="D105" s="124">
        <v>1607.73413064</v>
      </c>
      <c r="E105" s="125">
        <v>34.0</v>
      </c>
      <c r="F105" s="125">
        <v>1.8</v>
      </c>
      <c r="G105" s="126">
        <v>0.5</v>
      </c>
      <c r="H105" s="127">
        <f t="shared" si="2"/>
        <v>612</v>
      </c>
      <c r="I105" s="122">
        <f t="shared" si="3"/>
        <v>1.676712329</v>
      </c>
      <c r="J105" s="122">
        <f t="shared" si="4"/>
        <v>67.06849315</v>
      </c>
      <c r="K105" s="122">
        <f t="shared" si="5"/>
        <v>120.7232877</v>
      </c>
      <c r="L105" s="122">
        <f t="shared" si="6"/>
        <v>309</v>
      </c>
      <c r="M105" s="125">
        <v>1.0</v>
      </c>
      <c r="N105" s="125">
        <v>40.0</v>
      </c>
      <c r="O105" s="118">
        <f t="shared" si="7"/>
        <v>40</v>
      </c>
      <c r="P105" s="118"/>
      <c r="Q105" s="118"/>
      <c r="R105" s="118"/>
      <c r="S105" s="118"/>
      <c r="T105" s="118"/>
      <c r="U105" s="118"/>
      <c r="V105" s="118"/>
      <c r="W105" s="118"/>
      <c r="X105" s="118"/>
      <c r="Y105" s="118"/>
      <c r="Z105" s="118"/>
      <c r="AA105" s="118"/>
      <c r="AB105" s="118"/>
      <c r="AC105" s="118"/>
      <c r="AD105" s="118"/>
      <c r="AE105" s="118"/>
      <c r="AF105" s="118"/>
      <c r="AG105" s="118"/>
    </row>
    <row r="106" ht="11.25" customHeight="1">
      <c r="A106" s="123">
        <v>81909.30133600459</v>
      </c>
      <c r="B106" s="124">
        <v>54.41119200000001</v>
      </c>
      <c r="C106" s="124">
        <f t="shared" si="1"/>
        <v>18.85834501</v>
      </c>
      <c r="D106" s="124">
        <v>1026.1050310896</v>
      </c>
      <c r="E106" s="125">
        <v>10.0</v>
      </c>
      <c r="F106" s="125">
        <v>0.84</v>
      </c>
      <c r="G106" s="126">
        <v>-0.7</v>
      </c>
      <c r="H106" s="127">
        <f t="shared" si="2"/>
        <v>36</v>
      </c>
      <c r="I106" s="122">
        <f t="shared" si="3"/>
        <v>0.09863013699</v>
      </c>
      <c r="J106" s="122">
        <f t="shared" si="4"/>
        <v>6.904109589</v>
      </c>
      <c r="K106" s="122">
        <f t="shared" si="5"/>
        <v>5.799452055</v>
      </c>
      <c r="L106" s="122">
        <f t="shared" si="6"/>
        <v>19</v>
      </c>
      <c r="M106" s="125">
        <v>1.0</v>
      </c>
      <c r="N106" s="125">
        <v>70.0</v>
      </c>
      <c r="O106" s="118">
        <f t="shared" si="7"/>
        <v>70</v>
      </c>
      <c r="P106" s="118"/>
      <c r="Q106" s="118"/>
      <c r="R106" s="118"/>
      <c r="S106" s="118"/>
      <c r="T106" s="118"/>
      <c r="U106" s="118"/>
      <c r="V106" s="118"/>
      <c r="W106" s="118"/>
      <c r="X106" s="118"/>
      <c r="Y106" s="118"/>
      <c r="Z106" s="118"/>
      <c r="AA106" s="118"/>
      <c r="AB106" s="118"/>
      <c r="AC106" s="118"/>
      <c r="AD106" s="118"/>
      <c r="AE106" s="118"/>
      <c r="AF106" s="118"/>
      <c r="AG106" s="118"/>
    </row>
    <row r="107" ht="11.25" customHeight="1">
      <c r="A107" s="123">
        <v>39840.73819965006</v>
      </c>
      <c r="B107" s="124">
        <v>8.210070000000002</v>
      </c>
      <c r="C107" s="124">
        <f t="shared" si="1"/>
        <v>200.292619</v>
      </c>
      <c r="D107" s="124">
        <v>1644.4164220695188</v>
      </c>
      <c r="E107" s="125">
        <v>26.0</v>
      </c>
      <c r="F107" s="125">
        <v>0.79</v>
      </c>
      <c r="G107" s="126">
        <v>0.4</v>
      </c>
      <c r="H107" s="127">
        <f t="shared" si="2"/>
        <v>436.8</v>
      </c>
      <c r="I107" s="122">
        <f t="shared" si="3"/>
        <v>1.196712329</v>
      </c>
      <c r="J107" s="122">
        <f t="shared" si="4"/>
        <v>360.210411</v>
      </c>
      <c r="K107" s="122">
        <f t="shared" si="5"/>
        <v>284.5662247</v>
      </c>
      <c r="L107" s="122">
        <f t="shared" si="6"/>
        <v>929</v>
      </c>
      <c r="M107" s="125">
        <v>0.88</v>
      </c>
      <c r="N107" s="125">
        <v>265.0</v>
      </c>
      <c r="O107" s="118">
        <f t="shared" si="7"/>
        <v>301</v>
      </c>
      <c r="P107" s="118"/>
      <c r="Q107" s="118"/>
      <c r="R107" s="118"/>
      <c r="S107" s="118"/>
      <c r="T107" s="118"/>
      <c r="U107" s="118"/>
      <c r="V107" s="118"/>
      <c r="W107" s="118"/>
      <c r="X107" s="118"/>
      <c r="Y107" s="118"/>
      <c r="Z107" s="118"/>
      <c r="AA107" s="118"/>
      <c r="AB107" s="118"/>
      <c r="AC107" s="118"/>
      <c r="AD107" s="118"/>
      <c r="AE107" s="118"/>
      <c r="AF107" s="118"/>
      <c r="AG107" s="118"/>
    </row>
    <row r="108" ht="11.25" customHeight="1">
      <c r="A108" s="123">
        <v>9502.65756375378</v>
      </c>
      <c r="B108" s="124">
        <v>36.24082</v>
      </c>
      <c r="C108" s="124">
        <f t="shared" si="1"/>
        <v>26.87884902</v>
      </c>
      <c r="D108" s="124">
        <v>974.1115293195002</v>
      </c>
      <c r="E108" s="125">
        <v>10.0</v>
      </c>
      <c r="F108" s="125">
        <v>1.29</v>
      </c>
      <c r="G108" s="126">
        <v>1.2</v>
      </c>
      <c r="H108" s="127">
        <f t="shared" si="2"/>
        <v>264</v>
      </c>
      <c r="I108" s="122">
        <f t="shared" si="3"/>
        <v>0.7232876712</v>
      </c>
      <c r="J108" s="122">
        <f t="shared" si="4"/>
        <v>32.54794521</v>
      </c>
      <c r="K108" s="122">
        <f t="shared" si="5"/>
        <v>41.98684932</v>
      </c>
      <c r="L108" s="122">
        <f t="shared" si="6"/>
        <v>117</v>
      </c>
      <c r="M108" s="125">
        <v>1.0</v>
      </c>
      <c r="N108" s="125">
        <v>45.0</v>
      </c>
      <c r="O108" s="118">
        <f t="shared" si="7"/>
        <v>45</v>
      </c>
      <c r="P108" s="118"/>
      <c r="Q108" s="118"/>
      <c r="R108" s="118"/>
      <c r="S108" s="118"/>
      <c r="T108" s="118"/>
      <c r="U108" s="118"/>
      <c r="V108" s="118"/>
      <c r="W108" s="118"/>
      <c r="X108" s="118"/>
      <c r="Y108" s="118"/>
      <c r="Z108" s="118"/>
      <c r="AA108" s="118"/>
      <c r="AB108" s="118"/>
      <c r="AC108" s="118"/>
      <c r="AD108" s="118"/>
      <c r="AE108" s="118"/>
      <c r="AF108" s="118"/>
      <c r="AG108" s="118"/>
    </row>
    <row r="109" ht="11.25" customHeight="1">
      <c r="A109" s="123">
        <v>50412.933076177826</v>
      </c>
      <c r="B109" s="124">
        <v>7.304</v>
      </c>
      <c r="C109" s="124">
        <f t="shared" si="1"/>
        <v>68.44706486</v>
      </c>
      <c r="D109" s="124">
        <v>499.9373617333334</v>
      </c>
      <c r="E109" s="125">
        <v>26.0</v>
      </c>
      <c r="F109" s="125">
        <v>1.23</v>
      </c>
      <c r="G109" s="126">
        <v>0.8</v>
      </c>
      <c r="H109" s="127">
        <f t="shared" si="2"/>
        <v>561.6</v>
      </c>
      <c r="I109" s="122">
        <f t="shared" si="3"/>
        <v>1.538630137</v>
      </c>
      <c r="J109" s="122">
        <f t="shared" si="4"/>
        <v>76.93150685</v>
      </c>
      <c r="K109" s="122">
        <f t="shared" si="5"/>
        <v>94.62575342</v>
      </c>
      <c r="L109" s="122">
        <f t="shared" si="6"/>
        <v>266</v>
      </c>
      <c r="M109" s="125">
        <v>1.0</v>
      </c>
      <c r="N109" s="125">
        <v>50.0</v>
      </c>
      <c r="O109" s="118">
        <f t="shared" si="7"/>
        <v>50</v>
      </c>
      <c r="P109" s="118"/>
      <c r="Q109" s="118"/>
      <c r="R109" s="118"/>
      <c r="S109" s="118"/>
      <c r="T109" s="118"/>
      <c r="U109" s="118"/>
      <c r="V109" s="118"/>
      <c r="W109" s="118"/>
      <c r="X109" s="118"/>
      <c r="Y109" s="118"/>
      <c r="Z109" s="118"/>
      <c r="AA109" s="118"/>
      <c r="AB109" s="118"/>
      <c r="AC109" s="118"/>
      <c r="AD109" s="118"/>
      <c r="AE109" s="118"/>
      <c r="AF109" s="118"/>
      <c r="AG109" s="118"/>
    </row>
    <row r="110" ht="11.25" customHeight="1">
      <c r="A110" s="123">
        <v>813.4034713523253</v>
      </c>
      <c r="B110" s="124">
        <v>13.593580000000001</v>
      </c>
      <c r="C110" s="124">
        <f t="shared" si="1"/>
        <v>57.80568622</v>
      </c>
      <c r="D110" s="124">
        <v>785.7862200760001</v>
      </c>
      <c r="E110" s="125">
        <v>26.0</v>
      </c>
      <c r="F110" s="125">
        <v>1.15</v>
      </c>
      <c r="G110" s="126">
        <v>-0.1</v>
      </c>
      <c r="H110" s="127">
        <f t="shared" si="2"/>
        <v>280.8</v>
      </c>
      <c r="I110" s="122">
        <f t="shared" si="3"/>
        <v>0.7693150685</v>
      </c>
      <c r="J110" s="122">
        <f t="shared" si="4"/>
        <v>30.77260274</v>
      </c>
      <c r="K110" s="122">
        <f t="shared" si="5"/>
        <v>35.38849315</v>
      </c>
      <c r="L110" s="122">
        <f t="shared" si="6"/>
        <v>102</v>
      </c>
      <c r="M110" s="125">
        <v>1.0</v>
      </c>
      <c r="N110" s="125">
        <v>40.0</v>
      </c>
      <c r="O110" s="118">
        <f t="shared" si="7"/>
        <v>40</v>
      </c>
      <c r="P110" s="118"/>
      <c r="Q110" s="118"/>
      <c r="R110" s="118"/>
      <c r="S110" s="118"/>
      <c r="T110" s="118"/>
      <c r="U110" s="118"/>
      <c r="V110" s="118"/>
      <c r="W110" s="118"/>
      <c r="X110" s="118"/>
      <c r="Y110" s="118"/>
      <c r="Z110" s="118"/>
      <c r="AA110" s="118"/>
      <c r="AB110" s="118"/>
      <c r="AC110" s="118"/>
      <c r="AD110" s="118"/>
      <c r="AE110" s="118"/>
      <c r="AF110" s="118"/>
      <c r="AG110" s="118"/>
    </row>
    <row r="111" ht="11.25" customHeight="1">
      <c r="A111" s="123">
        <v>83489.02748647555</v>
      </c>
      <c r="B111" s="124">
        <v>6.974</v>
      </c>
      <c r="C111" s="124">
        <f t="shared" si="1"/>
        <v>202.3191102</v>
      </c>
      <c r="D111" s="124">
        <v>1410.9734746800002</v>
      </c>
      <c r="E111" s="125">
        <v>42.0</v>
      </c>
      <c r="F111" s="125">
        <v>2.41</v>
      </c>
      <c r="G111" s="126">
        <v>0.4</v>
      </c>
      <c r="H111" s="127">
        <f t="shared" si="2"/>
        <v>705.6</v>
      </c>
      <c r="I111" s="122">
        <f t="shared" si="3"/>
        <v>1.933150685</v>
      </c>
      <c r="J111" s="122">
        <f t="shared" si="4"/>
        <v>115.9890411</v>
      </c>
      <c r="K111" s="122">
        <f t="shared" si="5"/>
        <v>279.533589</v>
      </c>
      <c r="L111" s="122">
        <f t="shared" si="6"/>
        <v>675</v>
      </c>
      <c r="M111" s="125">
        <v>1.0</v>
      </c>
      <c r="N111" s="125">
        <v>60.0</v>
      </c>
      <c r="O111" s="118">
        <f t="shared" si="7"/>
        <v>60</v>
      </c>
      <c r="P111" s="118"/>
      <c r="Q111" s="118"/>
      <c r="R111" s="118"/>
      <c r="S111" s="118"/>
      <c r="T111" s="118"/>
      <c r="U111" s="118"/>
      <c r="V111" s="118"/>
      <c r="W111" s="118"/>
      <c r="X111" s="118"/>
      <c r="Y111" s="118"/>
      <c r="Z111" s="118"/>
      <c r="AA111" s="118"/>
      <c r="AB111" s="118"/>
      <c r="AC111" s="118"/>
      <c r="AD111" s="118"/>
      <c r="AE111" s="118"/>
      <c r="AF111" s="118"/>
      <c r="AG111" s="118"/>
    </row>
    <row r="112" ht="11.25" customHeight="1">
      <c r="A112" s="123">
        <v>57475.615247827714</v>
      </c>
      <c r="B112" s="124">
        <v>10.667580000000001</v>
      </c>
      <c r="C112" s="124">
        <f t="shared" si="1"/>
        <v>30.95219453</v>
      </c>
      <c r="D112" s="124">
        <v>330.1850113679305</v>
      </c>
      <c r="E112" s="125">
        <v>26.0</v>
      </c>
      <c r="F112" s="125">
        <v>0.94</v>
      </c>
      <c r="G112" s="126">
        <v>1.2</v>
      </c>
      <c r="H112" s="127">
        <f t="shared" si="2"/>
        <v>686.4</v>
      </c>
      <c r="I112" s="122">
        <f t="shared" si="3"/>
        <v>1.880547945</v>
      </c>
      <c r="J112" s="122">
        <f t="shared" si="4"/>
        <v>73.34136986</v>
      </c>
      <c r="K112" s="122">
        <f t="shared" si="5"/>
        <v>68.94088767</v>
      </c>
      <c r="L112" s="122">
        <f t="shared" si="6"/>
        <v>211</v>
      </c>
      <c r="M112" s="125">
        <v>0.75</v>
      </c>
      <c r="N112" s="125">
        <v>29.0</v>
      </c>
      <c r="O112" s="118">
        <f t="shared" si="7"/>
        <v>39</v>
      </c>
      <c r="P112" s="118"/>
      <c r="Q112" s="118"/>
      <c r="R112" s="118"/>
      <c r="S112" s="118"/>
      <c r="T112" s="118"/>
      <c r="U112" s="118"/>
      <c r="V112" s="118"/>
      <c r="W112" s="118"/>
      <c r="X112" s="118"/>
      <c r="Y112" s="118"/>
      <c r="Z112" s="118"/>
      <c r="AA112" s="118"/>
      <c r="AB112" s="118"/>
      <c r="AC112" s="118"/>
      <c r="AD112" s="118"/>
      <c r="AE112" s="118"/>
      <c r="AF112" s="118"/>
      <c r="AG112" s="118"/>
    </row>
    <row r="113" ht="11.25" customHeight="1">
      <c r="A113" s="123">
        <v>58600.29597733991</v>
      </c>
      <c r="B113" s="124">
        <v>5.138375</v>
      </c>
      <c r="C113" s="124">
        <f t="shared" si="1"/>
        <v>69.18057841</v>
      </c>
      <c r="D113" s="124">
        <v>355.4757545987084</v>
      </c>
      <c r="E113" s="125">
        <v>98.0</v>
      </c>
      <c r="F113" s="125">
        <v>1.47</v>
      </c>
      <c r="G113" s="126">
        <v>1.5</v>
      </c>
      <c r="H113" s="127">
        <f t="shared" si="2"/>
        <v>2940</v>
      </c>
      <c r="I113" s="122">
        <f t="shared" si="3"/>
        <v>8.054794521</v>
      </c>
      <c r="J113" s="122">
        <f t="shared" si="4"/>
        <v>88.60273973</v>
      </c>
      <c r="K113" s="122">
        <f t="shared" si="5"/>
        <v>130.2460274</v>
      </c>
      <c r="L113" s="122">
        <f t="shared" si="6"/>
        <v>349</v>
      </c>
      <c r="M113" s="125">
        <v>1.0</v>
      </c>
      <c r="N113" s="125">
        <v>11.0</v>
      </c>
      <c r="O113" s="118">
        <f t="shared" si="7"/>
        <v>11</v>
      </c>
      <c r="P113" s="118"/>
      <c r="Q113" s="118"/>
      <c r="R113" s="118"/>
      <c r="S113" s="118"/>
      <c r="T113" s="118"/>
      <c r="U113" s="118"/>
      <c r="V113" s="118"/>
      <c r="W113" s="118"/>
      <c r="X113" s="118"/>
      <c r="Y113" s="118"/>
      <c r="Z113" s="118"/>
      <c r="AA113" s="118"/>
      <c r="AB113" s="118"/>
      <c r="AC113" s="118"/>
      <c r="AD113" s="118"/>
      <c r="AE113" s="118"/>
      <c r="AF113" s="118"/>
      <c r="AG113" s="118"/>
    </row>
    <row r="114" ht="11.25" customHeight="1">
      <c r="A114" s="123">
        <v>88361.49157049059</v>
      </c>
      <c r="B114" s="124">
        <v>20.480284</v>
      </c>
      <c r="C114" s="124">
        <f t="shared" si="1"/>
        <v>72.75289737</v>
      </c>
      <c r="D114" s="124">
        <v>1490.0</v>
      </c>
      <c r="E114" s="125">
        <v>10.0</v>
      </c>
      <c r="F114" s="125">
        <v>0.86</v>
      </c>
      <c r="G114" s="126">
        <v>-0.4</v>
      </c>
      <c r="H114" s="127">
        <f t="shared" si="2"/>
        <v>72</v>
      </c>
      <c r="I114" s="122">
        <f t="shared" si="3"/>
        <v>0.197260274</v>
      </c>
      <c r="J114" s="122">
        <f t="shared" si="4"/>
        <v>3.156164384</v>
      </c>
      <c r="K114" s="122">
        <f t="shared" si="5"/>
        <v>2.71430137</v>
      </c>
      <c r="L114" s="122">
        <f t="shared" si="6"/>
        <v>9</v>
      </c>
      <c r="M114" s="125">
        <v>1.0</v>
      </c>
      <c r="N114" s="125">
        <v>16.0</v>
      </c>
      <c r="O114" s="118">
        <f t="shared" si="7"/>
        <v>16</v>
      </c>
      <c r="P114" s="118"/>
      <c r="Q114" s="118"/>
      <c r="R114" s="118"/>
      <c r="S114" s="118"/>
      <c r="T114" s="118"/>
      <c r="U114" s="118"/>
      <c r="V114" s="118"/>
      <c r="W114" s="118"/>
      <c r="X114" s="118"/>
      <c r="Y114" s="118"/>
      <c r="Z114" s="118"/>
      <c r="AA114" s="118"/>
      <c r="AB114" s="118"/>
      <c r="AC114" s="118"/>
      <c r="AD114" s="118"/>
      <c r="AE114" s="118"/>
      <c r="AF114" s="118"/>
      <c r="AG114" s="118"/>
    </row>
    <row r="115" ht="11.25" customHeight="1">
      <c r="A115" s="123">
        <v>79307.86942453214</v>
      </c>
      <c r="B115" s="124">
        <v>29.00898</v>
      </c>
      <c r="C115" s="124">
        <f t="shared" si="1"/>
        <v>827.3300199</v>
      </c>
      <c r="D115" s="124">
        <v>24000.0</v>
      </c>
      <c r="E115" s="125">
        <v>10.0</v>
      </c>
      <c r="F115" s="125">
        <v>1.31</v>
      </c>
      <c r="G115" s="126">
        <v>-0.4</v>
      </c>
      <c r="H115" s="127">
        <f t="shared" si="2"/>
        <v>72</v>
      </c>
      <c r="I115" s="122">
        <f t="shared" si="3"/>
        <v>0.197260274</v>
      </c>
      <c r="J115" s="122">
        <f t="shared" si="4"/>
        <v>3.156164384</v>
      </c>
      <c r="K115" s="122">
        <f t="shared" si="5"/>
        <v>4.134575342</v>
      </c>
      <c r="L115" s="122">
        <f t="shared" si="6"/>
        <v>11</v>
      </c>
      <c r="M115" s="125">
        <v>1.0</v>
      </c>
      <c r="N115" s="125">
        <v>16.0</v>
      </c>
      <c r="O115" s="118">
        <f t="shared" si="7"/>
        <v>16</v>
      </c>
      <c r="P115" s="118"/>
      <c r="Q115" s="118"/>
      <c r="R115" s="118"/>
      <c r="S115" s="118"/>
      <c r="T115" s="118"/>
      <c r="U115" s="118"/>
      <c r="V115" s="118"/>
      <c r="W115" s="118"/>
      <c r="X115" s="118"/>
      <c r="Y115" s="118"/>
      <c r="Z115" s="118"/>
      <c r="AA115" s="118"/>
      <c r="AB115" s="118"/>
      <c r="AC115" s="118"/>
      <c r="AD115" s="118"/>
      <c r="AE115" s="118"/>
      <c r="AF115" s="118"/>
      <c r="AG115" s="118"/>
    </row>
    <row r="116" ht="11.25" customHeight="1">
      <c r="A116" s="123">
        <v>71000.6719890282</v>
      </c>
      <c r="B116" s="124">
        <v>21.301280000000002</v>
      </c>
      <c r="C116" s="124">
        <f t="shared" si="1"/>
        <v>39.73749959</v>
      </c>
      <c r="D116" s="124">
        <v>846.4596051912</v>
      </c>
      <c r="E116" s="125">
        <v>42.0</v>
      </c>
      <c r="F116" s="125">
        <v>1.85</v>
      </c>
      <c r="G116" s="126">
        <v>0.2</v>
      </c>
      <c r="H116" s="127">
        <f t="shared" si="2"/>
        <v>604.8</v>
      </c>
      <c r="I116" s="122">
        <f t="shared" si="3"/>
        <v>1.656986301</v>
      </c>
      <c r="J116" s="122">
        <f t="shared" si="4"/>
        <v>18.22684932</v>
      </c>
      <c r="K116" s="122">
        <f t="shared" si="5"/>
        <v>33.71967123</v>
      </c>
      <c r="L116" s="122">
        <f t="shared" si="6"/>
        <v>86</v>
      </c>
      <c r="M116" s="125">
        <v>1.0</v>
      </c>
      <c r="N116" s="125">
        <v>11.0</v>
      </c>
      <c r="O116" s="118">
        <f t="shared" si="7"/>
        <v>11</v>
      </c>
      <c r="P116" s="118"/>
      <c r="Q116" s="118"/>
      <c r="R116" s="118"/>
      <c r="S116" s="118"/>
      <c r="T116" s="118"/>
      <c r="U116" s="118"/>
      <c r="V116" s="118"/>
      <c r="W116" s="118"/>
      <c r="X116" s="118"/>
      <c r="Y116" s="118"/>
      <c r="Z116" s="118"/>
      <c r="AA116" s="118"/>
      <c r="AB116" s="118"/>
      <c r="AC116" s="118"/>
      <c r="AD116" s="118"/>
      <c r="AE116" s="118"/>
      <c r="AF116" s="118"/>
      <c r="AG116" s="118"/>
    </row>
    <row r="117" ht="11.25" customHeight="1">
      <c r="A117" s="123">
        <v>89251.5445210072</v>
      </c>
      <c r="B117" s="124">
        <v>32.4412</v>
      </c>
      <c r="C117" s="124">
        <f t="shared" si="1"/>
        <v>29.84842576</v>
      </c>
      <c r="D117" s="124">
        <v>968.3187496840001</v>
      </c>
      <c r="E117" s="125">
        <v>10.0</v>
      </c>
      <c r="F117" s="125">
        <v>1.26</v>
      </c>
      <c r="G117" s="126">
        <v>0.2</v>
      </c>
      <c r="H117" s="127">
        <f t="shared" si="2"/>
        <v>144</v>
      </c>
      <c r="I117" s="122">
        <f t="shared" si="3"/>
        <v>0.3945205479</v>
      </c>
      <c r="J117" s="122">
        <f t="shared" si="4"/>
        <v>20.12054795</v>
      </c>
      <c r="K117" s="122">
        <f t="shared" si="5"/>
        <v>25.35189041</v>
      </c>
      <c r="L117" s="122">
        <f t="shared" si="6"/>
        <v>71</v>
      </c>
      <c r="M117" s="125">
        <v>1.0</v>
      </c>
      <c r="N117" s="125">
        <v>51.0</v>
      </c>
      <c r="O117" s="118">
        <f t="shared" si="7"/>
        <v>51</v>
      </c>
      <c r="P117" s="118"/>
      <c r="Q117" s="118"/>
      <c r="R117" s="118"/>
      <c r="S117" s="118"/>
      <c r="T117" s="118"/>
      <c r="U117" s="118"/>
      <c r="V117" s="118"/>
      <c r="W117" s="118"/>
      <c r="X117" s="118"/>
      <c r="Y117" s="118"/>
      <c r="Z117" s="118"/>
      <c r="AA117" s="118"/>
      <c r="AB117" s="118"/>
      <c r="AC117" s="118"/>
      <c r="AD117" s="118"/>
      <c r="AE117" s="118"/>
      <c r="AF117" s="118"/>
      <c r="AG117" s="118"/>
    </row>
    <row r="118" ht="11.25" customHeight="1">
      <c r="A118" s="123">
        <v>93469.55850853829</v>
      </c>
      <c r="B118" s="124">
        <v>9.54965</v>
      </c>
      <c r="C118" s="124">
        <f t="shared" si="1"/>
        <v>86.41912247</v>
      </c>
      <c r="D118" s="124">
        <v>825.2723729250001</v>
      </c>
      <c r="E118" s="125">
        <v>18.0</v>
      </c>
      <c r="F118" s="125">
        <v>0.95</v>
      </c>
      <c r="G118" s="126">
        <v>0.5</v>
      </c>
      <c r="H118" s="127">
        <f t="shared" si="2"/>
        <v>324</v>
      </c>
      <c r="I118" s="122">
        <f t="shared" si="3"/>
        <v>0.8876712329</v>
      </c>
      <c r="J118" s="122">
        <f t="shared" si="4"/>
        <v>88.76712329</v>
      </c>
      <c r="K118" s="122">
        <f t="shared" si="5"/>
        <v>84.32876712</v>
      </c>
      <c r="L118" s="122">
        <f t="shared" si="6"/>
        <v>257</v>
      </c>
      <c r="M118" s="125">
        <v>1.0</v>
      </c>
      <c r="N118" s="125">
        <v>100.0</v>
      </c>
      <c r="O118" s="118">
        <f t="shared" si="7"/>
        <v>100</v>
      </c>
      <c r="P118" s="118"/>
      <c r="Q118" s="118"/>
      <c r="R118" s="118"/>
      <c r="S118" s="118"/>
      <c r="T118" s="118"/>
      <c r="U118" s="118"/>
      <c r="V118" s="118"/>
      <c r="W118" s="118"/>
      <c r="X118" s="118"/>
      <c r="Y118" s="118"/>
      <c r="Z118" s="118"/>
      <c r="AA118" s="118"/>
      <c r="AB118" s="118"/>
      <c r="AC118" s="118"/>
      <c r="AD118" s="118"/>
      <c r="AE118" s="118"/>
      <c r="AF118" s="118"/>
      <c r="AG118" s="118"/>
    </row>
    <row r="119" ht="11.25" customHeight="1">
      <c r="A119" s="123">
        <v>45870.41515204827</v>
      </c>
      <c r="B119" s="124">
        <v>9.530730000000002</v>
      </c>
      <c r="C119" s="124">
        <f t="shared" si="1"/>
        <v>48.84921886</v>
      </c>
      <c r="D119" s="124">
        <v>465.5687156802002</v>
      </c>
      <c r="E119" s="125">
        <v>18.0</v>
      </c>
      <c r="F119" s="125">
        <v>1.07</v>
      </c>
      <c r="G119" s="126">
        <v>0.2</v>
      </c>
      <c r="H119" s="127">
        <f t="shared" si="2"/>
        <v>259.2</v>
      </c>
      <c r="I119" s="122">
        <f t="shared" si="3"/>
        <v>0.7101369863</v>
      </c>
      <c r="J119" s="122">
        <f t="shared" si="4"/>
        <v>42.60821918</v>
      </c>
      <c r="K119" s="122">
        <f t="shared" si="5"/>
        <v>45.59079452</v>
      </c>
      <c r="L119" s="122">
        <f t="shared" si="6"/>
        <v>134</v>
      </c>
      <c r="M119" s="125">
        <v>1.0</v>
      </c>
      <c r="N119" s="125">
        <v>60.0</v>
      </c>
      <c r="O119" s="118">
        <f t="shared" si="7"/>
        <v>60</v>
      </c>
      <c r="P119" s="118"/>
      <c r="Q119" s="118"/>
      <c r="R119" s="118"/>
      <c r="S119" s="118"/>
      <c r="T119" s="118"/>
      <c r="U119" s="118"/>
      <c r="V119" s="118"/>
      <c r="W119" s="118"/>
      <c r="X119" s="118"/>
      <c r="Y119" s="118"/>
      <c r="Z119" s="118"/>
      <c r="AA119" s="118"/>
      <c r="AB119" s="118"/>
      <c r="AC119" s="118"/>
      <c r="AD119" s="118"/>
      <c r="AE119" s="118"/>
      <c r="AF119" s="118"/>
      <c r="AG119" s="118"/>
    </row>
    <row r="120" ht="11.25" customHeight="1">
      <c r="A120" s="123">
        <v>37485.479824453614</v>
      </c>
      <c r="B120" s="124">
        <v>52.520160000000004</v>
      </c>
      <c r="C120" s="124">
        <f t="shared" si="1"/>
        <v>418.8867665</v>
      </c>
      <c r="D120" s="124">
        <v>22000.0</v>
      </c>
      <c r="E120" s="125">
        <v>10.0</v>
      </c>
      <c r="F120" s="125">
        <v>1.13</v>
      </c>
      <c r="G120" s="126">
        <v>1.2</v>
      </c>
      <c r="H120" s="127">
        <f t="shared" si="2"/>
        <v>264</v>
      </c>
      <c r="I120" s="122">
        <f t="shared" si="3"/>
        <v>0.7232876712</v>
      </c>
      <c r="J120" s="122">
        <f t="shared" si="4"/>
        <v>233.6219178</v>
      </c>
      <c r="K120" s="122">
        <f t="shared" si="5"/>
        <v>263.9927671</v>
      </c>
      <c r="L120" s="122">
        <f t="shared" si="6"/>
        <v>762</v>
      </c>
      <c r="M120" s="125">
        <v>0.8</v>
      </c>
      <c r="N120" s="125">
        <v>258.0</v>
      </c>
      <c r="O120" s="118">
        <f t="shared" si="7"/>
        <v>323</v>
      </c>
      <c r="P120" s="118"/>
      <c r="Q120" s="118"/>
      <c r="R120" s="118"/>
      <c r="S120" s="118"/>
      <c r="T120" s="118"/>
      <c r="U120" s="118"/>
      <c r="V120" s="118"/>
      <c r="W120" s="118"/>
      <c r="X120" s="118"/>
      <c r="Y120" s="118"/>
      <c r="Z120" s="118"/>
      <c r="AA120" s="118"/>
      <c r="AB120" s="118"/>
      <c r="AC120" s="118"/>
      <c r="AD120" s="118"/>
      <c r="AE120" s="118"/>
      <c r="AF120" s="118"/>
      <c r="AG120" s="118"/>
    </row>
    <row r="121" ht="11.25" customHeight="1">
      <c r="A121" s="123">
        <v>84559.80605983944</v>
      </c>
      <c r="B121" s="124">
        <v>184.52016</v>
      </c>
      <c r="C121" s="124">
        <f t="shared" si="1"/>
        <v>18.47285072</v>
      </c>
      <c r="D121" s="124">
        <v>3408.6133704010676</v>
      </c>
      <c r="E121" s="125">
        <v>10.0</v>
      </c>
      <c r="F121" s="125">
        <v>1.09</v>
      </c>
      <c r="G121" s="126">
        <v>-0.4</v>
      </c>
      <c r="H121" s="127">
        <f t="shared" si="2"/>
        <v>72</v>
      </c>
      <c r="I121" s="122">
        <f t="shared" si="3"/>
        <v>0.197260274</v>
      </c>
      <c r="J121" s="122">
        <f t="shared" si="4"/>
        <v>8.679452055</v>
      </c>
      <c r="K121" s="122">
        <f t="shared" si="5"/>
        <v>9.46060274</v>
      </c>
      <c r="L121" s="122">
        <f t="shared" si="6"/>
        <v>28</v>
      </c>
      <c r="M121" s="125">
        <v>1.0</v>
      </c>
      <c r="N121" s="125">
        <v>44.0</v>
      </c>
      <c r="O121" s="118">
        <f t="shared" si="7"/>
        <v>44</v>
      </c>
      <c r="P121" s="118"/>
      <c r="Q121" s="118"/>
      <c r="R121" s="118"/>
      <c r="S121" s="118"/>
      <c r="T121" s="118"/>
      <c r="U121" s="118"/>
      <c r="V121" s="118"/>
      <c r="W121" s="118"/>
      <c r="X121" s="118"/>
      <c r="Y121" s="118"/>
      <c r="Z121" s="118"/>
      <c r="AA121" s="118"/>
      <c r="AB121" s="118"/>
      <c r="AC121" s="118"/>
      <c r="AD121" s="118"/>
      <c r="AE121" s="118"/>
      <c r="AF121" s="118"/>
      <c r="AG121" s="118"/>
    </row>
    <row r="122" ht="11.25" customHeight="1">
      <c r="A122" s="123">
        <v>67889.90501338243</v>
      </c>
      <c r="B122" s="124">
        <v>6.172551</v>
      </c>
      <c r="C122" s="124">
        <f t="shared" si="1"/>
        <v>60.17763873</v>
      </c>
      <c r="D122" s="124">
        <v>371.4495441433333</v>
      </c>
      <c r="E122" s="125">
        <v>10.0</v>
      </c>
      <c r="F122" s="125">
        <v>1.4</v>
      </c>
      <c r="G122" s="126">
        <v>1.5</v>
      </c>
      <c r="H122" s="127">
        <f t="shared" si="2"/>
        <v>300</v>
      </c>
      <c r="I122" s="122">
        <f t="shared" si="3"/>
        <v>0.8219178082</v>
      </c>
      <c r="J122" s="122">
        <f t="shared" si="4"/>
        <v>82.19178082</v>
      </c>
      <c r="K122" s="122">
        <f t="shared" si="5"/>
        <v>115.0684932</v>
      </c>
      <c r="L122" s="122">
        <f t="shared" si="6"/>
        <v>312</v>
      </c>
      <c r="M122" s="125">
        <v>1.0</v>
      </c>
      <c r="N122" s="125">
        <v>100.0</v>
      </c>
      <c r="O122" s="118">
        <f t="shared" si="7"/>
        <v>100</v>
      </c>
      <c r="P122" s="118"/>
      <c r="Q122" s="118"/>
      <c r="R122" s="118"/>
      <c r="S122" s="118"/>
      <c r="T122" s="118"/>
      <c r="U122" s="118"/>
      <c r="V122" s="118"/>
      <c r="W122" s="118"/>
      <c r="X122" s="118"/>
      <c r="Y122" s="118"/>
      <c r="Z122" s="118"/>
      <c r="AA122" s="118"/>
      <c r="AB122" s="118"/>
      <c r="AC122" s="118"/>
      <c r="AD122" s="118"/>
      <c r="AE122" s="118"/>
      <c r="AF122" s="118"/>
      <c r="AG122" s="118"/>
    </row>
    <row r="123" ht="11.25" customHeight="1">
      <c r="A123" s="123">
        <v>66981.8873090587</v>
      </c>
      <c r="B123" s="124">
        <v>9.758001000000002</v>
      </c>
      <c r="C123" s="124">
        <f t="shared" si="1"/>
        <v>461.1600265</v>
      </c>
      <c r="D123" s="124">
        <v>4500.0</v>
      </c>
      <c r="E123" s="125">
        <v>10.0</v>
      </c>
      <c r="F123" s="125">
        <v>1.03</v>
      </c>
      <c r="G123" s="126">
        <v>-0.6</v>
      </c>
      <c r="H123" s="127">
        <f t="shared" si="2"/>
        <v>48</v>
      </c>
      <c r="I123" s="122">
        <f t="shared" si="3"/>
        <v>0.1315068493</v>
      </c>
      <c r="J123" s="122">
        <f t="shared" si="4"/>
        <v>12.49315068</v>
      </c>
      <c r="K123" s="122">
        <f t="shared" si="5"/>
        <v>12.86794521</v>
      </c>
      <c r="L123" s="122">
        <f t="shared" si="6"/>
        <v>38</v>
      </c>
      <c r="M123" s="125">
        <v>1.0</v>
      </c>
      <c r="N123" s="125">
        <v>95.0</v>
      </c>
      <c r="O123" s="118">
        <f t="shared" si="7"/>
        <v>95</v>
      </c>
      <c r="P123" s="118"/>
      <c r="Q123" s="118"/>
      <c r="R123" s="118"/>
      <c r="S123" s="118"/>
      <c r="T123" s="118"/>
      <c r="U123" s="118"/>
      <c r="V123" s="118"/>
      <c r="W123" s="118"/>
      <c r="X123" s="118"/>
      <c r="Y123" s="118"/>
      <c r="Z123" s="118"/>
      <c r="AA123" s="118"/>
      <c r="AB123" s="118"/>
      <c r="AC123" s="118"/>
      <c r="AD123" s="118"/>
      <c r="AE123" s="118"/>
      <c r="AF123" s="118"/>
      <c r="AG123" s="118"/>
    </row>
    <row r="124" ht="11.25" customHeight="1">
      <c r="A124" s="123">
        <v>92110.94561547486</v>
      </c>
      <c r="B124" s="124">
        <v>5.694425000000001</v>
      </c>
      <c r="C124" s="124">
        <f t="shared" si="1"/>
        <v>27.12568705</v>
      </c>
      <c r="D124" s="124">
        <v>154.4651904788427</v>
      </c>
      <c r="E124" s="125">
        <v>10.0</v>
      </c>
      <c r="F124" s="125">
        <v>0.99</v>
      </c>
      <c r="G124" s="126" t="str">
        <f>#REF!/100</f>
        <v>#REF!</v>
      </c>
      <c r="H124" s="127" t="str">
        <f t="shared" si="2"/>
        <v>#REF!</v>
      </c>
      <c r="I124" s="122" t="str">
        <f t="shared" si="3"/>
        <v>#REF!</v>
      </c>
      <c r="J124" s="122" t="str">
        <f t="shared" si="4"/>
        <v>#REF!</v>
      </c>
      <c r="K124" s="122" t="str">
        <f t="shared" si="5"/>
        <v>#REF!</v>
      </c>
      <c r="L124" s="122" t="str">
        <f t="shared" si="6"/>
        <v>#REF!</v>
      </c>
      <c r="M124" s="125">
        <v>0.9</v>
      </c>
      <c r="N124" s="125">
        <v>60.0</v>
      </c>
      <c r="O124" s="118">
        <f t="shared" si="7"/>
        <v>67</v>
      </c>
      <c r="P124" s="118"/>
      <c r="Q124" s="118"/>
      <c r="R124" s="118"/>
      <c r="S124" s="118"/>
      <c r="T124" s="118"/>
      <c r="U124" s="118"/>
      <c r="V124" s="118"/>
      <c r="W124" s="118"/>
      <c r="X124" s="118"/>
      <c r="Y124" s="118"/>
      <c r="Z124" s="118"/>
      <c r="AA124" s="118"/>
      <c r="AB124" s="118"/>
      <c r="AC124" s="118"/>
      <c r="AD124" s="118"/>
      <c r="AE124" s="118"/>
      <c r="AF124" s="118"/>
      <c r="AG124" s="118"/>
    </row>
    <row r="125" ht="11.25" customHeight="1">
      <c r="A125" s="123">
        <v>13890.497114604428</v>
      </c>
      <c r="B125" s="124">
        <v>12.84305</v>
      </c>
      <c r="C125" s="124">
        <f t="shared" si="1"/>
        <v>14.32234356</v>
      </c>
      <c r="D125" s="124">
        <v>183.9425744100838</v>
      </c>
      <c r="E125" s="125">
        <v>10.0</v>
      </c>
      <c r="F125" s="125">
        <v>1.15</v>
      </c>
      <c r="G125" s="126">
        <v>-0.7</v>
      </c>
      <c r="H125" s="127">
        <f t="shared" si="2"/>
        <v>36</v>
      </c>
      <c r="I125" s="122">
        <f t="shared" si="3"/>
        <v>0.09863013699</v>
      </c>
      <c r="J125" s="122">
        <f t="shared" si="4"/>
        <v>3.649315068</v>
      </c>
      <c r="K125" s="122">
        <f t="shared" si="5"/>
        <v>4.196712329</v>
      </c>
      <c r="L125" s="122">
        <f t="shared" si="6"/>
        <v>12</v>
      </c>
      <c r="M125" s="125">
        <v>0.82</v>
      </c>
      <c r="N125" s="125">
        <v>30.0</v>
      </c>
      <c r="O125" s="118">
        <f t="shared" si="7"/>
        <v>37</v>
      </c>
      <c r="P125" s="118"/>
      <c r="Q125" s="118"/>
      <c r="R125" s="118"/>
      <c r="S125" s="118"/>
      <c r="T125" s="118"/>
      <c r="U125" s="118"/>
      <c r="V125" s="118"/>
      <c r="W125" s="118"/>
      <c r="X125" s="118"/>
      <c r="Y125" s="118"/>
      <c r="Z125" s="118"/>
      <c r="AA125" s="118"/>
      <c r="AB125" s="118"/>
      <c r="AC125" s="118"/>
      <c r="AD125" s="118"/>
      <c r="AE125" s="118"/>
      <c r="AF125" s="118"/>
      <c r="AG125" s="118"/>
    </row>
    <row r="126" ht="11.25" customHeight="1">
      <c r="A126" s="123">
        <v>45576.33015472744</v>
      </c>
      <c r="B126" s="124">
        <v>16.22907</v>
      </c>
      <c r="C126" s="124">
        <f t="shared" si="1"/>
        <v>238.4609839</v>
      </c>
      <c r="D126" s="124">
        <v>3870.0</v>
      </c>
      <c r="E126" s="125">
        <v>10.0</v>
      </c>
      <c r="F126" s="125">
        <v>0.98</v>
      </c>
      <c r="G126" s="126">
        <v>-0.4</v>
      </c>
      <c r="H126" s="127">
        <f t="shared" si="2"/>
        <v>72</v>
      </c>
      <c r="I126" s="122">
        <f t="shared" si="3"/>
        <v>0.197260274</v>
      </c>
      <c r="J126" s="122">
        <f t="shared" si="4"/>
        <v>14.4</v>
      </c>
      <c r="K126" s="122">
        <f t="shared" si="5"/>
        <v>14.112</v>
      </c>
      <c r="L126" s="122">
        <f t="shared" si="6"/>
        <v>43</v>
      </c>
      <c r="M126" s="125">
        <v>0.82</v>
      </c>
      <c r="N126" s="125">
        <v>60.0</v>
      </c>
      <c r="O126" s="118">
        <f t="shared" si="7"/>
        <v>73</v>
      </c>
      <c r="P126" s="118"/>
      <c r="Q126" s="118"/>
      <c r="R126" s="118"/>
      <c r="S126" s="118"/>
      <c r="T126" s="118"/>
      <c r="U126" s="118"/>
      <c r="V126" s="118"/>
      <c r="W126" s="118"/>
      <c r="X126" s="118"/>
      <c r="Y126" s="118"/>
      <c r="Z126" s="118"/>
      <c r="AA126" s="118"/>
      <c r="AB126" s="118"/>
      <c r="AC126" s="118"/>
      <c r="AD126" s="118"/>
      <c r="AE126" s="118"/>
      <c r="AF126" s="118"/>
      <c r="AG126" s="118"/>
    </row>
    <row r="127" ht="11.25" customHeight="1">
      <c r="A127" s="123">
        <v>56656.19487314</v>
      </c>
      <c r="B127" s="124">
        <v>92.43432</v>
      </c>
      <c r="C127" s="124">
        <f t="shared" si="1"/>
        <v>29.68900752</v>
      </c>
      <c r="D127" s="124">
        <v>2744.2832215040007</v>
      </c>
      <c r="E127" s="125">
        <v>10.0</v>
      </c>
      <c r="F127" s="125">
        <v>1.28</v>
      </c>
      <c r="G127" s="126">
        <v>0.4</v>
      </c>
      <c r="H127" s="127">
        <f t="shared" si="2"/>
        <v>168</v>
      </c>
      <c r="I127" s="122">
        <f t="shared" si="3"/>
        <v>0.4602739726</v>
      </c>
      <c r="J127" s="122">
        <f t="shared" si="4"/>
        <v>27.61643836</v>
      </c>
      <c r="K127" s="122">
        <f t="shared" si="5"/>
        <v>35.3490411</v>
      </c>
      <c r="L127" s="122">
        <f t="shared" si="6"/>
        <v>98</v>
      </c>
      <c r="M127" s="125">
        <v>1.0</v>
      </c>
      <c r="N127" s="125">
        <v>60.0</v>
      </c>
      <c r="O127" s="118">
        <f t="shared" si="7"/>
        <v>60</v>
      </c>
      <c r="P127" s="118"/>
      <c r="Q127" s="118"/>
      <c r="R127" s="118"/>
      <c r="S127" s="118"/>
      <c r="T127" s="118"/>
      <c r="U127" s="118"/>
      <c r="V127" s="118"/>
      <c r="W127" s="118"/>
      <c r="X127" s="118"/>
      <c r="Y127" s="118"/>
      <c r="Z127" s="118"/>
      <c r="AA127" s="118"/>
      <c r="AB127" s="118"/>
      <c r="AC127" s="118"/>
      <c r="AD127" s="118"/>
      <c r="AE127" s="118"/>
      <c r="AF127" s="118"/>
      <c r="AG127" s="118"/>
    </row>
    <row r="128" ht="11.25" customHeight="1">
      <c r="A128" s="123">
        <v>41680.07185165734</v>
      </c>
      <c r="B128" s="124">
        <v>13.561240000000002</v>
      </c>
      <c r="C128" s="124">
        <f t="shared" si="1"/>
        <v>33.97042771</v>
      </c>
      <c r="D128" s="124">
        <v>460.681123085071</v>
      </c>
      <c r="E128" s="125">
        <v>10.0</v>
      </c>
      <c r="F128" s="125">
        <v>0.8</v>
      </c>
      <c r="G128" s="126">
        <v>0.4</v>
      </c>
      <c r="H128" s="127">
        <f t="shared" si="2"/>
        <v>168</v>
      </c>
      <c r="I128" s="122">
        <f t="shared" si="3"/>
        <v>0.4602739726</v>
      </c>
      <c r="J128" s="122">
        <f t="shared" si="4"/>
        <v>52.47123288</v>
      </c>
      <c r="K128" s="122">
        <f t="shared" si="5"/>
        <v>41.9769863</v>
      </c>
      <c r="L128" s="122">
        <f t="shared" si="6"/>
        <v>136</v>
      </c>
      <c r="M128" s="125">
        <v>0.88</v>
      </c>
      <c r="N128" s="125">
        <v>100.0</v>
      </c>
      <c r="O128" s="118">
        <f t="shared" si="7"/>
        <v>114</v>
      </c>
      <c r="P128" s="118"/>
      <c r="Q128" s="118"/>
      <c r="R128" s="118"/>
      <c r="S128" s="118"/>
      <c r="T128" s="118"/>
      <c r="U128" s="118"/>
      <c r="V128" s="118"/>
      <c r="W128" s="118"/>
      <c r="X128" s="118"/>
      <c r="Y128" s="118"/>
      <c r="Z128" s="118"/>
      <c r="AA128" s="118"/>
      <c r="AB128" s="118"/>
      <c r="AC128" s="118"/>
      <c r="AD128" s="118"/>
      <c r="AE128" s="118"/>
      <c r="AF128" s="118"/>
      <c r="AG128" s="118"/>
    </row>
    <row r="129" ht="11.25" customHeight="1">
      <c r="A129" s="123">
        <v>89811.80717458932</v>
      </c>
      <c r="B129" s="124">
        <v>58.92700000000001</v>
      </c>
      <c r="C129" s="124">
        <f t="shared" si="1"/>
        <v>60.37659206</v>
      </c>
      <c r="D129" s="124">
        <v>3557.8114403333334</v>
      </c>
      <c r="E129" s="125">
        <v>10.0</v>
      </c>
      <c r="F129" s="125">
        <v>0.77</v>
      </c>
      <c r="G129" s="126">
        <v>1.2</v>
      </c>
      <c r="H129" s="127">
        <f t="shared" si="2"/>
        <v>264</v>
      </c>
      <c r="I129" s="122">
        <f t="shared" si="3"/>
        <v>0.7232876712</v>
      </c>
      <c r="J129" s="122">
        <f t="shared" si="4"/>
        <v>144.6575342</v>
      </c>
      <c r="K129" s="122">
        <f t="shared" si="5"/>
        <v>111.3863014</v>
      </c>
      <c r="L129" s="122">
        <f t="shared" si="6"/>
        <v>367</v>
      </c>
      <c r="M129" s="125">
        <v>1.0</v>
      </c>
      <c r="N129" s="125">
        <v>200.0</v>
      </c>
      <c r="O129" s="118">
        <f t="shared" si="7"/>
        <v>200</v>
      </c>
      <c r="P129" s="118"/>
      <c r="Q129" s="118"/>
      <c r="R129" s="118"/>
      <c r="S129" s="118"/>
      <c r="T129" s="118"/>
      <c r="U129" s="118"/>
      <c r="V129" s="118"/>
      <c r="W129" s="118"/>
      <c r="X129" s="118"/>
      <c r="Y129" s="118"/>
      <c r="Z129" s="118"/>
      <c r="AA129" s="118"/>
      <c r="AB129" s="118"/>
      <c r="AC129" s="118"/>
      <c r="AD129" s="118"/>
      <c r="AE129" s="118"/>
      <c r="AF129" s="118"/>
      <c r="AG129" s="118"/>
    </row>
    <row r="130" ht="11.25" customHeight="1">
      <c r="A130" s="123">
        <v>36174.298070542354</v>
      </c>
      <c r="B130" s="124">
        <v>57.64</v>
      </c>
      <c r="C130" s="124">
        <f t="shared" si="1"/>
        <v>14.29124022</v>
      </c>
      <c r="D130" s="124">
        <v>823.7470860666666</v>
      </c>
      <c r="E130" s="125">
        <v>10.0</v>
      </c>
      <c r="F130" s="125">
        <v>1.07</v>
      </c>
      <c r="G130" s="126">
        <v>-0.2</v>
      </c>
      <c r="H130" s="127">
        <f t="shared" si="2"/>
        <v>96</v>
      </c>
      <c r="I130" s="122">
        <f t="shared" si="3"/>
        <v>0.2630136986</v>
      </c>
      <c r="J130" s="122">
        <f t="shared" si="4"/>
        <v>7.62739726</v>
      </c>
      <c r="K130" s="122">
        <f t="shared" si="5"/>
        <v>8.161315068</v>
      </c>
      <c r="L130" s="122">
        <f t="shared" si="6"/>
        <v>24</v>
      </c>
      <c r="M130" s="125">
        <v>1.0</v>
      </c>
      <c r="N130" s="125">
        <v>29.0</v>
      </c>
      <c r="O130" s="118">
        <f t="shared" si="7"/>
        <v>29</v>
      </c>
      <c r="P130" s="118"/>
      <c r="Q130" s="118"/>
      <c r="R130" s="118"/>
      <c r="S130" s="118"/>
      <c r="T130" s="118"/>
      <c r="U130" s="118"/>
      <c r="V130" s="118"/>
      <c r="W130" s="118"/>
      <c r="X130" s="118"/>
      <c r="Y130" s="118"/>
      <c r="Z130" s="118"/>
      <c r="AA130" s="118"/>
      <c r="AB130" s="118"/>
      <c r="AC130" s="118"/>
      <c r="AD130" s="118"/>
      <c r="AE130" s="118"/>
      <c r="AF130" s="118"/>
      <c r="AG130" s="118"/>
    </row>
    <row r="131" ht="11.25" customHeight="1">
      <c r="A131" s="123">
        <v>39363.461746891895</v>
      </c>
      <c r="B131" s="124">
        <v>29.821</v>
      </c>
      <c r="C131" s="124">
        <f t="shared" si="1"/>
        <v>51.36252328</v>
      </c>
      <c r="D131" s="124">
        <v>1531.6818066000005</v>
      </c>
      <c r="E131" s="125">
        <v>10.0</v>
      </c>
      <c r="F131" s="125">
        <v>1.33</v>
      </c>
      <c r="G131" s="126">
        <v>0.8</v>
      </c>
      <c r="H131" s="127">
        <f t="shared" si="2"/>
        <v>216</v>
      </c>
      <c r="I131" s="122">
        <f t="shared" si="3"/>
        <v>0.5917808219</v>
      </c>
      <c r="J131" s="122">
        <f t="shared" si="4"/>
        <v>71.01369863</v>
      </c>
      <c r="K131" s="122">
        <f t="shared" si="5"/>
        <v>94.44821918</v>
      </c>
      <c r="L131" s="122">
        <f t="shared" si="6"/>
        <v>260</v>
      </c>
      <c r="M131" s="125">
        <v>1.0</v>
      </c>
      <c r="N131" s="125">
        <v>120.0</v>
      </c>
      <c r="O131" s="118">
        <f t="shared" si="7"/>
        <v>120</v>
      </c>
      <c r="P131" s="118"/>
      <c r="Q131" s="118"/>
      <c r="R131" s="118"/>
      <c r="S131" s="118"/>
      <c r="T131" s="118"/>
      <c r="U131" s="118"/>
      <c r="V131" s="118"/>
      <c r="W131" s="118"/>
      <c r="X131" s="118"/>
      <c r="Y131" s="118"/>
      <c r="Z131" s="118"/>
      <c r="AA131" s="118"/>
      <c r="AB131" s="118"/>
      <c r="AC131" s="118"/>
      <c r="AD131" s="118"/>
      <c r="AE131" s="118"/>
      <c r="AF131" s="118"/>
      <c r="AG131" s="118"/>
    </row>
    <row r="132" ht="11.25" customHeight="1">
      <c r="A132" s="123">
        <v>3404.017842570994</v>
      </c>
      <c r="B132" s="124">
        <v>189.8358</v>
      </c>
      <c r="C132" s="124">
        <f t="shared" si="1"/>
        <v>34.74867502</v>
      </c>
      <c r="D132" s="124">
        <v>6596.542521543334</v>
      </c>
      <c r="E132" s="125">
        <v>10.0</v>
      </c>
      <c r="F132" s="125">
        <v>1.29</v>
      </c>
      <c r="G132" s="126">
        <v>-0.4</v>
      </c>
      <c r="H132" s="127">
        <f t="shared" si="2"/>
        <v>72</v>
      </c>
      <c r="I132" s="122">
        <f t="shared" si="3"/>
        <v>0.197260274</v>
      </c>
      <c r="J132" s="122">
        <f t="shared" si="4"/>
        <v>13.80821918</v>
      </c>
      <c r="K132" s="122">
        <f t="shared" si="5"/>
        <v>17.81260274</v>
      </c>
      <c r="L132" s="122">
        <f t="shared" si="6"/>
        <v>49</v>
      </c>
      <c r="M132" s="125">
        <v>1.0</v>
      </c>
      <c r="N132" s="125">
        <v>70.0</v>
      </c>
      <c r="O132" s="118">
        <f t="shared" si="7"/>
        <v>70</v>
      </c>
      <c r="P132" s="118"/>
      <c r="Q132" s="118"/>
      <c r="R132" s="118"/>
      <c r="S132" s="118"/>
      <c r="T132" s="118"/>
      <c r="U132" s="118"/>
      <c r="V132" s="118"/>
      <c r="W132" s="118"/>
      <c r="X132" s="118"/>
      <c r="Y132" s="118"/>
      <c r="Z132" s="118"/>
      <c r="AA132" s="118"/>
      <c r="AB132" s="118"/>
      <c r="AC132" s="118"/>
      <c r="AD132" s="118"/>
      <c r="AE132" s="118"/>
      <c r="AF132" s="118"/>
      <c r="AG132" s="118"/>
    </row>
    <row r="133" ht="11.25" customHeight="1">
      <c r="A133" s="123">
        <v>73860.71471218772</v>
      </c>
      <c r="B133" s="124">
        <v>11.487300000000001</v>
      </c>
      <c r="C133" s="124">
        <f t="shared" si="1"/>
        <v>13.88315811</v>
      </c>
      <c r="D133" s="124">
        <v>159.48000214666672</v>
      </c>
      <c r="E133" s="125">
        <v>10.0</v>
      </c>
      <c r="F133" s="125">
        <v>1.72</v>
      </c>
      <c r="G133" s="126">
        <v>0.2</v>
      </c>
      <c r="H133" s="127">
        <f t="shared" si="2"/>
        <v>144</v>
      </c>
      <c r="I133" s="122">
        <f t="shared" si="3"/>
        <v>0.3945205479</v>
      </c>
      <c r="J133" s="122">
        <f t="shared" si="4"/>
        <v>7.890410959</v>
      </c>
      <c r="K133" s="122">
        <f t="shared" si="5"/>
        <v>13.57150685</v>
      </c>
      <c r="L133" s="122">
        <f t="shared" si="6"/>
        <v>35</v>
      </c>
      <c r="M133" s="125">
        <v>1.0</v>
      </c>
      <c r="N133" s="125">
        <v>20.0</v>
      </c>
      <c r="O133" s="118">
        <f t="shared" si="7"/>
        <v>20</v>
      </c>
      <c r="P133" s="118"/>
      <c r="Q133" s="118"/>
      <c r="R133" s="118"/>
      <c r="S133" s="118"/>
      <c r="T133" s="118"/>
      <c r="U133" s="118"/>
      <c r="V133" s="118"/>
      <c r="W133" s="118"/>
      <c r="X133" s="118"/>
      <c r="Y133" s="118"/>
      <c r="Z133" s="118"/>
      <c r="AA133" s="118"/>
      <c r="AB133" s="118"/>
      <c r="AC133" s="118"/>
      <c r="AD133" s="118"/>
      <c r="AE133" s="118"/>
      <c r="AF133" s="118"/>
      <c r="AG133" s="118"/>
    </row>
    <row r="134" ht="11.25" customHeight="1">
      <c r="A134" s="123">
        <v>87767.50715764782</v>
      </c>
      <c r="B134" s="124">
        <v>5.676011</v>
      </c>
      <c r="C134" s="124">
        <f t="shared" si="1"/>
        <v>23.35745489</v>
      </c>
      <c r="D134" s="124">
        <v>132.57717088077135</v>
      </c>
      <c r="E134" s="125">
        <v>18.0</v>
      </c>
      <c r="F134" s="125">
        <v>0.95</v>
      </c>
      <c r="G134" s="126">
        <v>0.5</v>
      </c>
      <c r="H134" s="127">
        <f t="shared" si="2"/>
        <v>324</v>
      </c>
      <c r="I134" s="122">
        <f t="shared" si="3"/>
        <v>0.8876712329</v>
      </c>
      <c r="J134" s="122">
        <f t="shared" si="4"/>
        <v>34.61917808</v>
      </c>
      <c r="K134" s="122">
        <f t="shared" si="5"/>
        <v>32.88821918</v>
      </c>
      <c r="L134" s="122">
        <f t="shared" si="6"/>
        <v>100</v>
      </c>
      <c r="M134" s="125">
        <v>0.75</v>
      </c>
      <c r="N134" s="125">
        <v>29.0</v>
      </c>
      <c r="O134" s="118">
        <f t="shared" si="7"/>
        <v>39</v>
      </c>
      <c r="P134" s="118"/>
      <c r="Q134" s="118"/>
      <c r="R134" s="118"/>
      <c r="S134" s="118"/>
      <c r="T134" s="118"/>
      <c r="U134" s="118"/>
      <c r="V134" s="118"/>
      <c r="W134" s="118"/>
      <c r="X134" s="118"/>
      <c r="Y134" s="118"/>
      <c r="Z134" s="118"/>
      <c r="AA134" s="118"/>
      <c r="AB134" s="118"/>
      <c r="AC134" s="118"/>
      <c r="AD134" s="118"/>
      <c r="AE134" s="118"/>
      <c r="AF134" s="118"/>
      <c r="AG134" s="118"/>
    </row>
    <row r="135" ht="11.25" customHeight="1">
      <c r="A135" s="123">
        <v>29259.210072514208</v>
      </c>
      <c r="B135" s="124">
        <v>176.60500000000002</v>
      </c>
      <c r="C135" s="124">
        <f t="shared" si="1"/>
        <v>125.5573796</v>
      </c>
      <c r="D135" s="124">
        <v>22174.061032750004</v>
      </c>
      <c r="E135" s="125">
        <v>10.0</v>
      </c>
      <c r="F135" s="125">
        <v>1.98</v>
      </c>
      <c r="G135" s="126">
        <v>0.2</v>
      </c>
      <c r="H135" s="127">
        <f t="shared" si="2"/>
        <v>144</v>
      </c>
      <c r="I135" s="122">
        <f t="shared" si="3"/>
        <v>0.3945205479</v>
      </c>
      <c r="J135" s="122">
        <f t="shared" si="4"/>
        <v>65.09589041</v>
      </c>
      <c r="K135" s="122">
        <f t="shared" si="5"/>
        <v>128.889863</v>
      </c>
      <c r="L135" s="122">
        <f t="shared" si="6"/>
        <v>323</v>
      </c>
      <c r="M135" s="125">
        <v>1.0</v>
      </c>
      <c r="N135" s="125">
        <v>165.0</v>
      </c>
      <c r="O135" s="118">
        <f t="shared" si="7"/>
        <v>165</v>
      </c>
      <c r="P135" s="118"/>
      <c r="Q135" s="118"/>
      <c r="R135" s="118"/>
      <c r="S135" s="118"/>
      <c r="T135" s="118"/>
      <c r="U135" s="118"/>
      <c r="V135" s="118"/>
      <c r="W135" s="118"/>
      <c r="X135" s="118"/>
      <c r="Y135" s="118"/>
      <c r="Z135" s="118"/>
      <c r="AA135" s="118"/>
      <c r="AB135" s="118"/>
      <c r="AC135" s="118"/>
      <c r="AD135" s="118"/>
      <c r="AE135" s="118"/>
      <c r="AF135" s="118"/>
      <c r="AG135" s="118"/>
    </row>
    <row r="136" ht="11.25" customHeight="1">
      <c r="A136" s="123">
        <v>56062.73383064211</v>
      </c>
      <c r="B136" s="124">
        <v>6600.000000000001</v>
      </c>
      <c r="C136" s="124">
        <f t="shared" si="1"/>
        <v>9.536327809</v>
      </c>
      <c r="D136" s="124">
        <v>62939.76353677983</v>
      </c>
      <c r="E136" s="125">
        <v>10.0</v>
      </c>
      <c r="F136" s="125">
        <v>0.94</v>
      </c>
      <c r="G136" s="126">
        <v>0.5</v>
      </c>
      <c r="H136" s="127">
        <f t="shared" si="2"/>
        <v>180</v>
      </c>
      <c r="I136" s="122">
        <f t="shared" si="3"/>
        <v>0.4931506849</v>
      </c>
      <c r="J136" s="122">
        <f t="shared" si="4"/>
        <v>15.78082192</v>
      </c>
      <c r="K136" s="122">
        <f t="shared" si="5"/>
        <v>14.8339726</v>
      </c>
      <c r="L136" s="122">
        <f t="shared" si="6"/>
        <v>45</v>
      </c>
      <c r="M136" s="125">
        <v>0.82</v>
      </c>
      <c r="N136" s="125">
        <v>26.0</v>
      </c>
      <c r="O136" s="118">
        <f t="shared" si="7"/>
        <v>32</v>
      </c>
      <c r="P136" s="118"/>
      <c r="Q136" s="118"/>
      <c r="R136" s="118"/>
      <c r="S136" s="118"/>
      <c r="T136" s="118"/>
      <c r="U136" s="118"/>
      <c r="V136" s="118"/>
      <c r="W136" s="118"/>
      <c r="X136" s="118"/>
      <c r="Y136" s="118"/>
      <c r="Z136" s="118"/>
      <c r="AA136" s="118"/>
      <c r="AB136" s="118"/>
      <c r="AC136" s="118"/>
      <c r="AD136" s="118"/>
      <c r="AE136" s="118"/>
      <c r="AF136" s="118"/>
      <c r="AG136" s="118"/>
    </row>
    <row r="137" ht="11.25" customHeight="1">
      <c r="A137" s="123">
        <v>5507.884825868681</v>
      </c>
      <c r="B137" s="124">
        <v>25.234</v>
      </c>
      <c r="C137" s="124">
        <f t="shared" si="1"/>
        <v>12.74204244</v>
      </c>
      <c r="D137" s="124">
        <v>321.5326989445897</v>
      </c>
      <c r="E137" s="125">
        <v>10.0</v>
      </c>
      <c r="F137" s="125">
        <v>1.06</v>
      </c>
      <c r="G137" s="126">
        <v>-0.7</v>
      </c>
      <c r="H137" s="127">
        <f t="shared" si="2"/>
        <v>36</v>
      </c>
      <c r="I137" s="122">
        <f t="shared" si="3"/>
        <v>0.09863013699</v>
      </c>
      <c r="J137" s="122">
        <f t="shared" si="4"/>
        <v>3.353424658</v>
      </c>
      <c r="K137" s="122">
        <f t="shared" si="5"/>
        <v>3.554630137</v>
      </c>
      <c r="L137" s="122">
        <f t="shared" si="6"/>
        <v>10</v>
      </c>
      <c r="M137" s="125">
        <v>0.88</v>
      </c>
      <c r="N137" s="125">
        <v>30.0</v>
      </c>
      <c r="O137" s="118">
        <f t="shared" si="7"/>
        <v>34</v>
      </c>
      <c r="P137" s="118"/>
      <c r="Q137" s="118"/>
      <c r="R137" s="118"/>
      <c r="S137" s="118"/>
      <c r="T137" s="118"/>
      <c r="U137" s="118"/>
      <c r="V137" s="118"/>
      <c r="W137" s="118"/>
      <c r="X137" s="118"/>
      <c r="Y137" s="118"/>
      <c r="Z137" s="118"/>
      <c r="AA137" s="118"/>
      <c r="AB137" s="118"/>
      <c r="AC137" s="118"/>
      <c r="AD137" s="118"/>
      <c r="AE137" s="118"/>
      <c r="AF137" s="118"/>
      <c r="AG137" s="118"/>
    </row>
    <row r="138" ht="11.25" customHeight="1">
      <c r="A138" s="123">
        <v>51646.57145128585</v>
      </c>
      <c r="B138" s="124">
        <v>20.592</v>
      </c>
      <c r="C138" s="124">
        <f t="shared" si="1"/>
        <v>43.15025185</v>
      </c>
      <c r="D138" s="124">
        <v>888.5499861333334</v>
      </c>
      <c r="E138" s="125">
        <v>10.0</v>
      </c>
      <c r="F138" s="125">
        <v>1.14</v>
      </c>
      <c r="G138" s="126">
        <v>-0.6</v>
      </c>
      <c r="H138" s="127">
        <f t="shared" si="2"/>
        <v>48</v>
      </c>
      <c r="I138" s="122">
        <f t="shared" si="3"/>
        <v>0.1315068493</v>
      </c>
      <c r="J138" s="122">
        <f t="shared" si="4"/>
        <v>10.52054795</v>
      </c>
      <c r="K138" s="122">
        <f t="shared" si="5"/>
        <v>11.99342466</v>
      </c>
      <c r="L138" s="122">
        <f t="shared" si="6"/>
        <v>35</v>
      </c>
      <c r="M138" s="125">
        <v>1.0</v>
      </c>
      <c r="N138" s="125">
        <v>80.0</v>
      </c>
      <c r="O138" s="118">
        <f t="shared" si="7"/>
        <v>80</v>
      </c>
      <c r="P138" s="118"/>
      <c r="Q138" s="118"/>
      <c r="R138" s="118"/>
      <c r="S138" s="118"/>
      <c r="T138" s="118"/>
      <c r="U138" s="118"/>
      <c r="V138" s="118"/>
      <c r="W138" s="118"/>
      <c r="X138" s="118"/>
      <c r="Y138" s="118"/>
      <c r="Z138" s="118"/>
      <c r="AA138" s="118"/>
      <c r="AB138" s="118"/>
      <c r="AC138" s="118"/>
      <c r="AD138" s="118"/>
      <c r="AE138" s="118"/>
      <c r="AF138" s="118"/>
      <c r="AG138" s="118"/>
    </row>
    <row r="139" ht="11.25" customHeight="1">
      <c r="A139" s="123">
        <v>56852.69198712938</v>
      </c>
      <c r="B139" s="124">
        <v>6.34865</v>
      </c>
      <c r="C139" s="124">
        <f t="shared" si="1"/>
        <v>32.66771857</v>
      </c>
      <c r="D139" s="124">
        <v>207.39591148983766</v>
      </c>
      <c r="E139" s="125">
        <v>10.0</v>
      </c>
      <c r="F139" s="125">
        <v>1.23</v>
      </c>
      <c r="G139" s="126">
        <v>-0.4</v>
      </c>
      <c r="H139" s="127">
        <f t="shared" si="2"/>
        <v>72</v>
      </c>
      <c r="I139" s="122">
        <f t="shared" si="3"/>
        <v>0.197260274</v>
      </c>
      <c r="J139" s="122">
        <f t="shared" si="4"/>
        <v>15.78082192</v>
      </c>
      <c r="K139" s="122">
        <f t="shared" si="5"/>
        <v>19.41041096</v>
      </c>
      <c r="L139" s="122">
        <f t="shared" si="6"/>
        <v>55</v>
      </c>
      <c r="M139" s="125">
        <v>0.75</v>
      </c>
      <c r="N139" s="125">
        <v>60.0</v>
      </c>
      <c r="O139" s="118">
        <f t="shared" si="7"/>
        <v>80</v>
      </c>
      <c r="P139" s="118"/>
      <c r="Q139" s="118"/>
      <c r="R139" s="118"/>
      <c r="S139" s="118"/>
      <c r="T139" s="118"/>
      <c r="U139" s="118"/>
      <c r="V139" s="118"/>
      <c r="W139" s="118"/>
      <c r="X139" s="118"/>
      <c r="Y139" s="118"/>
      <c r="Z139" s="118"/>
      <c r="AA139" s="118"/>
      <c r="AB139" s="118"/>
      <c r="AC139" s="118"/>
      <c r="AD139" s="118"/>
      <c r="AE139" s="118"/>
      <c r="AF139" s="118"/>
      <c r="AG139" s="118"/>
    </row>
    <row r="140" ht="11.25" customHeight="1">
      <c r="A140" s="123">
        <v>43587.35978887434</v>
      </c>
      <c r="B140" s="124">
        <v>16.016000000000002</v>
      </c>
      <c r="C140" s="124">
        <f t="shared" si="1"/>
        <v>730.5194805</v>
      </c>
      <c r="D140" s="124">
        <v>11700.0</v>
      </c>
      <c r="E140" s="125">
        <v>18.0</v>
      </c>
      <c r="F140" s="125">
        <v>0.82</v>
      </c>
      <c r="G140" s="126">
        <v>-0.4</v>
      </c>
      <c r="H140" s="127">
        <f t="shared" si="2"/>
        <v>129.6</v>
      </c>
      <c r="I140" s="122">
        <f t="shared" si="3"/>
        <v>0.3550684932</v>
      </c>
      <c r="J140" s="122">
        <f t="shared" si="4"/>
        <v>4.260821918</v>
      </c>
      <c r="K140" s="122">
        <f t="shared" si="5"/>
        <v>3.493873973</v>
      </c>
      <c r="L140" s="122">
        <f t="shared" si="6"/>
        <v>11</v>
      </c>
      <c r="M140" s="125">
        <v>1.0</v>
      </c>
      <c r="N140" s="125">
        <v>12.0</v>
      </c>
      <c r="O140" s="118">
        <f t="shared" si="7"/>
        <v>12</v>
      </c>
      <c r="P140" s="118"/>
      <c r="Q140" s="118"/>
      <c r="R140" s="118"/>
      <c r="S140" s="118"/>
      <c r="T140" s="118"/>
      <c r="U140" s="118"/>
      <c r="V140" s="118"/>
      <c r="W140" s="118"/>
      <c r="X140" s="118"/>
      <c r="Y140" s="118"/>
      <c r="Z140" s="118"/>
      <c r="AA140" s="118"/>
      <c r="AB140" s="118"/>
      <c r="AC140" s="118"/>
      <c r="AD140" s="118"/>
      <c r="AE140" s="118"/>
      <c r="AF140" s="118"/>
      <c r="AG140" s="118"/>
    </row>
    <row r="141" ht="11.25" customHeight="1">
      <c r="A141" s="123">
        <v>18388.134886172345</v>
      </c>
      <c r="B141" s="124">
        <v>12.045</v>
      </c>
      <c r="C141" s="124">
        <f t="shared" si="1"/>
        <v>75.30084922</v>
      </c>
      <c r="D141" s="124">
        <v>906.9987288206975</v>
      </c>
      <c r="E141" s="125">
        <v>18.0</v>
      </c>
      <c r="F141" s="125">
        <v>3.46</v>
      </c>
      <c r="G141" s="126">
        <v>0.5</v>
      </c>
      <c r="H141" s="127">
        <f t="shared" si="2"/>
        <v>324</v>
      </c>
      <c r="I141" s="122">
        <f t="shared" si="3"/>
        <v>0.8876712329</v>
      </c>
      <c r="J141" s="122">
        <f t="shared" si="4"/>
        <v>29.29315068</v>
      </c>
      <c r="K141" s="122">
        <f t="shared" si="5"/>
        <v>101.3543014</v>
      </c>
      <c r="L141" s="122">
        <f t="shared" si="6"/>
        <v>232</v>
      </c>
      <c r="M141" s="125">
        <v>0.8</v>
      </c>
      <c r="N141" s="125">
        <v>26.0</v>
      </c>
      <c r="O141" s="118">
        <f t="shared" si="7"/>
        <v>33</v>
      </c>
      <c r="P141" s="118"/>
      <c r="Q141" s="118"/>
      <c r="R141" s="118"/>
      <c r="S141" s="118"/>
      <c r="T141" s="118"/>
      <c r="U141" s="118"/>
      <c r="V141" s="118"/>
      <c r="W141" s="118"/>
      <c r="X141" s="118"/>
      <c r="Y141" s="118"/>
      <c r="Z141" s="118"/>
      <c r="AA141" s="118"/>
      <c r="AB141" s="118"/>
      <c r="AC141" s="118"/>
      <c r="AD141" s="118"/>
      <c r="AE141" s="118"/>
      <c r="AF141" s="118"/>
      <c r="AG141" s="118"/>
    </row>
    <row r="142" ht="11.25" customHeight="1">
      <c r="A142" s="123">
        <v>69917.70123344794</v>
      </c>
      <c r="B142" s="124">
        <v>71.76246000000002</v>
      </c>
      <c r="C142" s="124">
        <f t="shared" si="1"/>
        <v>7.735688521</v>
      </c>
      <c r="D142" s="124">
        <v>555.1320380284802</v>
      </c>
      <c r="E142" s="125">
        <v>18.0</v>
      </c>
      <c r="F142" s="125">
        <v>0.92</v>
      </c>
      <c r="G142" s="126">
        <v>0.4</v>
      </c>
      <c r="H142" s="127">
        <f t="shared" si="2"/>
        <v>302.4</v>
      </c>
      <c r="I142" s="122">
        <f t="shared" si="3"/>
        <v>0.8284931507</v>
      </c>
      <c r="J142" s="122">
        <f t="shared" si="4"/>
        <v>9.941917808</v>
      </c>
      <c r="K142" s="122">
        <f t="shared" si="5"/>
        <v>9.146564384</v>
      </c>
      <c r="L142" s="122">
        <f t="shared" si="6"/>
        <v>28</v>
      </c>
      <c r="M142" s="125">
        <v>1.0</v>
      </c>
      <c r="N142" s="125">
        <v>12.0</v>
      </c>
      <c r="O142" s="118">
        <f t="shared" si="7"/>
        <v>12</v>
      </c>
      <c r="P142" s="118"/>
      <c r="Q142" s="118"/>
      <c r="R142" s="118"/>
      <c r="S142" s="118"/>
      <c r="T142" s="118"/>
      <c r="U142" s="118"/>
      <c r="V142" s="118"/>
      <c r="W142" s="118"/>
      <c r="X142" s="118"/>
      <c r="Y142" s="118"/>
      <c r="Z142" s="118"/>
      <c r="AA142" s="118"/>
      <c r="AB142" s="118"/>
      <c r="AC142" s="118"/>
      <c r="AD142" s="118"/>
      <c r="AE142" s="118"/>
      <c r="AF142" s="118"/>
      <c r="AG142" s="118"/>
    </row>
    <row r="143" ht="11.25" customHeight="1">
      <c r="A143" s="123">
        <v>84010.94263924657</v>
      </c>
      <c r="B143" s="124">
        <v>70.785</v>
      </c>
      <c r="C143" s="124">
        <f t="shared" si="1"/>
        <v>16.0848569</v>
      </c>
      <c r="D143" s="124">
        <v>1138.5665958333332</v>
      </c>
      <c r="E143" s="125">
        <v>10.0</v>
      </c>
      <c r="F143" s="125">
        <v>1.0</v>
      </c>
      <c r="G143" s="126">
        <v>1.2</v>
      </c>
      <c r="H143" s="127">
        <f t="shared" si="2"/>
        <v>264</v>
      </c>
      <c r="I143" s="122">
        <f t="shared" si="3"/>
        <v>0.7232876712</v>
      </c>
      <c r="J143" s="122">
        <f t="shared" si="4"/>
        <v>25.31506849</v>
      </c>
      <c r="K143" s="122">
        <f t="shared" si="5"/>
        <v>25.31506849</v>
      </c>
      <c r="L143" s="122">
        <f t="shared" si="6"/>
        <v>76</v>
      </c>
      <c r="M143" s="125">
        <v>1.0</v>
      </c>
      <c r="N143" s="125">
        <v>35.0</v>
      </c>
      <c r="O143" s="118">
        <f t="shared" si="7"/>
        <v>35</v>
      </c>
      <c r="P143" s="118"/>
      <c r="Q143" s="118"/>
      <c r="R143" s="118"/>
      <c r="S143" s="118"/>
      <c r="T143" s="118"/>
      <c r="U143" s="118"/>
      <c r="V143" s="118"/>
      <c r="W143" s="118"/>
      <c r="X143" s="118"/>
      <c r="Y143" s="118"/>
      <c r="Z143" s="118"/>
      <c r="AA143" s="118"/>
      <c r="AB143" s="118"/>
      <c r="AC143" s="118"/>
      <c r="AD143" s="118"/>
      <c r="AE143" s="118"/>
      <c r="AF143" s="118"/>
      <c r="AG143" s="118"/>
    </row>
    <row r="144" ht="11.25" customHeight="1">
      <c r="A144" s="123">
        <v>58028.024171880854</v>
      </c>
      <c r="B144" s="124">
        <v>78.727</v>
      </c>
      <c r="C144" s="124">
        <f t="shared" si="1"/>
        <v>48.48521462</v>
      </c>
      <c r="D144" s="124">
        <v>3817.0954917333333</v>
      </c>
      <c r="E144" s="125">
        <v>10.0</v>
      </c>
      <c r="F144" s="125">
        <v>0.96</v>
      </c>
      <c r="G144" s="126">
        <v>0.8</v>
      </c>
      <c r="H144" s="127">
        <f t="shared" si="2"/>
        <v>216</v>
      </c>
      <c r="I144" s="122">
        <f t="shared" si="3"/>
        <v>0.5917808219</v>
      </c>
      <c r="J144" s="122">
        <f t="shared" si="4"/>
        <v>76.93150685</v>
      </c>
      <c r="K144" s="122">
        <f t="shared" si="5"/>
        <v>73.85424658</v>
      </c>
      <c r="L144" s="122">
        <f t="shared" si="6"/>
        <v>225</v>
      </c>
      <c r="M144" s="125">
        <v>1.0</v>
      </c>
      <c r="N144" s="125">
        <v>130.0</v>
      </c>
      <c r="O144" s="118">
        <f t="shared" si="7"/>
        <v>130</v>
      </c>
      <c r="P144" s="118"/>
      <c r="Q144" s="118"/>
      <c r="R144" s="118"/>
      <c r="S144" s="118"/>
      <c r="T144" s="118"/>
      <c r="U144" s="118"/>
      <c r="V144" s="118"/>
      <c r="W144" s="118"/>
      <c r="X144" s="118"/>
      <c r="Y144" s="118"/>
      <c r="Z144" s="118"/>
      <c r="AA144" s="118"/>
      <c r="AB144" s="118"/>
      <c r="AC144" s="118"/>
      <c r="AD144" s="118"/>
      <c r="AE144" s="118"/>
      <c r="AF144" s="118"/>
      <c r="AG144" s="118"/>
    </row>
    <row r="145" ht="11.25" customHeight="1">
      <c r="A145" s="123">
        <v>76279.32956271477</v>
      </c>
      <c r="B145" s="124">
        <v>7.715477000000001</v>
      </c>
      <c r="C145" s="124">
        <f t="shared" si="1"/>
        <v>36.26847481</v>
      </c>
      <c r="D145" s="124">
        <v>279.82858321836</v>
      </c>
      <c r="E145" s="125">
        <v>18.0</v>
      </c>
      <c r="F145" s="125">
        <v>0.74</v>
      </c>
      <c r="G145" s="126">
        <v>0.8</v>
      </c>
      <c r="H145" s="127">
        <f t="shared" si="2"/>
        <v>388.8</v>
      </c>
      <c r="I145" s="122">
        <f t="shared" si="3"/>
        <v>1.065205479</v>
      </c>
      <c r="J145" s="122">
        <f t="shared" si="4"/>
        <v>63.91232877</v>
      </c>
      <c r="K145" s="122">
        <f t="shared" si="5"/>
        <v>47.29512329</v>
      </c>
      <c r="L145" s="122">
        <f t="shared" si="6"/>
        <v>159</v>
      </c>
      <c r="M145" s="125">
        <v>1.0</v>
      </c>
      <c r="N145" s="125">
        <v>60.0</v>
      </c>
      <c r="O145" s="118">
        <f t="shared" si="7"/>
        <v>60</v>
      </c>
      <c r="P145" s="118"/>
      <c r="Q145" s="118"/>
      <c r="R145" s="118"/>
      <c r="S145" s="118"/>
      <c r="T145" s="118"/>
      <c r="U145" s="118"/>
      <c r="V145" s="118"/>
      <c r="W145" s="118"/>
      <c r="X145" s="118"/>
      <c r="Y145" s="118"/>
      <c r="Z145" s="118"/>
      <c r="AA145" s="118"/>
      <c r="AB145" s="118"/>
      <c r="AC145" s="118"/>
      <c r="AD145" s="118"/>
      <c r="AE145" s="118"/>
      <c r="AF145" s="118"/>
      <c r="AG145" s="118"/>
    </row>
    <row r="146" ht="11.25" customHeight="1">
      <c r="A146" s="123">
        <v>839.7189575273245</v>
      </c>
      <c r="B146" s="124">
        <v>5.405092</v>
      </c>
      <c r="C146" s="124">
        <f t="shared" si="1"/>
        <v>6012.848625</v>
      </c>
      <c r="D146" s="124">
        <v>32500.0</v>
      </c>
      <c r="E146" s="125">
        <v>26.0</v>
      </c>
      <c r="F146" s="125">
        <v>0.81</v>
      </c>
      <c r="G146" s="126">
        <v>-0.4</v>
      </c>
      <c r="H146" s="127">
        <f t="shared" si="2"/>
        <v>187.2</v>
      </c>
      <c r="I146" s="122">
        <f t="shared" si="3"/>
        <v>0.5128767123</v>
      </c>
      <c r="J146" s="122">
        <f t="shared" si="4"/>
        <v>30.77260274</v>
      </c>
      <c r="K146" s="122">
        <f t="shared" si="5"/>
        <v>24.92580822</v>
      </c>
      <c r="L146" s="122">
        <f t="shared" si="6"/>
        <v>81</v>
      </c>
      <c r="M146" s="125">
        <v>1.0</v>
      </c>
      <c r="N146" s="125">
        <v>60.0</v>
      </c>
      <c r="O146" s="118">
        <f t="shared" si="7"/>
        <v>60</v>
      </c>
      <c r="P146" s="118"/>
      <c r="Q146" s="118"/>
      <c r="R146" s="118"/>
      <c r="S146" s="118"/>
      <c r="T146" s="118"/>
      <c r="U146" s="118"/>
      <c r="V146" s="118"/>
      <c r="W146" s="118"/>
      <c r="X146" s="118"/>
      <c r="Y146" s="118"/>
      <c r="Z146" s="118"/>
      <c r="AA146" s="118"/>
      <c r="AB146" s="118"/>
      <c r="AC146" s="118"/>
      <c r="AD146" s="118"/>
      <c r="AE146" s="118"/>
      <c r="AF146" s="118"/>
      <c r="AG146" s="118"/>
    </row>
    <row r="147" ht="11.25" customHeight="1">
      <c r="A147" s="123">
        <v>43344.10831243984</v>
      </c>
      <c r="B147" s="124">
        <v>232.287</v>
      </c>
      <c r="C147" s="124">
        <f t="shared" si="1"/>
        <v>14.61199019</v>
      </c>
      <c r="D147" s="124">
        <v>3394.1753649621623</v>
      </c>
      <c r="E147" s="125">
        <v>10.0</v>
      </c>
      <c r="F147" s="125">
        <v>1.07</v>
      </c>
      <c r="G147" s="126">
        <v>-0.2</v>
      </c>
      <c r="H147" s="127">
        <f t="shared" si="2"/>
        <v>96</v>
      </c>
      <c r="I147" s="122">
        <f t="shared" si="3"/>
        <v>0.2630136986</v>
      </c>
      <c r="J147" s="122">
        <f t="shared" si="4"/>
        <v>11.30958904</v>
      </c>
      <c r="K147" s="122">
        <f t="shared" si="5"/>
        <v>12.10126027</v>
      </c>
      <c r="L147" s="122">
        <f t="shared" si="6"/>
        <v>36</v>
      </c>
      <c r="M147" s="125">
        <v>0.82</v>
      </c>
      <c r="N147" s="125">
        <v>35.0</v>
      </c>
      <c r="O147" s="118">
        <f t="shared" si="7"/>
        <v>43</v>
      </c>
      <c r="P147" s="118"/>
      <c r="Q147" s="118"/>
      <c r="R147" s="118"/>
      <c r="S147" s="118"/>
      <c r="T147" s="118"/>
      <c r="U147" s="118"/>
      <c r="V147" s="118"/>
      <c r="W147" s="118"/>
      <c r="X147" s="118"/>
      <c r="Y147" s="118"/>
      <c r="Z147" s="118"/>
      <c r="AA147" s="118"/>
      <c r="AB147" s="118"/>
      <c r="AC147" s="118"/>
      <c r="AD147" s="118"/>
      <c r="AE147" s="118"/>
      <c r="AF147" s="118"/>
      <c r="AG147" s="118"/>
    </row>
    <row r="148" ht="11.25" customHeight="1">
      <c r="A148" s="123">
        <v>19942.008643697583</v>
      </c>
      <c r="B148" s="124">
        <v>145.16370000000003</v>
      </c>
      <c r="C148" s="124">
        <f t="shared" si="1"/>
        <v>21.71869001</v>
      </c>
      <c r="D148" s="124">
        <v>3152.765401368001</v>
      </c>
      <c r="E148" s="125">
        <v>18.0</v>
      </c>
      <c r="F148" s="125">
        <v>0.78</v>
      </c>
      <c r="G148" s="126">
        <v>-0.4</v>
      </c>
      <c r="H148" s="127">
        <f t="shared" si="2"/>
        <v>129.6</v>
      </c>
      <c r="I148" s="122">
        <f t="shared" si="3"/>
        <v>0.3550684932</v>
      </c>
      <c r="J148" s="122">
        <f t="shared" si="4"/>
        <v>14.20273973</v>
      </c>
      <c r="K148" s="122">
        <f t="shared" si="5"/>
        <v>11.07813699</v>
      </c>
      <c r="L148" s="122">
        <f t="shared" si="6"/>
        <v>36</v>
      </c>
      <c r="M148" s="125">
        <v>1.0</v>
      </c>
      <c r="N148" s="125">
        <v>40.0</v>
      </c>
      <c r="O148" s="118">
        <f t="shared" si="7"/>
        <v>40</v>
      </c>
      <c r="P148" s="118"/>
      <c r="Q148" s="118"/>
      <c r="R148" s="118"/>
      <c r="S148" s="118"/>
      <c r="T148" s="118"/>
      <c r="U148" s="118"/>
      <c r="V148" s="118"/>
      <c r="W148" s="118"/>
      <c r="X148" s="118"/>
      <c r="Y148" s="118"/>
      <c r="Z148" s="118"/>
      <c r="AA148" s="118"/>
      <c r="AB148" s="118"/>
      <c r="AC148" s="118"/>
      <c r="AD148" s="118"/>
      <c r="AE148" s="118"/>
      <c r="AF148" s="118"/>
      <c r="AG148" s="118"/>
    </row>
    <row r="149" ht="11.25" customHeight="1">
      <c r="A149" s="123">
        <v>12128.432731620642</v>
      </c>
      <c r="B149" s="124">
        <v>26.346320000000002</v>
      </c>
      <c r="C149" s="124">
        <f t="shared" si="1"/>
        <v>39.4985587</v>
      </c>
      <c r="D149" s="124">
        <v>1040.6416670496</v>
      </c>
      <c r="E149" s="125">
        <v>42.0</v>
      </c>
      <c r="F149" s="125">
        <v>0.71</v>
      </c>
      <c r="G149" s="126">
        <v>0.5</v>
      </c>
      <c r="H149" s="127">
        <f t="shared" si="2"/>
        <v>756</v>
      </c>
      <c r="I149" s="122">
        <f t="shared" si="3"/>
        <v>2.071232877</v>
      </c>
      <c r="J149" s="122">
        <f t="shared" si="4"/>
        <v>82.84931507</v>
      </c>
      <c r="K149" s="122">
        <f t="shared" si="5"/>
        <v>58.8230137</v>
      </c>
      <c r="L149" s="122">
        <f t="shared" si="6"/>
        <v>200</v>
      </c>
      <c r="M149" s="125">
        <v>1.0</v>
      </c>
      <c r="N149" s="125">
        <v>40.0</v>
      </c>
      <c r="O149" s="118">
        <f t="shared" si="7"/>
        <v>40</v>
      </c>
      <c r="P149" s="118"/>
      <c r="Q149" s="118"/>
      <c r="R149" s="118"/>
      <c r="S149" s="118"/>
      <c r="T149" s="118"/>
      <c r="U149" s="118"/>
      <c r="V149" s="118"/>
      <c r="W149" s="118"/>
      <c r="X149" s="118"/>
      <c r="Y149" s="118"/>
      <c r="Z149" s="118"/>
      <c r="AA149" s="118"/>
      <c r="AB149" s="118"/>
      <c r="AC149" s="118"/>
      <c r="AD149" s="118"/>
      <c r="AE149" s="118"/>
      <c r="AF149" s="118"/>
      <c r="AG149" s="118"/>
    </row>
    <row r="150" ht="11.25" customHeight="1">
      <c r="A150" s="123">
        <v>83981.03848109685</v>
      </c>
      <c r="B150" s="124">
        <v>56.44100000000001</v>
      </c>
      <c r="C150" s="124">
        <f t="shared" si="1"/>
        <v>18.47326458</v>
      </c>
      <c r="D150" s="124">
        <v>1042.6495262040003</v>
      </c>
      <c r="E150" s="125">
        <v>18.0</v>
      </c>
      <c r="F150" s="125">
        <v>1.87</v>
      </c>
      <c r="G150" s="126">
        <v>-0.4</v>
      </c>
      <c r="H150" s="127">
        <f t="shared" si="2"/>
        <v>129.6</v>
      </c>
      <c r="I150" s="122">
        <f t="shared" si="3"/>
        <v>0.3550684932</v>
      </c>
      <c r="J150" s="122">
        <f t="shared" si="4"/>
        <v>4.260821918</v>
      </c>
      <c r="K150" s="122">
        <f t="shared" si="5"/>
        <v>7.967736986</v>
      </c>
      <c r="L150" s="122">
        <f t="shared" si="6"/>
        <v>20</v>
      </c>
      <c r="M150" s="125">
        <v>1.0</v>
      </c>
      <c r="N150" s="125">
        <v>12.0</v>
      </c>
      <c r="O150" s="118">
        <f t="shared" si="7"/>
        <v>12</v>
      </c>
      <c r="P150" s="118"/>
      <c r="Q150" s="118"/>
      <c r="R150" s="118"/>
      <c r="S150" s="118"/>
      <c r="T150" s="118"/>
      <c r="U150" s="118"/>
      <c r="V150" s="118"/>
      <c r="W150" s="118"/>
      <c r="X150" s="118"/>
      <c r="Y150" s="118"/>
      <c r="Z150" s="118"/>
      <c r="AA150" s="118"/>
      <c r="AB150" s="118"/>
      <c r="AC150" s="118"/>
      <c r="AD150" s="118"/>
      <c r="AE150" s="118"/>
      <c r="AF150" s="118"/>
      <c r="AG150" s="118"/>
    </row>
    <row r="151" ht="11.25" customHeight="1">
      <c r="A151" s="123">
        <v>6239.586337605218</v>
      </c>
      <c r="B151" s="124">
        <v>136.9863</v>
      </c>
      <c r="C151" s="124">
        <f t="shared" si="1"/>
        <v>175.5960873</v>
      </c>
      <c r="D151" s="124">
        <v>24054.258300262674</v>
      </c>
      <c r="E151" s="125">
        <v>26.0</v>
      </c>
      <c r="F151" s="125">
        <v>0.92</v>
      </c>
      <c r="G151" s="126">
        <v>1.5</v>
      </c>
      <c r="H151" s="127">
        <f t="shared" si="2"/>
        <v>780</v>
      </c>
      <c r="I151" s="122">
        <f t="shared" si="3"/>
        <v>2.136986301</v>
      </c>
      <c r="J151" s="122">
        <f t="shared" si="4"/>
        <v>406.0273973</v>
      </c>
      <c r="K151" s="122">
        <f t="shared" si="5"/>
        <v>373.5452055</v>
      </c>
      <c r="L151" s="122">
        <f t="shared" si="6"/>
        <v>1153</v>
      </c>
      <c r="M151" s="125">
        <v>1.0</v>
      </c>
      <c r="N151" s="125">
        <v>190.0</v>
      </c>
      <c r="O151" s="118">
        <f t="shared" si="7"/>
        <v>190</v>
      </c>
      <c r="P151" s="118"/>
      <c r="Q151" s="118"/>
      <c r="R151" s="118"/>
      <c r="S151" s="118"/>
      <c r="T151" s="118"/>
      <c r="U151" s="118"/>
      <c r="V151" s="118"/>
      <c r="W151" s="118"/>
      <c r="X151" s="118"/>
      <c r="Y151" s="118"/>
      <c r="Z151" s="118"/>
      <c r="AA151" s="118"/>
      <c r="AB151" s="118"/>
      <c r="AC151" s="118"/>
      <c r="AD151" s="118"/>
      <c r="AE151" s="118"/>
      <c r="AF151" s="118"/>
      <c r="AG151" s="118"/>
    </row>
    <row r="152" ht="11.25" customHeight="1">
      <c r="A152" s="123">
        <v>50164.972653521996</v>
      </c>
      <c r="B152" s="124">
        <v>268.4176</v>
      </c>
      <c r="C152" s="124">
        <f t="shared" si="1"/>
        <v>26.00364471</v>
      </c>
      <c r="D152" s="124">
        <v>6979.8359030400015</v>
      </c>
      <c r="E152" s="125">
        <v>26.0</v>
      </c>
      <c r="F152" s="125">
        <v>1.0</v>
      </c>
      <c r="G152" s="126">
        <v>1.2</v>
      </c>
      <c r="H152" s="127">
        <f t="shared" si="2"/>
        <v>686.4</v>
      </c>
      <c r="I152" s="122">
        <f t="shared" si="3"/>
        <v>1.880547945</v>
      </c>
      <c r="J152" s="122">
        <f t="shared" si="4"/>
        <v>48.89424658</v>
      </c>
      <c r="K152" s="122">
        <f t="shared" si="5"/>
        <v>48.89424658</v>
      </c>
      <c r="L152" s="122">
        <f t="shared" si="6"/>
        <v>147</v>
      </c>
      <c r="M152" s="125">
        <v>1.0</v>
      </c>
      <c r="N152" s="125">
        <v>26.0</v>
      </c>
      <c r="O152" s="118">
        <f t="shared" si="7"/>
        <v>26</v>
      </c>
      <c r="P152" s="118"/>
      <c r="Q152" s="118"/>
      <c r="R152" s="118"/>
      <c r="S152" s="118"/>
      <c r="T152" s="118"/>
      <c r="U152" s="118"/>
      <c r="V152" s="118"/>
      <c r="W152" s="118"/>
      <c r="X152" s="118"/>
      <c r="Y152" s="118"/>
      <c r="Z152" s="118"/>
      <c r="AA152" s="118"/>
      <c r="AB152" s="118"/>
      <c r="AC152" s="118"/>
      <c r="AD152" s="118"/>
      <c r="AE152" s="118"/>
      <c r="AF152" s="118"/>
      <c r="AG152" s="118"/>
    </row>
    <row r="153" ht="11.25" customHeight="1">
      <c r="A153" s="123">
        <v>98053.03427844882</v>
      </c>
      <c r="B153" s="124">
        <v>139.3854</v>
      </c>
      <c r="C153" s="124">
        <f t="shared" si="1"/>
        <v>20.17491933</v>
      </c>
      <c r="D153" s="124">
        <v>2812.0892010200005</v>
      </c>
      <c r="E153" s="125">
        <v>10.0</v>
      </c>
      <c r="F153" s="125">
        <v>0.87</v>
      </c>
      <c r="G153" s="126">
        <v>1.2</v>
      </c>
      <c r="H153" s="127">
        <f t="shared" si="2"/>
        <v>264</v>
      </c>
      <c r="I153" s="122">
        <f t="shared" si="3"/>
        <v>0.7232876712</v>
      </c>
      <c r="J153" s="122">
        <f t="shared" si="4"/>
        <v>43.39726027</v>
      </c>
      <c r="K153" s="122">
        <f t="shared" si="5"/>
        <v>37.75561644</v>
      </c>
      <c r="L153" s="122">
        <f t="shared" si="6"/>
        <v>119</v>
      </c>
      <c r="M153" s="125">
        <v>1.0</v>
      </c>
      <c r="N153" s="125">
        <v>60.0</v>
      </c>
      <c r="O153" s="118">
        <f t="shared" si="7"/>
        <v>60</v>
      </c>
      <c r="P153" s="118"/>
      <c r="Q153" s="118"/>
      <c r="R153" s="118"/>
      <c r="S153" s="118"/>
      <c r="T153" s="118"/>
      <c r="U153" s="118"/>
      <c r="V153" s="118"/>
      <c r="W153" s="118"/>
      <c r="X153" s="118"/>
      <c r="Y153" s="118"/>
      <c r="Z153" s="118"/>
      <c r="AA153" s="118"/>
      <c r="AB153" s="118"/>
      <c r="AC153" s="118"/>
      <c r="AD153" s="118"/>
      <c r="AE153" s="118"/>
      <c r="AF153" s="118"/>
      <c r="AG153" s="118"/>
    </row>
    <row r="154" ht="11.25" customHeight="1">
      <c r="A154" s="123">
        <v>15456.075624763176</v>
      </c>
      <c r="B154" s="124">
        <v>513.0730000000001</v>
      </c>
      <c r="C154" s="124">
        <f t="shared" si="1"/>
        <v>30.07270017</v>
      </c>
      <c r="D154" s="124">
        <v>15429.490492350005</v>
      </c>
      <c r="E154" s="125">
        <v>10.0</v>
      </c>
      <c r="F154" s="125">
        <v>0.87</v>
      </c>
      <c r="G154" s="126">
        <v>-0.1</v>
      </c>
      <c r="H154" s="127">
        <f t="shared" si="2"/>
        <v>108</v>
      </c>
      <c r="I154" s="122">
        <f t="shared" si="3"/>
        <v>0.295890411</v>
      </c>
      <c r="J154" s="122">
        <f t="shared" si="4"/>
        <v>26.63013699</v>
      </c>
      <c r="K154" s="122">
        <f t="shared" si="5"/>
        <v>23.16821918</v>
      </c>
      <c r="L154" s="122">
        <f t="shared" si="6"/>
        <v>73</v>
      </c>
      <c r="M154" s="125">
        <v>1.0</v>
      </c>
      <c r="N154" s="125">
        <v>90.0</v>
      </c>
      <c r="O154" s="118">
        <f t="shared" si="7"/>
        <v>90</v>
      </c>
      <c r="P154" s="118"/>
      <c r="Q154" s="118"/>
      <c r="R154" s="118"/>
      <c r="S154" s="118"/>
      <c r="T154" s="118"/>
      <c r="U154" s="118"/>
      <c r="V154" s="118"/>
      <c r="W154" s="118"/>
      <c r="X154" s="118"/>
      <c r="Y154" s="118"/>
      <c r="Z154" s="118"/>
      <c r="AA154" s="118"/>
      <c r="AB154" s="118"/>
      <c r="AC154" s="118"/>
      <c r="AD154" s="118"/>
      <c r="AE154" s="118"/>
      <c r="AF154" s="118"/>
      <c r="AG154" s="118"/>
    </row>
    <row r="155" ht="11.25" customHeight="1">
      <c r="A155" s="123">
        <v>23247.416916055918</v>
      </c>
      <c r="B155" s="124">
        <v>12.567126</v>
      </c>
      <c r="C155" s="124">
        <f t="shared" si="1"/>
        <v>7.235896489</v>
      </c>
      <c r="D155" s="124">
        <v>90.93442289705402</v>
      </c>
      <c r="E155" s="125">
        <v>18.0</v>
      </c>
      <c r="F155" s="125">
        <v>0.87</v>
      </c>
      <c r="G155" s="126">
        <v>-0.4</v>
      </c>
      <c r="H155" s="127">
        <f t="shared" si="2"/>
        <v>129.6</v>
      </c>
      <c r="I155" s="122">
        <f t="shared" si="3"/>
        <v>0.3550684932</v>
      </c>
      <c r="J155" s="122">
        <f t="shared" si="4"/>
        <v>3.905753425</v>
      </c>
      <c r="K155" s="122">
        <f t="shared" si="5"/>
        <v>3.398005479</v>
      </c>
      <c r="L155" s="122">
        <f t="shared" si="6"/>
        <v>11</v>
      </c>
      <c r="M155" s="125">
        <v>1.0</v>
      </c>
      <c r="N155" s="125">
        <v>11.0</v>
      </c>
      <c r="O155" s="118">
        <f t="shared" si="7"/>
        <v>11</v>
      </c>
      <c r="P155" s="118"/>
      <c r="Q155" s="118"/>
      <c r="R155" s="118"/>
      <c r="S155" s="118"/>
      <c r="T155" s="118"/>
      <c r="U155" s="118"/>
      <c r="V155" s="118"/>
      <c r="W155" s="118"/>
      <c r="X155" s="118"/>
      <c r="Y155" s="118"/>
      <c r="Z155" s="118"/>
      <c r="AA155" s="118"/>
      <c r="AB155" s="118"/>
      <c r="AC155" s="118"/>
      <c r="AD155" s="118"/>
      <c r="AE155" s="118"/>
      <c r="AF155" s="118"/>
      <c r="AG155" s="118"/>
    </row>
    <row r="156" ht="11.25" customHeight="1">
      <c r="A156" s="123">
        <v>36801.0885193657</v>
      </c>
      <c r="B156" s="124">
        <v>10.76603</v>
      </c>
      <c r="C156" s="124">
        <f t="shared" si="1"/>
        <v>26.97481313</v>
      </c>
      <c r="D156" s="124">
        <v>290.4116473632</v>
      </c>
      <c r="E156" s="125">
        <v>18.0</v>
      </c>
      <c r="F156" s="125">
        <v>0.88</v>
      </c>
      <c r="G156" s="126">
        <v>0.2</v>
      </c>
      <c r="H156" s="127">
        <f t="shared" si="2"/>
        <v>259.2</v>
      </c>
      <c r="I156" s="122">
        <f t="shared" si="3"/>
        <v>0.7101369863</v>
      </c>
      <c r="J156" s="122">
        <f t="shared" si="4"/>
        <v>28.40547945</v>
      </c>
      <c r="K156" s="122">
        <f t="shared" si="5"/>
        <v>24.99682192</v>
      </c>
      <c r="L156" s="122">
        <f t="shared" si="6"/>
        <v>78</v>
      </c>
      <c r="M156" s="125">
        <v>1.0</v>
      </c>
      <c r="N156" s="125">
        <v>40.0</v>
      </c>
      <c r="O156" s="118">
        <f t="shared" si="7"/>
        <v>40</v>
      </c>
      <c r="P156" s="118"/>
      <c r="Q156" s="118"/>
      <c r="R156" s="118"/>
      <c r="S156" s="118"/>
      <c r="T156" s="118"/>
      <c r="U156" s="118"/>
      <c r="V156" s="118"/>
      <c r="W156" s="118"/>
      <c r="X156" s="118"/>
      <c r="Y156" s="118"/>
      <c r="Z156" s="118"/>
      <c r="AA156" s="118"/>
      <c r="AB156" s="118"/>
      <c r="AC156" s="118"/>
      <c r="AD156" s="118"/>
      <c r="AE156" s="118"/>
      <c r="AF156" s="118"/>
      <c r="AG156" s="118"/>
    </row>
    <row r="157" ht="11.25" customHeight="1">
      <c r="A157" s="123">
        <v>32628.019778403574</v>
      </c>
      <c r="B157" s="124">
        <v>19.6196</v>
      </c>
      <c r="C157" s="124">
        <f t="shared" si="1"/>
        <v>60.0201194</v>
      </c>
      <c r="D157" s="124">
        <v>1177.5707345643084</v>
      </c>
      <c r="E157" s="125">
        <v>26.0</v>
      </c>
      <c r="F157" s="125">
        <v>1.57</v>
      </c>
      <c r="G157" s="126">
        <v>1.2</v>
      </c>
      <c r="H157" s="127">
        <f t="shared" si="2"/>
        <v>686.4</v>
      </c>
      <c r="I157" s="122">
        <f t="shared" si="3"/>
        <v>1.880547945</v>
      </c>
      <c r="J157" s="122">
        <f t="shared" si="4"/>
        <v>105.3106849</v>
      </c>
      <c r="K157" s="122">
        <f t="shared" si="5"/>
        <v>165.3377753</v>
      </c>
      <c r="L157" s="122">
        <f t="shared" si="6"/>
        <v>436</v>
      </c>
      <c r="M157" s="125">
        <v>0.8</v>
      </c>
      <c r="N157" s="125">
        <v>45.0</v>
      </c>
      <c r="O157" s="118">
        <f t="shared" si="7"/>
        <v>56</v>
      </c>
      <c r="P157" s="118"/>
      <c r="Q157" s="118"/>
      <c r="R157" s="118"/>
      <c r="S157" s="118"/>
      <c r="T157" s="118"/>
      <c r="U157" s="118"/>
      <c r="V157" s="118"/>
      <c r="W157" s="118"/>
      <c r="X157" s="118"/>
      <c r="Y157" s="118"/>
      <c r="Z157" s="118"/>
      <c r="AA157" s="118"/>
      <c r="AB157" s="118"/>
      <c r="AC157" s="118"/>
      <c r="AD157" s="118"/>
      <c r="AE157" s="118"/>
      <c r="AF157" s="118"/>
      <c r="AG157" s="118"/>
    </row>
    <row r="158" ht="11.25" customHeight="1">
      <c r="A158" s="123">
        <v>18511.05158420614</v>
      </c>
      <c r="B158" s="124">
        <v>7.203900000000001</v>
      </c>
      <c r="C158" s="124">
        <f t="shared" si="1"/>
        <v>36.05930411</v>
      </c>
      <c r="D158" s="124">
        <v>259.76762090319164</v>
      </c>
      <c r="E158" s="125">
        <v>34.0</v>
      </c>
      <c r="F158" s="125">
        <v>0.94</v>
      </c>
      <c r="G158" s="126">
        <v>0.2</v>
      </c>
      <c r="H158" s="127">
        <f t="shared" si="2"/>
        <v>489.6</v>
      </c>
      <c r="I158" s="122">
        <f t="shared" si="3"/>
        <v>1.341369863</v>
      </c>
      <c r="J158" s="122">
        <f t="shared" si="4"/>
        <v>41.58246575</v>
      </c>
      <c r="K158" s="122">
        <f t="shared" si="5"/>
        <v>39.08751781</v>
      </c>
      <c r="L158" s="122">
        <f t="shared" si="6"/>
        <v>120</v>
      </c>
      <c r="M158" s="125">
        <v>0.8</v>
      </c>
      <c r="N158" s="125">
        <v>25.0</v>
      </c>
      <c r="O158" s="118">
        <f t="shared" si="7"/>
        <v>31</v>
      </c>
      <c r="P158" s="118"/>
      <c r="Q158" s="118"/>
      <c r="R158" s="118"/>
      <c r="S158" s="118"/>
      <c r="T158" s="118"/>
      <c r="U158" s="118"/>
      <c r="V158" s="118"/>
      <c r="W158" s="118"/>
      <c r="X158" s="118"/>
      <c r="Y158" s="118"/>
      <c r="Z158" s="118"/>
      <c r="AA158" s="118"/>
      <c r="AB158" s="118"/>
      <c r="AC158" s="118"/>
      <c r="AD158" s="118"/>
      <c r="AE158" s="118"/>
      <c r="AF158" s="118"/>
      <c r="AG158" s="118"/>
    </row>
    <row r="159" ht="11.25" customHeight="1">
      <c r="A159" s="123">
        <v>1465.2877727727164</v>
      </c>
      <c r="B159" s="124">
        <v>9.218000000000002</v>
      </c>
      <c r="C159" s="124">
        <f t="shared" si="1"/>
        <v>29.88451472</v>
      </c>
      <c r="D159" s="124">
        <v>275.47545666666673</v>
      </c>
      <c r="E159" s="125">
        <v>10.0</v>
      </c>
      <c r="F159" s="125">
        <v>1.0</v>
      </c>
      <c r="G159" s="126">
        <v>0.2</v>
      </c>
      <c r="H159" s="127">
        <f t="shared" si="2"/>
        <v>144</v>
      </c>
      <c r="I159" s="122">
        <f t="shared" si="3"/>
        <v>0.3945205479</v>
      </c>
      <c r="J159" s="122">
        <f t="shared" si="4"/>
        <v>27.61643836</v>
      </c>
      <c r="K159" s="122">
        <f t="shared" si="5"/>
        <v>27.61643836</v>
      </c>
      <c r="L159" s="122">
        <f t="shared" si="6"/>
        <v>83</v>
      </c>
      <c r="M159" s="125">
        <v>1.0</v>
      </c>
      <c r="N159" s="125">
        <v>70.0</v>
      </c>
      <c r="O159" s="118">
        <f t="shared" si="7"/>
        <v>70</v>
      </c>
      <c r="P159" s="118"/>
      <c r="Q159" s="118"/>
      <c r="R159" s="118"/>
      <c r="S159" s="118"/>
      <c r="T159" s="118"/>
      <c r="U159" s="118"/>
      <c r="V159" s="118"/>
      <c r="W159" s="118"/>
      <c r="X159" s="118"/>
      <c r="Y159" s="118"/>
      <c r="Z159" s="118"/>
      <c r="AA159" s="118"/>
      <c r="AB159" s="118"/>
      <c r="AC159" s="118"/>
      <c r="AD159" s="118"/>
      <c r="AE159" s="118"/>
      <c r="AF159" s="118"/>
      <c r="AG159" s="118"/>
    </row>
    <row r="160" ht="11.25" customHeight="1">
      <c r="A160" s="123">
        <v>64333.34907642309</v>
      </c>
      <c r="B160" s="124">
        <v>27.442800000000002</v>
      </c>
      <c r="C160" s="124">
        <f t="shared" si="1"/>
        <v>28.78712281</v>
      </c>
      <c r="D160" s="124">
        <v>789.9992539296002</v>
      </c>
      <c r="E160" s="125">
        <v>18.0</v>
      </c>
      <c r="F160" s="125">
        <v>1.32</v>
      </c>
      <c r="G160" s="126">
        <v>-0.4</v>
      </c>
      <c r="H160" s="127">
        <f t="shared" si="2"/>
        <v>129.6</v>
      </c>
      <c r="I160" s="122">
        <f t="shared" si="3"/>
        <v>0.3550684932</v>
      </c>
      <c r="J160" s="122">
        <f t="shared" si="4"/>
        <v>9.231780822</v>
      </c>
      <c r="K160" s="122">
        <f t="shared" si="5"/>
        <v>12.18595068</v>
      </c>
      <c r="L160" s="122">
        <f t="shared" si="6"/>
        <v>34</v>
      </c>
      <c r="M160" s="125">
        <v>1.0</v>
      </c>
      <c r="N160" s="125">
        <v>26.0</v>
      </c>
      <c r="O160" s="118">
        <f t="shared" si="7"/>
        <v>26</v>
      </c>
      <c r="P160" s="118"/>
      <c r="Q160" s="118"/>
      <c r="R160" s="118"/>
      <c r="S160" s="118"/>
      <c r="T160" s="118"/>
      <c r="U160" s="118"/>
      <c r="V160" s="118"/>
      <c r="W160" s="118"/>
      <c r="X160" s="118"/>
      <c r="Y160" s="118"/>
      <c r="Z160" s="118"/>
      <c r="AA160" s="118"/>
      <c r="AB160" s="118"/>
      <c r="AC160" s="118"/>
      <c r="AD160" s="118"/>
      <c r="AE160" s="118"/>
      <c r="AF160" s="118"/>
      <c r="AG160" s="118"/>
    </row>
    <row r="161" ht="11.25" customHeight="1">
      <c r="A161" s="123">
        <v>43950.98135104012</v>
      </c>
      <c r="B161" s="124">
        <v>77.45353000000001</v>
      </c>
      <c r="C161" s="124">
        <f t="shared" si="1"/>
        <v>13.55352449</v>
      </c>
      <c r="D161" s="124">
        <v>1049.7683159849603</v>
      </c>
      <c r="E161" s="125">
        <v>34.0</v>
      </c>
      <c r="F161" s="125">
        <v>0.72</v>
      </c>
      <c r="G161" s="126">
        <v>-0.4</v>
      </c>
      <c r="H161" s="127">
        <f t="shared" si="2"/>
        <v>244.8</v>
      </c>
      <c r="I161" s="122">
        <f t="shared" si="3"/>
        <v>0.6706849315</v>
      </c>
      <c r="J161" s="122">
        <f t="shared" si="4"/>
        <v>8.048219178</v>
      </c>
      <c r="K161" s="122">
        <f t="shared" si="5"/>
        <v>5.794717808</v>
      </c>
      <c r="L161" s="122">
        <f t="shared" si="6"/>
        <v>20</v>
      </c>
      <c r="M161" s="125">
        <v>1.0</v>
      </c>
      <c r="N161" s="125">
        <v>12.0</v>
      </c>
      <c r="O161" s="118">
        <f t="shared" si="7"/>
        <v>12</v>
      </c>
      <c r="P161" s="118"/>
      <c r="Q161" s="118"/>
      <c r="R161" s="118"/>
      <c r="S161" s="118"/>
      <c r="T161" s="118"/>
      <c r="U161" s="118"/>
      <c r="V161" s="118"/>
      <c r="W161" s="118"/>
      <c r="X161" s="118"/>
      <c r="Y161" s="118"/>
      <c r="Z161" s="118"/>
      <c r="AA161" s="118"/>
      <c r="AB161" s="118"/>
      <c r="AC161" s="118"/>
      <c r="AD161" s="118"/>
      <c r="AE161" s="118"/>
      <c r="AF161" s="118"/>
      <c r="AG161" s="118"/>
    </row>
    <row r="162" ht="11.25" customHeight="1">
      <c r="A162" s="123">
        <v>82840.00177063057</v>
      </c>
      <c r="B162" s="124">
        <v>7.203900000000001</v>
      </c>
      <c r="C162" s="124">
        <f t="shared" si="1"/>
        <v>205.4543839</v>
      </c>
      <c r="D162" s="124">
        <v>1480.0728362805</v>
      </c>
      <c r="E162" s="125">
        <v>42.0</v>
      </c>
      <c r="F162" s="125">
        <v>0.93</v>
      </c>
      <c r="G162" s="126">
        <v>0.6</v>
      </c>
      <c r="H162" s="127">
        <f t="shared" si="2"/>
        <v>806.4</v>
      </c>
      <c r="I162" s="122">
        <f t="shared" si="3"/>
        <v>2.209315068</v>
      </c>
      <c r="J162" s="122">
        <f t="shared" si="4"/>
        <v>320.3506849</v>
      </c>
      <c r="K162" s="122">
        <f t="shared" si="5"/>
        <v>297.926137</v>
      </c>
      <c r="L162" s="122">
        <f t="shared" si="6"/>
        <v>916</v>
      </c>
      <c r="M162" s="125">
        <v>1.0</v>
      </c>
      <c r="N162" s="125">
        <v>145.0</v>
      </c>
      <c r="O162" s="118">
        <f t="shared" si="7"/>
        <v>145</v>
      </c>
      <c r="P162" s="118"/>
      <c r="Q162" s="118"/>
      <c r="R162" s="118"/>
      <c r="S162" s="118"/>
      <c r="T162" s="118"/>
      <c r="U162" s="118"/>
      <c r="V162" s="118"/>
      <c r="W162" s="118"/>
      <c r="X162" s="118"/>
      <c r="Y162" s="118"/>
      <c r="Z162" s="118"/>
      <c r="AA162" s="118"/>
      <c r="AB162" s="118"/>
      <c r="AC162" s="118"/>
      <c r="AD162" s="118"/>
      <c r="AE162" s="118"/>
      <c r="AF162" s="118"/>
      <c r="AG162" s="118"/>
    </row>
    <row r="163" ht="11.25" customHeight="1">
      <c r="A163" s="123">
        <v>16258.208294273569</v>
      </c>
      <c r="B163" s="124">
        <v>61.8552</v>
      </c>
      <c r="C163" s="124">
        <f t="shared" si="1"/>
        <v>56.02844991</v>
      </c>
      <c r="D163" s="124">
        <v>3465.6509746320003</v>
      </c>
      <c r="E163" s="125">
        <v>18.0</v>
      </c>
      <c r="F163" s="125">
        <v>1.46</v>
      </c>
      <c r="G163" s="126">
        <v>-0.6</v>
      </c>
      <c r="H163" s="127">
        <f t="shared" si="2"/>
        <v>86.4</v>
      </c>
      <c r="I163" s="122">
        <f t="shared" si="3"/>
        <v>0.2367123288</v>
      </c>
      <c r="J163" s="122">
        <f t="shared" si="4"/>
        <v>13.01917808</v>
      </c>
      <c r="K163" s="122">
        <f t="shared" si="5"/>
        <v>19.008</v>
      </c>
      <c r="L163" s="122">
        <f t="shared" si="6"/>
        <v>51</v>
      </c>
      <c r="M163" s="125">
        <v>1.0</v>
      </c>
      <c r="N163" s="125">
        <v>55.0</v>
      </c>
      <c r="O163" s="118">
        <f t="shared" si="7"/>
        <v>55</v>
      </c>
      <c r="P163" s="118"/>
      <c r="Q163" s="118"/>
      <c r="R163" s="118"/>
      <c r="S163" s="118"/>
      <c r="T163" s="118"/>
      <c r="U163" s="118"/>
      <c r="V163" s="118"/>
      <c r="W163" s="118"/>
      <c r="X163" s="118"/>
      <c r="Y163" s="118"/>
      <c r="Z163" s="118"/>
      <c r="AA163" s="118"/>
      <c r="AB163" s="118"/>
      <c r="AC163" s="118"/>
      <c r="AD163" s="118"/>
      <c r="AE163" s="118"/>
      <c r="AF163" s="118"/>
      <c r="AG163" s="118"/>
    </row>
    <row r="164" ht="11.25" customHeight="1">
      <c r="A164" s="123">
        <v>68000.85250860741</v>
      </c>
      <c r="B164" s="124">
        <v>23.683660000000003</v>
      </c>
      <c r="C164" s="124">
        <f t="shared" si="1"/>
        <v>524.775331</v>
      </c>
      <c r="D164" s="124">
        <v>12428.600516701603</v>
      </c>
      <c r="E164" s="125">
        <v>42.0</v>
      </c>
      <c r="F164" s="125">
        <v>1.08</v>
      </c>
      <c r="G164" s="126">
        <v>0.4</v>
      </c>
      <c r="H164" s="127">
        <f t="shared" si="2"/>
        <v>705.6</v>
      </c>
      <c r="I164" s="122">
        <f t="shared" si="3"/>
        <v>1.933150685</v>
      </c>
      <c r="J164" s="122">
        <f t="shared" si="4"/>
        <v>560.6136986</v>
      </c>
      <c r="K164" s="122">
        <f t="shared" si="5"/>
        <v>605.4627945</v>
      </c>
      <c r="L164" s="122">
        <f t="shared" si="6"/>
        <v>1772</v>
      </c>
      <c r="M164" s="125">
        <v>1.0</v>
      </c>
      <c r="N164" s="125">
        <v>290.0</v>
      </c>
      <c r="O164" s="118">
        <f t="shared" si="7"/>
        <v>290</v>
      </c>
      <c r="P164" s="118"/>
      <c r="Q164" s="118"/>
      <c r="R164" s="118"/>
      <c r="S164" s="118"/>
      <c r="T164" s="118"/>
      <c r="U164" s="118"/>
      <c r="V164" s="118"/>
      <c r="W164" s="118"/>
      <c r="X164" s="118"/>
      <c r="Y164" s="118"/>
      <c r="Z164" s="118"/>
      <c r="AA164" s="118"/>
      <c r="AB164" s="118"/>
      <c r="AC164" s="118"/>
      <c r="AD164" s="118"/>
      <c r="AE164" s="118"/>
      <c r="AF164" s="118"/>
      <c r="AG164" s="118"/>
    </row>
    <row r="165" ht="11.25" customHeight="1">
      <c r="A165" s="123">
        <v>92564.37328006071</v>
      </c>
      <c r="B165" s="124">
        <v>139.3854</v>
      </c>
      <c r="C165" s="124">
        <f t="shared" si="1"/>
        <v>17.42183499</v>
      </c>
      <c r="D165" s="124">
        <v>2428.3494388808913</v>
      </c>
      <c r="E165" s="125">
        <v>26.0</v>
      </c>
      <c r="F165" s="125">
        <v>0.85</v>
      </c>
      <c r="G165" s="126">
        <v>1.2</v>
      </c>
      <c r="H165" s="127">
        <f t="shared" si="2"/>
        <v>686.4</v>
      </c>
      <c r="I165" s="122">
        <f t="shared" si="3"/>
        <v>1.880547945</v>
      </c>
      <c r="J165" s="122">
        <f t="shared" si="4"/>
        <v>45.13315068</v>
      </c>
      <c r="K165" s="122">
        <f t="shared" si="5"/>
        <v>38.36317808</v>
      </c>
      <c r="L165" s="122">
        <f t="shared" si="6"/>
        <v>122</v>
      </c>
      <c r="M165" s="125">
        <v>0.83</v>
      </c>
      <c r="N165" s="125">
        <v>20.0</v>
      </c>
      <c r="O165" s="118">
        <f t="shared" si="7"/>
        <v>24</v>
      </c>
      <c r="P165" s="118"/>
      <c r="Q165" s="118"/>
      <c r="R165" s="118"/>
      <c r="S165" s="118"/>
      <c r="T165" s="118"/>
      <c r="U165" s="118"/>
      <c r="V165" s="118"/>
      <c r="W165" s="118"/>
      <c r="X165" s="118"/>
      <c r="Y165" s="118"/>
      <c r="Z165" s="118"/>
      <c r="AA165" s="118"/>
      <c r="AB165" s="118"/>
      <c r="AC165" s="118"/>
      <c r="AD165" s="118"/>
      <c r="AE165" s="118"/>
      <c r="AF165" s="118"/>
      <c r="AG165" s="118"/>
    </row>
    <row r="166" ht="11.25" customHeight="1">
      <c r="A166" s="123">
        <v>5080.4701788899065</v>
      </c>
      <c r="B166" s="124">
        <v>143.6974</v>
      </c>
      <c r="C166" s="124">
        <f t="shared" si="1"/>
        <v>85.72528071</v>
      </c>
      <c r="D166" s="124">
        <v>12318.49995233</v>
      </c>
      <c r="E166" s="125">
        <v>26.0</v>
      </c>
      <c r="F166" s="125">
        <v>1.14</v>
      </c>
      <c r="G166" s="126">
        <v>0.6</v>
      </c>
      <c r="H166" s="127">
        <f t="shared" si="2"/>
        <v>499.2</v>
      </c>
      <c r="I166" s="122">
        <f t="shared" si="3"/>
        <v>1.367671233</v>
      </c>
      <c r="J166" s="122">
        <f t="shared" si="4"/>
        <v>102.5753425</v>
      </c>
      <c r="K166" s="122">
        <f t="shared" si="5"/>
        <v>116.9358904</v>
      </c>
      <c r="L166" s="122">
        <f t="shared" si="6"/>
        <v>336</v>
      </c>
      <c r="M166" s="125">
        <v>1.0</v>
      </c>
      <c r="N166" s="125">
        <v>75.0</v>
      </c>
      <c r="O166" s="118">
        <f t="shared" si="7"/>
        <v>75</v>
      </c>
      <c r="P166" s="118"/>
      <c r="Q166" s="118"/>
      <c r="R166" s="118"/>
      <c r="S166" s="118"/>
      <c r="T166" s="118"/>
      <c r="U166" s="118"/>
      <c r="V166" s="118"/>
      <c r="W166" s="118"/>
      <c r="X166" s="118"/>
      <c r="Y166" s="118"/>
      <c r="Z166" s="118"/>
      <c r="AA166" s="118"/>
      <c r="AB166" s="118"/>
      <c r="AC166" s="118"/>
      <c r="AD166" s="118"/>
      <c r="AE166" s="118"/>
      <c r="AF166" s="118"/>
      <c r="AG166" s="118"/>
    </row>
    <row r="167" ht="11.25" customHeight="1">
      <c r="A167" s="123">
        <v>34964.02796007647</v>
      </c>
      <c r="B167" s="124">
        <v>57.24114</v>
      </c>
      <c r="C167" s="124">
        <f t="shared" si="1"/>
        <v>75.58888917</v>
      </c>
      <c r="D167" s="124">
        <v>4326.794187367766</v>
      </c>
      <c r="E167" s="125">
        <v>34.0</v>
      </c>
      <c r="F167" s="125">
        <v>0.8</v>
      </c>
      <c r="G167" s="126">
        <v>0.5</v>
      </c>
      <c r="H167" s="127">
        <f t="shared" si="2"/>
        <v>612</v>
      </c>
      <c r="I167" s="122">
        <f t="shared" si="3"/>
        <v>1.676712329</v>
      </c>
      <c r="J167" s="122">
        <f t="shared" si="4"/>
        <v>134.1369863</v>
      </c>
      <c r="K167" s="122">
        <f t="shared" si="5"/>
        <v>107.309589</v>
      </c>
      <c r="L167" s="122">
        <f t="shared" si="6"/>
        <v>349</v>
      </c>
      <c r="M167" s="125">
        <v>0.87</v>
      </c>
      <c r="N167" s="125">
        <v>70.0</v>
      </c>
      <c r="O167" s="118">
        <f t="shared" si="7"/>
        <v>80</v>
      </c>
      <c r="P167" s="118"/>
      <c r="Q167" s="118"/>
      <c r="R167" s="118"/>
      <c r="S167" s="118"/>
      <c r="T167" s="118"/>
      <c r="U167" s="118"/>
      <c r="V167" s="118"/>
      <c r="W167" s="118"/>
      <c r="X167" s="118"/>
      <c r="Y167" s="118"/>
      <c r="Z167" s="118"/>
      <c r="AA167" s="118"/>
      <c r="AB167" s="118"/>
      <c r="AC167" s="118"/>
      <c r="AD167" s="118"/>
      <c r="AE167" s="118"/>
      <c r="AF167" s="118"/>
      <c r="AG167" s="118"/>
    </row>
    <row r="168" ht="11.25" customHeight="1">
      <c r="A168" s="123">
        <v>56870.09973336471</v>
      </c>
      <c r="B168" s="124">
        <v>22.9779</v>
      </c>
      <c r="C168" s="124">
        <f t="shared" si="1"/>
        <v>75.79447306</v>
      </c>
      <c r="D168" s="124">
        <v>1741.5978224853804</v>
      </c>
      <c r="E168" s="125">
        <v>34.0</v>
      </c>
      <c r="F168" s="125">
        <v>0.77</v>
      </c>
      <c r="G168" s="126">
        <v>1.2</v>
      </c>
      <c r="H168" s="127">
        <f t="shared" si="2"/>
        <v>897.6</v>
      </c>
      <c r="I168" s="122">
        <f t="shared" si="3"/>
        <v>2.459178082</v>
      </c>
      <c r="J168" s="122">
        <f t="shared" si="4"/>
        <v>255.7545205</v>
      </c>
      <c r="K168" s="122">
        <f t="shared" si="5"/>
        <v>196.9309808</v>
      </c>
      <c r="L168" s="122">
        <f t="shared" si="6"/>
        <v>650</v>
      </c>
      <c r="M168" s="125">
        <v>0.82</v>
      </c>
      <c r="N168" s="125">
        <v>85.0</v>
      </c>
      <c r="O168" s="118">
        <f t="shared" si="7"/>
        <v>104</v>
      </c>
      <c r="P168" s="118"/>
      <c r="Q168" s="118"/>
      <c r="R168" s="118"/>
      <c r="S168" s="118"/>
      <c r="T168" s="118"/>
      <c r="U168" s="118"/>
      <c r="V168" s="118"/>
      <c r="W168" s="118"/>
      <c r="X168" s="118"/>
      <c r="Y168" s="118"/>
      <c r="Z168" s="118"/>
      <c r="AA168" s="118"/>
      <c r="AB168" s="118"/>
      <c r="AC168" s="118"/>
      <c r="AD168" s="118"/>
      <c r="AE168" s="118"/>
      <c r="AF168" s="118"/>
      <c r="AG168" s="118"/>
    </row>
    <row r="169" ht="11.25" customHeight="1">
      <c r="A169" s="123">
        <v>91426.67159124264</v>
      </c>
      <c r="B169" s="124">
        <v>6.402000000000001</v>
      </c>
      <c r="C169" s="124">
        <f t="shared" si="1"/>
        <v>211.3978047</v>
      </c>
      <c r="D169" s="124">
        <v>1353.3687457775804</v>
      </c>
      <c r="E169" s="125">
        <v>50.0</v>
      </c>
      <c r="F169" s="125">
        <v>1.38</v>
      </c>
      <c r="G169" s="126">
        <v>0.8</v>
      </c>
      <c r="H169" s="127">
        <f t="shared" si="2"/>
        <v>1080</v>
      </c>
      <c r="I169" s="122">
        <f t="shared" si="3"/>
        <v>2.95890411</v>
      </c>
      <c r="J169" s="122">
        <f t="shared" si="4"/>
        <v>216</v>
      </c>
      <c r="K169" s="122">
        <f t="shared" si="5"/>
        <v>298.08</v>
      </c>
      <c r="L169" s="122">
        <f t="shared" si="6"/>
        <v>812</v>
      </c>
      <c r="M169" s="125">
        <v>0.82</v>
      </c>
      <c r="N169" s="125">
        <v>60.0</v>
      </c>
      <c r="O169" s="118">
        <f t="shared" si="7"/>
        <v>73</v>
      </c>
      <c r="P169" s="118"/>
      <c r="Q169" s="118"/>
      <c r="R169" s="118"/>
      <c r="S169" s="118"/>
      <c r="T169" s="118"/>
      <c r="U169" s="118"/>
      <c r="V169" s="118"/>
      <c r="W169" s="118"/>
      <c r="X169" s="118"/>
      <c r="Y169" s="118"/>
      <c r="Z169" s="118"/>
      <c r="AA169" s="118"/>
      <c r="AB169" s="118"/>
      <c r="AC169" s="118"/>
      <c r="AD169" s="118"/>
      <c r="AE169" s="118"/>
      <c r="AF169" s="118"/>
      <c r="AG169" s="118"/>
    </row>
    <row r="170" ht="11.25" customHeight="1">
      <c r="A170" s="123">
        <v>77806.09005993791</v>
      </c>
      <c r="B170" s="124">
        <v>6.7518</v>
      </c>
      <c r="C170" s="124">
        <f t="shared" si="1"/>
        <v>203.2122941</v>
      </c>
      <c r="D170" s="124">
        <v>1372.0487674284236</v>
      </c>
      <c r="E170" s="125">
        <v>50.0</v>
      </c>
      <c r="F170" s="125">
        <v>0.81</v>
      </c>
      <c r="G170" s="126">
        <v>-0.2</v>
      </c>
      <c r="H170" s="127">
        <f t="shared" si="2"/>
        <v>480</v>
      </c>
      <c r="I170" s="122">
        <f t="shared" si="3"/>
        <v>1.315068493</v>
      </c>
      <c r="J170" s="122">
        <f t="shared" si="4"/>
        <v>198.5753425</v>
      </c>
      <c r="K170" s="122">
        <f t="shared" si="5"/>
        <v>160.8460274</v>
      </c>
      <c r="L170" s="122">
        <f t="shared" si="6"/>
        <v>520</v>
      </c>
      <c r="M170" s="125">
        <v>0.88</v>
      </c>
      <c r="N170" s="125">
        <v>133.0</v>
      </c>
      <c r="O170" s="118">
        <f t="shared" si="7"/>
        <v>151</v>
      </c>
      <c r="P170" s="118"/>
      <c r="Q170" s="118"/>
      <c r="R170" s="118"/>
      <c r="S170" s="118"/>
      <c r="T170" s="118"/>
      <c r="U170" s="118"/>
      <c r="V170" s="118"/>
      <c r="W170" s="118"/>
      <c r="X170" s="118"/>
      <c r="Y170" s="118"/>
      <c r="Z170" s="118"/>
      <c r="AA170" s="118"/>
      <c r="AB170" s="118"/>
      <c r="AC170" s="118"/>
      <c r="AD170" s="118"/>
      <c r="AE170" s="118"/>
      <c r="AF170" s="118"/>
      <c r="AG170" s="118"/>
    </row>
    <row r="171" ht="11.25" customHeight="1">
      <c r="A171" s="123">
        <v>68677.3550806256</v>
      </c>
      <c r="B171" s="124">
        <v>72.74520000000001</v>
      </c>
      <c r="C171" s="124">
        <f t="shared" si="1"/>
        <v>21.95192192</v>
      </c>
      <c r="D171" s="124">
        <v>1596.8969507700003</v>
      </c>
      <c r="E171" s="125">
        <v>18.0</v>
      </c>
      <c r="F171" s="125">
        <v>0.85</v>
      </c>
      <c r="G171" s="126">
        <v>1.2</v>
      </c>
      <c r="H171" s="127">
        <f t="shared" si="2"/>
        <v>475.2</v>
      </c>
      <c r="I171" s="122">
        <f t="shared" si="3"/>
        <v>1.301917808</v>
      </c>
      <c r="J171" s="122">
        <f t="shared" si="4"/>
        <v>58.58630137</v>
      </c>
      <c r="K171" s="122">
        <f t="shared" si="5"/>
        <v>49.79835616</v>
      </c>
      <c r="L171" s="122">
        <f t="shared" si="6"/>
        <v>158</v>
      </c>
      <c r="M171" s="125">
        <v>1.0</v>
      </c>
      <c r="N171" s="125">
        <v>45.0</v>
      </c>
      <c r="O171" s="118">
        <f t="shared" si="7"/>
        <v>45</v>
      </c>
      <c r="P171" s="118"/>
      <c r="Q171" s="118"/>
      <c r="R171" s="118"/>
      <c r="S171" s="118"/>
      <c r="T171" s="118"/>
      <c r="U171" s="118"/>
      <c r="V171" s="118"/>
      <c r="W171" s="118"/>
      <c r="X171" s="118"/>
      <c r="Y171" s="118"/>
      <c r="Z171" s="118"/>
      <c r="AA171" s="118"/>
      <c r="AB171" s="118"/>
      <c r="AC171" s="118"/>
      <c r="AD171" s="118"/>
      <c r="AE171" s="118"/>
      <c r="AF171" s="118"/>
      <c r="AG171" s="118"/>
    </row>
    <row r="172" ht="11.25" customHeight="1">
      <c r="A172" s="123">
        <v>24821.801580365256</v>
      </c>
      <c r="B172" s="124">
        <v>27.920200000000005</v>
      </c>
      <c r="C172" s="124">
        <f t="shared" si="1"/>
        <v>51.01619751</v>
      </c>
      <c r="D172" s="124">
        <v>1424.382437808</v>
      </c>
      <c r="E172" s="125">
        <v>34.0</v>
      </c>
      <c r="F172" s="125">
        <v>0.76</v>
      </c>
      <c r="G172" s="126">
        <v>1.2</v>
      </c>
      <c r="H172" s="127">
        <f t="shared" si="2"/>
        <v>897.6</v>
      </c>
      <c r="I172" s="122">
        <f t="shared" si="3"/>
        <v>2.459178082</v>
      </c>
      <c r="J172" s="122">
        <f t="shared" si="4"/>
        <v>147.5506849</v>
      </c>
      <c r="K172" s="122">
        <f t="shared" si="5"/>
        <v>112.1385205</v>
      </c>
      <c r="L172" s="122">
        <f t="shared" si="6"/>
        <v>372</v>
      </c>
      <c r="M172" s="125">
        <v>1.0</v>
      </c>
      <c r="N172" s="125">
        <v>60.0</v>
      </c>
      <c r="O172" s="118">
        <f t="shared" si="7"/>
        <v>60</v>
      </c>
      <c r="P172" s="118"/>
      <c r="Q172" s="118"/>
      <c r="R172" s="118"/>
      <c r="S172" s="118"/>
      <c r="T172" s="118"/>
      <c r="U172" s="118"/>
      <c r="V172" s="118"/>
      <c r="W172" s="118"/>
      <c r="X172" s="118"/>
      <c r="Y172" s="118"/>
      <c r="Z172" s="118"/>
      <c r="AA172" s="118"/>
      <c r="AB172" s="118"/>
      <c r="AC172" s="118"/>
      <c r="AD172" s="118"/>
      <c r="AE172" s="118"/>
      <c r="AF172" s="118"/>
      <c r="AG172" s="118"/>
    </row>
    <row r="173" ht="11.25" customHeight="1">
      <c r="A173" s="123">
        <v>77724.02442430031</v>
      </c>
      <c r="B173" s="124">
        <v>35.8281</v>
      </c>
      <c r="C173" s="124">
        <f t="shared" si="1"/>
        <v>30.95358734</v>
      </c>
      <c r="D173" s="124">
        <v>1109.008222608</v>
      </c>
      <c r="E173" s="125">
        <v>18.0</v>
      </c>
      <c r="F173" s="125">
        <v>0.92</v>
      </c>
      <c r="G173" s="126">
        <v>0.2</v>
      </c>
      <c r="H173" s="127">
        <f t="shared" si="2"/>
        <v>259.2</v>
      </c>
      <c r="I173" s="122">
        <f t="shared" si="3"/>
        <v>0.7101369863</v>
      </c>
      <c r="J173" s="122">
        <f t="shared" si="4"/>
        <v>28.40547945</v>
      </c>
      <c r="K173" s="122">
        <f t="shared" si="5"/>
        <v>26.1330411</v>
      </c>
      <c r="L173" s="122">
        <f t="shared" si="6"/>
        <v>81</v>
      </c>
      <c r="M173" s="125">
        <v>1.0</v>
      </c>
      <c r="N173" s="125">
        <v>40.0</v>
      </c>
      <c r="O173" s="118">
        <f t="shared" si="7"/>
        <v>40</v>
      </c>
      <c r="P173" s="118"/>
      <c r="Q173" s="118"/>
      <c r="R173" s="118"/>
      <c r="S173" s="118"/>
      <c r="T173" s="118"/>
      <c r="U173" s="118"/>
      <c r="V173" s="118"/>
      <c r="W173" s="118"/>
      <c r="X173" s="118"/>
      <c r="Y173" s="118"/>
      <c r="Z173" s="118"/>
      <c r="AA173" s="118"/>
      <c r="AB173" s="118"/>
      <c r="AC173" s="118"/>
      <c r="AD173" s="118"/>
      <c r="AE173" s="118"/>
      <c r="AF173" s="118"/>
      <c r="AG173" s="118"/>
    </row>
    <row r="174" ht="11.25" customHeight="1">
      <c r="A174" s="123">
        <v>17675.740240842362</v>
      </c>
      <c r="B174" s="124">
        <v>6.4685500000000005</v>
      </c>
      <c r="C174" s="124">
        <f t="shared" si="1"/>
        <v>41.32997166</v>
      </c>
      <c r="D174" s="124">
        <v>267.34498815771235</v>
      </c>
      <c r="E174" s="125">
        <v>18.0</v>
      </c>
      <c r="F174" s="125">
        <v>1.02</v>
      </c>
      <c r="G174" s="126">
        <v>1.5</v>
      </c>
      <c r="H174" s="127">
        <f t="shared" si="2"/>
        <v>540</v>
      </c>
      <c r="I174" s="122">
        <f t="shared" si="3"/>
        <v>1.479452055</v>
      </c>
      <c r="J174" s="122">
        <f t="shared" si="4"/>
        <v>90.24657534</v>
      </c>
      <c r="K174" s="122">
        <f t="shared" si="5"/>
        <v>92.05150685</v>
      </c>
      <c r="L174" s="122">
        <f t="shared" si="6"/>
        <v>274</v>
      </c>
      <c r="M174" s="125">
        <v>0.82</v>
      </c>
      <c r="N174" s="125">
        <v>50.0</v>
      </c>
      <c r="O174" s="118">
        <f t="shared" si="7"/>
        <v>61</v>
      </c>
      <c r="P174" s="118"/>
      <c r="Q174" s="118"/>
      <c r="R174" s="118"/>
      <c r="S174" s="118"/>
      <c r="T174" s="118"/>
      <c r="U174" s="118"/>
      <c r="V174" s="118"/>
      <c r="W174" s="118"/>
      <c r="X174" s="118"/>
      <c r="Y174" s="118"/>
      <c r="Z174" s="118"/>
      <c r="AA174" s="118"/>
      <c r="AB174" s="118"/>
      <c r="AC174" s="118"/>
      <c r="AD174" s="118"/>
      <c r="AE174" s="118"/>
      <c r="AF174" s="118"/>
      <c r="AG174" s="118"/>
    </row>
    <row r="175" ht="11.25" customHeight="1">
      <c r="A175" s="123">
        <v>9037.732303507884</v>
      </c>
      <c r="B175" s="124">
        <v>5.258000000000001</v>
      </c>
      <c r="C175" s="124">
        <f t="shared" si="1"/>
        <v>198.2320968</v>
      </c>
      <c r="D175" s="124">
        <v>1042.3043649158415</v>
      </c>
      <c r="E175" s="125">
        <v>58.0</v>
      </c>
      <c r="F175" s="125">
        <v>1.02</v>
      </c>
      <c r="G175" s="126">
        <v>-0.7</v>
      </c>
      <c r="H175" s="127">
        <f t="shared" si="2"/>
        <v>208.8</v>
      </c>
      <c r="I175" s="122">
        <f t="shared" si="3"/>
        <v>0.5720547945</v>
      </c>
      <c r="J175" s="122">
        <f t="shared" si="4"/>
        <v>47.48054795</v>
      </c>
      <c r="K175" s="122">
        <f t="shared" si="5"/>
        <v>48.4301589</v>
      </c>
      <c r="L175" s="122">
        <f t="shared" si="6"/>
        <v>144</v>
      </c>
      <c r="M175" s="125">
        <v>0.72</v>
      </c>
      <c r="N175" s="125">
        <v>60.0</v>
      </c>
      <c r="O175" s="118">
        <f t="shared" si="7"/>
        <v>83</v>
      </c>
      <c r="P175" s="118"/>
      <c r="Q175" s="118"/>
      <c r="R175" s="118"/>
      <c r="S175" s="118"/>
      <c r="T175" s="118"/>
      <c r="U175" s="118"/>
      <c r="V175" s="118"/>
      <c r="W175" s="118"/>
      <c r="X175" s="118"/>
      <c r="Y175" s="118"/>
      <c r="Z175" s="118"/>
      <c r="AA175" s="118"/>
      <c r="AB175" s="118"/>
      <c r="AC175" s="118"/>
      <c r="AD175" s="118"/>
      <c r="AE175" s="118"/>
      <c r="AF175" s="118"/>
      <c r="AG175" s="118"/>
    </row>
    <row r="176" ht="11.25" customHeight="1">
      <c r="A176" s="123">
        <v>28488.386109303265</v>
      </c>
      <c r="B176" s="124">
        <v>12.793000000000001</v>
      </c>
      <c r="C176" s="124">
        <f t="shared" si="1"/>
        <v>86.34443374</v>
      </c>
      <c r="D176" s="124">
        <v>1104.60434084</v>
      </c>
      <c r="E176" s="125">
        <v>26.0</v>
      </c>
      <c r="F176" s="125">
        <v>1.14</v>
      </c>
      <c r="G176" s="126">
        <v>-0.2</v>
      </c>
      <c r="H176" s="127">
        <f t="shared" si="2"/>
        <v>249.6</v>
      </c>
      <c r="I176" s="122">
        <f t="shared" si="3"/>
        <v>0.6838356164</v>
      </c>
      <c r="J176" s="122">
        <f t="shared" si="4"/>
        <v>41.03013699</v>
      </c>
      <c r="K176" s="122">
        <f t="shared" si="5"/>
        <v>46.77435616</v>
      </c>
      <c r="L176" s="122">
        <f t="shared" si="6"/>
        <v>135</v>
      </c>
      <c r="M176" s="125">
        <v>1.0</v>
      </c>
      <c r="N176" s="125">
        <v>60.0</v>
      </c>
      <c r="O176" s="118">
        <f t="shared" si="7"/>
        <v>60</v>
      </c>
      <c r="P176" s="118"/>
      <c r="Q176" s="118"/>
      <c r="R176" s="118"/>
      <c r="S176" s="118"/>
      <c r="T176" s="118"/>
      <c r="U176" s="118"/>
      <c r="V176" s="118"/>
      <c r="W176" s="118"/>
      <c r="X176" s="118"/>
      <c r="Y176" s="118"/>
      <c r="Z176" s="118"/>
      <c r="AA176" s="118"/>
      <c r="AB176" s="118"/>
      <c r="AC176" s="118"/>
      <c r="AD176" s="118"/>
      <c r="AE176" s="118"/>
      <c r="AF176" s="118"/>
      <c r="AG176" s="118"/>
    </row>
    <row r="177" ht="11.25" customHeight="1">
      <c r="A177" s="123">
        <v>89665.20676622805</v>
      </c>
      <c r="B177" s="124">
        <v>40.986000000000004</v>
      </c>
      <c r="C177" s="124">
        <f t="shared" si="1"/>
        <v>33.66372391</v>
      </c>
      <c r="D177" s="124">
        <v>1379.7413883</v>
      </c>
      <c r="E177" s="125">
        <v>18.0</v>
      </c>
      <c r="F177" s="125">
        <v>1.3</v>
      </c>
      <c r="G177" s="126">
        <v>0.5</v>
      </c>
      <c r="H177" s="127">
        <f t="shared" si="2"/>
        <v>324</v>
      </c>
      <c r="I177" s="122">
        <f t="shared" si="3"/>
        <v>0.8876712329</v>
      </c>
      <c r="J177" s="122">
        <f t="shared" si="4"/>
        <v>39.94520548</v>
      </c>
      <c r="K177" s="122">
        <f t="shared" si="5"/>
        <v>51.92876712</v>
      </c>
      <c r="L177" s="122">
        <f t="shared" si="6"/>
        <v>144</v>
      </c>
      <c r="M177" s="125">
        <v>1.0</v>
      </c>
      <c r="N177" s="125">
        <v>45.0</v>
      </c>
      <c r="O177" s="118">
        <f t="shared" si="7"/>
        <v>45</v>
      </c>
      <c r="P177" s="118"/>
      <c r="Q177" s="118"/>
      <c r="R177" s="118"/>
      <c r="S177" s="118"/>
      <c r="T177" s="118"/>
      <c r="U177" s="118"/>
      <c r="V177" s="118"/>
      <c r="W177" s="118"/>
      <c r="X177" s="118"/>
      <c r="Y177" s="118"/>
      <c r="Z177" s="118"/>
      <c r="AA177" s="118"/>
      <c r="AB177" s="118"/>
      <c r="AC177" s="118"/>
      <c r="AD177" s="118"/>
      <c r="AE177" s="118"/>
      <c r="AF177" s="118"/>
      <c r="AG177" s="118"/>
    </row>
    <row r="178" ht="11.25" customHeight="1">
      <c r="A178" s="123">
        <v>83959.2123849575</v>
      </c>
      <c r="B178" s="124">
        <v>29.459155000000003</v>
      </c>
      <c r="C178" s="124">
        <f t="shared" si="1"/>
        <v>40.1071651</v>
      </c>
      <c r="D178" s="124">
        <v>1181.523193358508</v>
      </c>
      <c r="E178" s="125">
        <v>26.0</v>
      </c>
      <c r="F178" s="125">
        <v>1.0</v>
      </c>
      <c r="G178" s="126">
        <v>0.5</v>
      </c>
      <c r="H178" s="127">
        <f t="shared" si="2"/>
        <v>468</v>
      </c>
      <c r="I178" s="122">
        <f t="shared" si="3"/>
        <v>1.282191781</v>
      </c>
      <c r="J178" s="122">
        <f t="shared" si="4"/>
        <v>70.52054795</v>
      </c>
      <c r="K178" s="122">
        <f t="shared" si="5"/>
        <v>70.52054795</v>
      </c>
      <c r="L178" s="122">
        <f t="shared" si="6"/>
        <v>212</v>
      </c>
      <c r="M178" s="125">
        <v>0.85</v>
      </c>
      <c r="N178" s="125">
        <v>47.0</v>
      </c>
      <c r="O178" s="118">
        <f t="shared" si="7"/>
        <v>55</v>
      </c>
      <c r="P178" s="118"/>
      <c r="Q178" s="118"/>
      <c r="R178" s="118"/>
      <c r="S178" s="118"/>
      <c r="T178" s="118"/>
      <c r="U178" s="118"/>
      <c r="V178" s="118"/>
      <c r="W178" s="118"/>
      <c r="X178" s="118"/>
      <c r="Y178" s="118"/>
      <c r="Z178" s="118"/>
      <c r="AA178" s="118"/>
      <c r="AB178" s="118"/>
      <c r="AC178" s="118"/>
      <c r="AD178" s="118"/>
      <c r="AE178" s="118"/>
      <c r="AF178" s="118"/>
      <c r="AG178" s="118"/>
    </row>
    <row r="179" ht="11.25" customHeight="1">
      <c r="A179" s="123">
        <v>3987.356486633309</v>
      </c>
      <c r="B179" s="124">
        <v>81.13600000000001</v>
      </c>
      <c r="C179" s="124">
        <f t="shared" si="1"/>
        <v>50.08563734</v>
      </c>
      <c r="D179" s="124">
        <v>4063.7482712475467</v>
      </c>
      <c r="E179" s="125">
        <v>34.0</v>
      </c>
      <c r="F179" s="125">
        <v>0.77</v>
      </c>
      <c r="G179" s="126">
        <v>-0.6</v>
      </c>
      <c r="H179" s="127">
        <f t="shared" si="2"/>
        <v>163.2</v>
      </c>
      <c r="I179" s="122">
        <f t="shared" si="3"/>
        <v>0.4471232877</v>
      </c>
      <c r="J179" s="122">
        <f t="shared" si="4"/>
        <v>29.0630137</v>
      </c>
      <c r="K179" s="122">
        <f t="shared" si="5"/>
        <v>22.37852055</v>
      </c>
      <c r="L179" s="122">
        <f t="shared" si="6"/>
        <v>74</v>
      </c>
      <c r="M179" s="125">
        <v>0.71</v>
      </c>
      <c r="N179" s="125">
        <v>46.0</v>
      </c>
      <c r="O179" s="118">
        <f t="shared" si="7"/>
        <v>65</v>
      </c>
      <c r="P179" s="118"/>
      <c r="Q179" s="118"/>
      <c r="R179" s="118"/>
      <c r="S179" s="118"/>
      <c r="T179" s="118"/>
      <c r="U179" s="118"/>
      <c r="V179" s="118"/>
      <c r="W179" s="118"/>
      <c r="X179" s="118"/>
      <c r="Y179" s="118"/>
      <c r="Z179" s="118"/>
      <c r="AA179" s="118"/>
      <c r="AB179" s="118"/>
      <c r="AC179" s="118"/>
      <c r="AD179" s="118"/>
      <c r="AE179" s="118"/>
      <c r="AF179" s="118"/>
      <c r="AG179" s="118"/>
    </row>
    <row r="180" ht="11.25" customHeight="1">
      <c r="A180" s="123">
        <v>10364.086442067477</v>
      </c>
      <c r="B180" s="124">
        <v>22.407000000000004</v>
      </c>
      <c r="C180" s="124">
        <f t="shared" si="1"/>
        <v>49.86722395</v>
      </c>
      <c r="D180" s="124">
        <v>1117.3748869458748</v>
      </c>
      <c r="E180" s="125">
        <v>26.0</v>
      </c>
      <c r="F180" s="125">
        <v>0.94</v>
      </c>
      <c r="G180" s="126">
        <v>1.5</v>
      </c>
      <c r="H180" s="127">
        <f t="shared" si="2"/>
        <v>780</v>
      </c>
      <c r="I180" s="122">
        <f t="shared" si="3"/>
        <v>2.136986301</v>
      </c>
      <c r="J180" s="122">
        <f t="shared" si="4"/>
        <v>170.9589041</v>
      </c>
      <c r="K180" s="122">
        <f t="shared" si="5"/>
        <v>160.7013699</v>
      </c>
      <c r="L180" s="122">
        <f t="shared" si="6"/>
        <v>492</v>
      </c>
      <c r="M180" s="125">
        <v>0.75</v>
      </c>
      <c r="N180" s="125">
        <v>60.0</v>
      </c>
      <c r="O180" s="118">
        <f t="shared" si="7"/>
        <v>80</v>
      </c>
      <c r="P180" s="118"/>
      <c r="Q180" s="118"/>
      <c r="R180" s="118"/>
      <c r="S180" s="118"/>
      <c r="T180" s="118"/>
      <c r="U180" s="118"/>
      <c r="V180" s="118"/>
      <c r="W180" s="118"/>
      <c r="X180" s="118"/>
      <c r="Y180" s="118"/>
      <c r="Z180" s="118"/>
      <c r="AA180" s="118"/>
      <c r="AB180" s="118"/>
      <c r="AC180" s="118"/>
      <c r="AD180" s="118"/>
      <c r="AE180" s="118"/>
      <c r="AF180" s="118"/>
      <c r="AG180" s="118"/>
    </row>
    <row r="181" ht="11.25" customHeight="1">
      <c r="A181" s="123">
        <v>35265.16222103495</v>
      </c>
      <c r="B181" s="124">
        <v>362.01000000000005</v>
      </c>
      <c r="C181" s="124">
        <f t="shared" si="1"/>
        <v>219.5277191</v>
      </c>
      <c r="D181" s="124">
        <v>79471.22958133335</v>
      </c>
      <c r="E181" s="125">
        <v>34.0</v>
      </c>
      <c r="F181" s="125">
        <v>0.96</v>
      </c>
      <c r="G181" s="126">
        <v>-0.6</v>
      </c>
      <c r="H181" s="127">
        <f t="shared" si="2"/>
        <v>163.2</v>
      </c>
      <c r="I181" s="122">
        <f t="shared" si="3"/>
        <v>0.4471232877</v>
      </c>
      <c r="J181" s="122">
        <f t="shared" si="4"/>
        <v>78.24657534</v>
      </c>
      <c r="K181" s="122">
        <f t="shared" si="5"/>
        <v>75.11671233</v>
      </c>
      <c r="L181" s="122">
        <f t="shared" si="6"/>
        <v>228</v>
      </c>
      <c r="M181" s="125">
        <v>1.0</v>
      </c>
      <c r="N181" s="125">
        <v>175.0</v>
      </c>
      <c r="O181" s="118">
        <f t="shared" si="7"/>
        <v>175</v>
      </c>
      <c r="P181" s="118"/>
      <c r="Q181" s="118"/>
      <c r="R181" s="118"/>
      <c r="S181" s="118"/>
      <c r="T181" s="118"/>
      <c r="U181" s="118"/>
      <c r="V181" s="118"/>
      <c r="W181" s="118"/>
      <c r="X181" s="118"/>
      <c r="Y181" s="118"/>
      <c r="Z181" s="118"/>
      <c r="AA181" s="118"/>
      <c r="AB181" s="118"/>
      <c r="AC181" s="118"/>
      <c r="AD181" s="118"/>
      <c r="AE181" s="118"/>
      <c r="AF181" s="118"/>
      <c r="AG181" s="118"/>
    </row>
    <row r="182" ht="11.25" customHeight="1">
      <c r="A182" s="123">
        <v>38589.667801151205</v>
      </c>
      <c r="B182" s="124">
        <v>130.35000000000002</v>
      </c>
      <c r="C182" s="124">
        <f t="shared" si="1"/>
        <v>129.7801944</v>
      </c>
      <c r="D182" s="124">
        <v>16916.848344000005</v>
      </c>
      <c r="E182" s="125">
        <v>18.0</v>
      </c>
      <c r="F182" s="125">
        <v>1.56</v>
      </c>
      <c r="G182" s="126">
        <v>0.5</v>
      </c>
      <c r="H182" s="127">
        <f t="shared" si="2"/>
        <v>324</v>
      </c>
      <c r="I182" s="122">
        <f t="shared" si="3"/>
        <v>0.8876712329</v>
      </c>
      <c r="J182" s="122">
        <f t="shared" si="4"/>
        <v>106.5205479</v>
      </c>
      <c r="K182" s="122">
        <f t="shared" si="5"/>
        <v>166.1720548</v>
      </c>
      <c r="L182" s="122">
        <f t="shared" si="6"/>
        <v>439</v>
      </c>
      <c r="M182" s="125">
        <v>1.0</v>
      </c>
      <c r="N182" s="125">
        <v>120.0</v>
      </c>
      <c r="O182" s="118">
        <f t="shared" si="7"/>
        <v>120</v>
      </c>
      <c r="P182" s="118"/>
      <c r="Q182" s="118"/>
      <c r="R182" s="118"/>
      <c r="S182" s="118"/>
      <c r="T182" s="118"/>
      <c r="U182" s="118"/>
      <c r="V182" s="118"/>
      <c r="W182" s="118"/>
      <c r="X182" s="118"/>
      <c r="Y182" s="118"/>
      <c r="Z182" s="118"/>
      <c r="AA182" s="118"/>
      <c r="AB182" s="118"/>
      <c r="AC182" s="118"/>
      <c r="AD182" s="118"/>
      <c r="AE182" s="118"/>
      <c r="AF182" s="118"/>
      <c r="AG182" s="118"/>
    </row>
    <row r="183" ht="11.25" customHeight="1">
      <c r="A183" s="123">
        <v>49890.046758825054</v>
      </c>
      <c r="B183" s="124">
        <v>26.3032</v>
      </c>
      <c r="C183" s="124">
        <f t="shared" si="1"/>
        <v>229.8438712</v>
      </c>
      <c r="D183" s="124">
        <v>6045.629312563107</v>
      </c>
      <c r="E183" s="125">
        <v>66.0</v>
      </c>
      <c r="F183" s="125">
        <v>0.85</v>
      </c>
      <c r="G183" s="126">
        <v>-0.2</v>
      </c>
      <c r="H183" s="127">
        <f t="shared" si="2"/>
        <v>633.6</v>
      </c>
      <c r="I183" s="122">
        <f t="shared" si="3"/>
        <v>1.735890411</v>
      </c>
      <c r="J183" s="122">
        <f t="shared" si="4"/>
        <v>211.7786301</v>
      </c>
      <c r="K183" s="122">
        <f t="shared" si="5"/>
        <v>180.0118356</v>
      </c>
      <c r="L183" s="122">
        <f t="shared" si="6"/>
        <v>572</v>
      </c>
      <c r="M183" s="125">
        <v>0.82</v>
      </c>
      <c r="N183" s="125">
        <v>100.0</v>
      </c>
      <c r="O183" s="118">
        <f t="shared" si="7"/>
        <v>122</v>
      </c>
      <c r="P183" s="118"/>
      <c r="Q183" s="118"/>
      <c r="R183" s="118"/>
      <c r="S183" s="118"/>
      <c r="T183" s="118"/>
      <c r="U183" s="118"/>
      <c r="V183" s="118"/>
      <c r="W183" s="118"/>
      <c r="X183" s="118"/>
      <c r="Y183" s="118"/>
      <c r="Z183" s="118"/>
      <c r="AA183" s="118"/>
      <c r="AB183" s="118"/>
      <c r="AC183" s="118"/>
      <c r="AD183" s="118"/>
      <c r="AE183" s="118"/>
      <c r="AF183" s="118"/>
      <c r="AG183" s="118"/>
    </row>
    <row r="184" ht="11.25" customHeight="1">
      <c r="A184" s="123">
        <v>49717.446591752116</v>
      </c>
      <c r="B184" s="124">
        <v>21.766800000000003</v>
      </c>
      <c r="C184" s="124">
        <f t="shared" si="1"/>
        <v>207.6266605</v>
      </c>
      <c r="D184" s="124">
        <v>4519.3679931840015</v>
      </c>
      <c r="E184" s="125">
        <v>66.0</v>
      </c>
      <c r="F184" s="125">
        <v>1.32</v>
      </c>
      <c r="G184" s="126">
        <v>0.5</v>
      </c>
      <c r="H184" s="127">
        <f t="shared" si="2"/>
        <v>1188</v>
      </c>
      <c r="I184" s="122">
        <f t="shared" si="3"/>
        <v>3.254794521</v>
      </c>
      <c r="J184" s="122">
        <f t="shared" si="4"/>
        <v>195.2876712</v>
      </c>
      <c r="K184" s="122">
        <f t="shared" si="5"/>
        <v>257.779726</v>
      </c>
      <c r="L184" s="122">
        <f t="shared" si="6"/>
        <v>711</v>
      </c>
      <c r="M184" s="125">
        <v>1.0</v>
      </c>
      <c r="N184" s="125">
        <v>60.0</v>
      </c>
      <c r="O184" s="118">
        <f t="shared" si="7"/>
        <v>60</v>
      </c>
      <c r="P184" s="118"/>
      <c r="Q184" s="118"/>
      <c r="R184" s="118"/>
      <c r="S184" s="118"/>
      <c r="T184" s="118"/>
      <c r="U184" s="118"/>
      <c r="V184" s="118"/>
      <c r="W184" s="118"/>
      <c r="X184" s="118"/>
      <c r="Y184" s="118"/>
      <c r="Z184" s="118"/>
      <c r="AA184" s="118"/>
      <c r="AB184" s="118"/>
      <c r="AC184" s="118"/>
      <c r="AD184" s="118"/>
      <c r="AE184" s="118"/>
      <c r="AF184" s="118"/>
      <c r="AG184" s="118"/>
    </row>
    <row r="185" ht="11.25" customHeight="1">
      <c r="A185" s="123">
        <v>91537.48338658162</v>
      </c>
      <c r="B185" s="124">
        <v>5.797671</v>
      </c>
      <c r="C185" s="124">
        <f t="shared" si="1"/>
        <v>204.6757431</v>
      </c>
      <c r="D185" s="124">
        <v>1186.642619928957</v>
      </c>
      <c r="E185" s="125">
        <v>26.0</v>
      </c>
      <c r="F185" s="125">
        <v>0.94</v>
      </c>
      <c r="G185" s="126">
        <v>0.5</v>
      </c>
      <c r="H185" s="127">
        <f t="shared" si="2"/>
        <v>468</v>
      </c>
      <c r="I185" s="122">
        <f t="shared" si="3"/>
        <v>1.282191781</v>
      </c>
      <c r="J185" s="122">
        <f t="shared" si="4"/>
        <v>198.739726</v>
      </c>
      <c r="K185" s="122">
        <f t="shared" si="5"/>
        <v>186.8153425</v>
      </c>
      <c r="L185" s="122">
        <f t="shared" si="6"/>
        <v>572</v>
      </c>
      <c r="M185" s="125">
        <v>1.0</v>
      </c>
      <c r="N185" s="125">
        <v>155.0</v>
      </c>
      <c r="O185" s="118">
        <f t="shared" si="7"/>
        <v>155</v>
      </c>
      <c r="P185" s="118"/>
      <c r="Q185" s="118"/>
      <c r="R185" s="118"/>
      <c r="S185" s="118"/>
      <c r="T185" s="118"/>
      <c r="U185" s="118"/>
      <c r="V185" s="118"/>
      <c r="W185" s="118"/>
      <c r="X185" s="118"/>
      <c r="Y185" s="118"/>
      <c r="Z185" s="118"/>
      <c r="AA185" s="118"/>
      <c r="AB185" s="118"/>
      <c r="AC185" s="118"/>
      <c r="AD185" s="118"/>
      <c r="AE185" s="118"/>
      <c r="AF185" s="118"/>
      <c r="AG185" s="118"/>
    </row>
    <row r="186" ht="11.25" customHeight="1">
      <c r="A186" s="123">
        <v>66633.48937621534</v>
      </c>
      <c r="B186" s="124">
        <v>139.3854</v>
      </c>
      <c r="C186" s="124">
        <f t="shared" si="1"/>
        <v>16.41931949</v>
      </c>
      <c r="D186" s="124">
        <v>2288.6134142036844</v>
      </c>
      <c r="E186" s="125">
        <v>34.0</v>
      </c>
      <c r="F186" s="125">
        <v>0.87</v>
      </c>
      <c r="G186" s="126">
        <v>0.8</v>
      </c>
      <c r="H186" s="127">
        <f t="shared" si="2"/>
        <v>734.4</v>
      </c>
      <c r="I186" s="122">
        <f t="shared" si="3"/>
        <v>2.012054795</v>
      </c>
      <c r="J186" s="122">
        <f t="shared" si="4"/>
        <v>36.2169863</v>
      </c>
      <c r="K186" s="122">
        <f t="shared" si="5"/>
        <v>31.50877808</v>
      </c>
      <c r="L186" s="122">
        <f t="shared" si="6"/>
        <v>99</v>
      </c>
      <c r="M186" s="125">
        <v>0.8</v>
      </c>
      <c r="N186" s="125">
        <v>14.0</v>
      </c>
      <c r="O186" s="118">
        <f t="shared" si="7"/>
        <v>18</v>
      </c>
      <c r="P186" s="118"/>
      <c r="Q186" s="118"/>
      <c r="R186" s="118"/>
      <c r="S186" s="118"/>
      <c r="T186" s="118"/>
      <c r="U186" s="118"/>
      <c r="V186" s="118"/>
      <c r="W186" s="118"/>
      <c r="X186" s="118"/>
      <c r="Y186" s="118"/>
      <c r="Z186" s="118"/>
      <c r="AA186" s="118"/>
      <c r="AB186" s="118"/>
      <c r="AC186" s="118"/>
      <c r="AD186" s="118"/>
      <c r="AE186" s="118"/>
      <c r="AF186" s="118"/>
      <c r="AG186" s="118"/>
    </row>
    <row r="187" ht="11.25" customHeight="1">
      <c r="A187" s="123">
        <v>80260.11575394442</v>
      </c>
      <c r="B187" s="124">
        <v>16.613223</v>
      </c>
      <c r="C187" s="124">
        <f t="shared" si="1"/>
        <v>234.7527629</v>
      </c>
      <c r="D187" s="124">
        <v>3900.0</v>
      </c>
      <c r="E187" s="125">
        <v>26.0</v>
      </c>
      <c r="F187" s="125">
        <v>0.73</v>
      </c>
      <c r="G187" s="126">
        <v>-0.7</v>
      </c>
      <c r="H187" s="127">
        <f t="shared" si="2"/>
        <v>93.6</v>
      </c>
      <c r="I187" s="122">
        <f t="shared" si="3"/>
        <v>0.2564383562</v>
      </c>
      <c r="J187" s="122">
        <f t="shared" si="4"/>
        <v>8.975342466</v>
      </c>
      <c r="K187" s="122">
        <f t="shared" si="5"/>
        <v>6.552</v>
      </c>
      <c r="L187" s="122">
        <f t="shared" si="6"/>
        <v>22</v>
      </c>
      <c r="M187" s="125">
        <v>0.8</v>
      </c>
      <c r="N187" s="125">
        <v>28.0</v>
      </c>
      <c r="O187" s="118">
        <f t="shared" si="7"/>
        <v>35</v>
      </c>
      <c r="P187" s="118"/>
      <c r="Q187" s="118"/>
      <c r="R187" s="118"/>
      <c r="S187" s="118"/>
      <c r="T187" s="118"/>
      <c r="U187" s="118"/>
      <c r="V187" s="118"/>
      <c r="W187" s="118"/>
      <c r="X187" s="118"/>
      <c r="Y187" s="118"/>
      <c r="Z187" s="118"/>
      <c r="AA187" s="118"/>
      <c r="AB187" s="118"/>
      <c r="AC187" s="118"/>
      <c r="AD187" s="118"/>
      <c r="AE187" s="118"/>
      <c r="AF187" s="118"/>
      <c r="AG187" s="118"/>
    </row>
    <row r="188" ht="11.25" customHeight="1">
      <c r="A188" s="123">
        <v>58470.64715998438</v>
      </c>
      <c r="B188" s="124">
        <v>52.520160000000004</v>
      </c>
      <c r="C188" s="124">
        <f t="shared" si="1"/>
        <v>22.75346986</v>
      </c>
      <c r="D188" s="124">
        <v>1195.0158776371202</v>
      </c>
      <c r="E188" s="125">
        <v>42.0</v>
      </c>
      <c r="F188" s="125">
        <v>1.06</v>
      </c>
      <c r="G188" s="126">
        <v>-0.1</v>
      </c>
      <c r="H188" s="127">
        <f t="shared" si="2"/>
        <v>453.6</v>
      </c>
      <c r="I188" s="122">
        <f t="shared" si="3"/>
        <v>1.242739726</v>
      </c>
      <c r="J188" s="122">
        <f t="shared" si="4"/>
        <v>19.88383562</v>
      </c>
      <c r="K188" s="122">
        <f t="shared" si="5"/>
        <v>21.07686575</v>
      </c>
      <c r="L188" s="122">
        <f t="shared" si="6"/>
        <v>62</v>
      </c>
      <c r="M188" s="125">
        <v>1.0</v>
      </c>
      <c r="N188" s="125">
        <v>16.0</v>
      </c>
      <c r="O188" s="118">
        <f t="shared" si="7"/>
        <v>16</v>
      </c>
      <c r="P188" s="118"/>
      <c r="Q188" s="118"/>
      <c r="R188" s="118"/>
      <c r="S188" s="118"/>
      <c r="T188" s="118"/>
      <c r="U188" s="118"/>
      <c r="V188" s="118"/>
      <c r="W188" s="118"/>
      <c r="X188" s="118"/>
      <c r="Y188" s="118"/>
      <c r="Z188" s="118"/>
      <c r="AA188" s="118"/>
      <c r="AB188" s="118"/>
      <c r="AC188" s="118"/>
      <c r="AD188" s="118"/>
      <c r="AE188" s="118"/>
      <c r="AF188" s="118"/>
      <c r="AG188" s="118"/>
    </row>
    <row r="189" ht="11.25" customHeight="1">
      <c r="A189" s="123">
        <v>89321.96050678485</v>
      </c>
      <c r="B189" s="124">
        <v>201.19000000000003</v>
      </c>
      <c r="C189" s="124">
        <f t="shared" si="1"/>
        <v>41.7751631</v>
      </c>
      <c r="D189" s="124">
        <v>8404.745064613335</v>
      </c>
      <c r="E189" s="125">
        <v>34.0</v>
      </c>
      <c r="F189" s="125">
        <v>1.14</v>
      </c>
      <c r="G189" s="126">
        <v>1.2</v>
      </c>
      <c r="H189" s="127">
        <f t="shared" si="2"/>
        <v>897.6</v>
      </c>
      <c r="I189" s="122">
        <f t="shared" si="3"/>
        <v>2.459178082</v>
      </c>
      <c r="J189" s="122">
        <f t="shared" si="4"/>
        <v>68.8569863</v>
      </c>
      <c r="K189" s="122">
        <f t="shared" si="5"/>
        <v>78.49696438</v>
      </c>
      <c r="L189" s="122">
        <f t="shared" si="6"/>
        <v>226</v>
      </c>
      <c r="M189" s="125">
        <v>1.0</v>
      </c>
      <c r="N189" s="125">
        <v>28.0</v>
      </c>
      <c r="O189" s="118">
        <f t="shared" si="7"/>
        <v>28</v>
      </c>
      <c r="P189" s="118"/>
      <c r="Q189" s="118"/>
      <c r="R189" s="118"/>
      <c r="S189" s="118"/>
      <c r="T189" s="118"/>
      <c r="U189" s="118"/>
      <c r="V189" s="118"/>
      <c r="W189" s="118"/>
      <c r="X189" s="118"/>
      <c r="Y189" s="118"/>
      <c r="Z189" s="118"/>
      <c r="AA189" s="118"/>
      <c r="AB189" s="118"/>
      <c r="AC189" s="118"/>
      <c r="AD189" s="118"/>
      <c r="AE189" s="118"/>
      <c r="AF189" s="118"/>
      <c r="AG189" s="118"/>
    </row>
    <row r="190" ht="11.25" customHeight="1">
      <c r="A190" s="123">
        <v>36242.58920958915</v>
      </c>
      <c r="B190" s="124">
        <v>8.3545</v>
      </c>
      <c r="C190" s="124">
        <f t="shared" si="1"/>
        <v>123.5166884</v>
      </c>
      <c r="D190" s="124">
        <v>1031.9201734380001</v>
      </c>
      <c r="E190" s="125">
        <v>82.0</v>
      </c>
      <c r="F190" s="125">
        <v>1.59</v>
      </c>
      <c r="G190" s="126">
        <v>-0.7</v>
      </c>
      <c r="H190" s="127">
        <f t="shared" si="2"/>
        <v>295.2</v>
      </c>
      <c r="I190" s="122">
        <f t="shared" si="3"/>
        <v>0.8087671233</v>
      </c>
      <c r="J190" s="122">
        <f t="shared" si="4"/>
        <v>22.64547945</v>
      </c>
      <c r="K190" s="122">
        <f t="shared" si="5"/>
        <v>36.00631233</v>
      </c>
      <c r="L190" s="122">
        <f t="shared" si="6"/>
        <v>95</v>
      </c>
      <c r="M190" s="125">
        <v>1.0</v>
      </c>
      <c r="N190" s="125">
        <v>28.0</v>
      </c>
      <c r="O190" s="118">
        <f t="shared" si="7"/>
        <v>28</v>
      </c>
      <c r="P190" s="118"/>
      <c r="Q190" s="118"/>
      <c r="R190" s="118"/>
      <c r="S190" s="118"/>
      <c r="T190" s="118"/>
      <c r="U190" s="118"/>
      <c r="V190" s="118"/>
      <c r="W190" s="118"/>
      <c r="X190" s="118"/>
      <c r="Y190" s="118"/>
      <c r="Z190" s="118"/>
      <c r="AA190" s="118"/>
      <c r="AB190" s="118"/>
      <c r="AC190" s="118"/>
      <c r="AD190" s="118"/>
      <c r="AE190" s="118"/>
      <c r="AF190" s="118"/>
      <c r="AG190" s="118"/>
    </row>
    <row r="191" ht="11.25" customHeight="1">
      <c r="A191" s="123">
        <v>72292.61000601808</v>
      </c>
      <c r="B191" s="124">
        <v>112.05810000000001</v>
      </c>
      <c r="C191" s="124">
        <f t="shared" si="1"/>
        <v>71.29273155</v>
      </c>
      <c r="D191" s="124">
        <v>7988.928041611001</v>
      </c>
      <c r="E191" s="125">
        <v>66.0</v>
      </c>
      <c r="F191" s="125">
        <v>0.9</v>
      </c>
      <c r="G191" s="126">
        <v>0.8</v>
      </c>
      <c r="H191" s="127">
        <f t="shared" si="2"/>
        <v>1425.6</v>
      </c>
      <c r="I191" s="122">
        <f t="shared" si="3"/>
        <v>3.905753425</v>
      </c>
      <c r="J191" s="122">
        <f t="shared" si="4"/>
        <v>121.0783562</v>
      </c>
      <c r="K191" s="122">
        <f t="shared" si="5"/>
        <v>108.9705205</v>
      </c>
      <c r="L191" s="122">
        <f t="shared" si="6"/>
        <v>339</v>
      </c>
      <c r="M191" s="125">
        <v>1.0</v>
      </c>
      <c r="N191" s="125">
        <v>31.0</v>
      </c>
      <c r="O191" s="118">
        <f t="shared" si="7"/>
        <v>31</v>
      </c>
      <c r="P191" s="118"/>
      <c r="Q191" s="118"/>
      <c r="R191" s="118"/>
      <c r="S191" s="118"/>
      <c r="T191" s="118"/>
      <c r="U191" s="118"/>
      <c r="V191" s="118"/>
      <c r="W191" s="118"/>
      <c r="X191" s="118"/>
      <c r="Y191" s="118"/>
      <c r="Z191" s="118"/>
      <c r="AA191" s="118"/>
      <c r="AB191" s="118"/>
      <c r="AC191" s="118"/>
      <c r="AD191" s="118"/>
      <c r="AE191" s="118"/>
      <c r="AF191" s="118"/>
      <c r="AG191" s="118"/>
    </row>
    <row r="192" ht="11.25" customHeight="1">
      <c r="A192" s="123">
        <v>42242.486070927946</v>
      </c>
      <c r="B192" s="124">
        <v>70.1778</v>
      </c>
      <c r="C192" s="124">
        <f t="shared" si="1"/>
        <v>47.80959086</v>
      </c>
      <c r="D192" s="124">
        <v>3355.1719052316666</v>
      </c>
      <c r="E192" s="125">
        <v>50.0</v>
      </c>
      <c r="F192" s="125">
        <v>0.79</v>
      </c>
      <c r="G192" s="126">
        <v>1.2</v>
      </c>
      <c r="H192" s="127">
        <f t="shared" si="2"/>
        <v>1320</v>
      </c>
      <c r="I192" s="122">
        <f t="shared" si="3"/>
        <v>3.616438356</v>
      </c>
      <c r="J192" s="122">
        <f t="shared" si="4"/>
        <v>112.109589</v>
      </c>
      <c r="K192" s="122">
        <f t="shared" si="5"/>
        <v>88.56657534</v>
      </c>
      <c r="L192" s="122">
        <f t="shared" si="6"/>
        <v>289</v>
      </c>
      <c r="M192" s="125">
        <v>1.0</v>
      </c>
      <c r="N192" s="125">
        <v>31.0</v>
      </c>
      <c r="O192" s="118">
        <f t="shared" si="7"/>
        <v>31</v>
      </c>
      <c r="P192" s="118"/>
      <c r="Q192" s="118"/>
      <c r="R192" s="118"/>
      <c r="S192" s="118"/>
      <c r="T192" s="118"/>
      <c r="U192" s="118"/>
      <c r="V192" s="118"/>
      <c r="W192" s="118"/>
      <c r="X192" s="118"/>
      <c r="Y192" s="118"/>
      <c r="Z192" s="118"/>
      <c r="AA192" s="118"/>
      <c r="AB192" s="118"/>
      <c r="AC192" s="118"/>
      <c r="AD192" s="118"/>
      <c r="AE192" s="118"/>
      <c r="AF192" s="118"/>
      <c r="AG192" s="118"/>
    </row>
    <row r="193" ht="11.25" customHeight="1">
      <c r="A193" s="123">
        <v>45552.599798556534</v>
      </c>
      <c r="B193" s="124">
        <v>29.18212</v>
      </c>
      <c r="C193" s="124">
        <f t="shared" si="1"/>
        <v>35.9492913</v>
      </c>
      <c r="D193" s="124">
        <v>1049.0765325040002</v>
      </c>
      <c r="E193" s="125">
        <v>50.0</v>
      </c>
      <c r="F193" s="125">
        <v>0.72</v>
      </c>
      <c r="G193" s="126">
        <v>-0.7</v>
      </c>
      <c r="H193" s="127">
        <f t="shared" si="2"/>
        <v>180</v>
      </c>
      <c r="I193" s="122">
        <f t="shared" si="3"/>
        <v>0.4931506849</v>
      </c>
      <c r="J193" s="122">
        <f t="shared" si="4"/>
        <v>10.35616438</v>
      </c>
      <c r="K193" s="122">
        <f t="shared" si="5"/>
        <v>7.456438356</v>
      </c>
      <c r="L193" s="122">
        <f t="shared" si="6"/>
        <v>25</v>
      </c>
      <c r="M193" s="125">
        <v>1.0</v>
      </c>
      <c r="N193" s="125">
        <v>21.0</v>
      </c>
      <c r="O193" s="118">
        <f t="shared" si="7"/>
        <v>21</v>
      </c>
      <c r="P193" s="118"/>
      <c r="Q193" s="118"/>
      <c r="R193" s="118"/>
      <c r="S193" s="118"/>
      <c r="T193" s="118"/>
      <c r="U193" s="118"/>
      <c r="V193" s="118"/>
      <c r="W193" s="118"/>
      <c r="X193" s="118"/>
      <c r="Y193" s="118"/>
      <c r="Z193" s="118"/>
      <c r="AA193" s="118"/>
      <c r="AB193" s="118"/>
      <c r="AC193" s="118"/>
      <c r="AD193" s="118"/>
      <c r="AE193" s="118"/>
      <c r="AF193" s="118"/>
      <c r="AG193" s="118"/>
    </row>
    <row r="194" ht="11.25" customHeight="1">
      <c r="A194" s="123">
        <v>27719.218634322962</v>
      </c>
      <c r="B194" s="124">
        <v>41.096000000000004</v>
      </c>
      <c r="C194" s="124">
        <f t="shared" si="1"/>
        <v>30.77552289</v>
      </c>
      <c r="D194" s="124">
        <v>1264.7508886320002</v>
      </c>
      <c r="E194" s="125">
        <v>34.0</v>
      </c>
      <c r="F194" s="125">
        <v>0.97</v>
      </c>
      <c r="G194" s="126">
        <v>1.2</v>
      </c>
      <c r="H194" s="127">
        <f t="shared" si="2"/>
        <v>897.6</v>
      </c>
      <c r="I194" s="122">
        <f t="shared" si="3"/>
        <v>2.459178082</v>
      </c>
      <c r="J194" s="122">
        <f t="shared" si="4"/>
        <v>71.31616438</v>
      </c>
      <c r="K194" s="122">
        <f t="shared" si="5"/>
        <v>69.17667945</v>
      </c>
      <c r="L194" s="122">
        <f t="shared" si="6"/>
        <v>210</v>
      </c>
      <c r="M194" s="125">
        <v>1.0</v>
      </c>
      <c r="N194" s="125">
        <v>29.0</v>
      </c>
      <c r="O194" s="118">
        <f t="shared" si="7"/>
        <v>29</v>
      </c>
      <c r="P194" s="118"/>
      <c r="Q194" s="118"/>
      <c r="R194" s="118"/>
      <c r="S194" s="118"/>
      <c r="T194" s="118"/>
      <c r="U194" s="118"/>
      <c r="V194" s="118"/>
      <c r="W194" s="118"/>
      <c r="X194" s="118"/>
      <c r="Y194" s="118"/>
      <c r="Z194" s="118"/>
      <c r="AA194" s="118"/>
      <c r="AB194" s="118"/>
      <c r="AC194" s="118"/>
      <c r="AD194" s="118"/>
      <c r="AE194" s="118"/>
      <c r="AF194" s="118"/>
      <c r="AG194" s="118"/>
    </row>
    <row r="195" ht="11.25" customHeight="1">
      <c r="A195" s="123">
        <v>48757.609591114735</v>
      </c>
      <c r="B195" s="124">
        <v>6.017</v>
      </c>
      <c r="C195" s="124">
        <f t="shared" si="1"/>
        <v>98.99167657</v>
      </c>
      <c r="D195" s="124">
        <v>595.6329179147657</v>
      </c>
      <c r="E195" s="125">
        <v>74.0</v>
      </c>
      <c r="F195" s="125">
        <v>0.93</v>
      </c>
      <c r="G195" s="126">
        <v>0.5</v>
      </c>
      <c r="H195" s="127">
        <f t="shared" si="2"/>
        <v>1332</v>
      </c>
      <c r="I195" s="122">
        <f t="shared" si="3"/>
        <v>3.649315068</v>
      </c>
      <c r="J195" s="122">
        <f t="shared" si="4"/>
        <v>142.3232877</v>
      </c>
      <c r="K195" s="122">
        <f t="shared" si="5"/>
        <v>132.3606575</v>
      </c>
      <c r="L195" s="122">
        <f t="shared" si="6"/>
        <v>407</v>
      </c>
      <c r="M195" s="125">
        <v>0.8</v>
      </c>
      <c r="N195" s="125">
        <v>31.0</v>
      </c>
      <c r="O195" s="118">
        <f t="shared" si="7"/>
        <v>39</v>
      </c>
      <c r="P195" s="118"/>
      <c r="Q195" s="118"/>
      <c r="R195" s="118"/>
      <c r="S195" s="118"/>
      <c r="T195" s="118"/>
      <c r="U195" s="118"/>
      <c r="V195" s="118"/>
      <c r="W195" s="118"/>
      <c r="X195" s="118"/>
      <c r="Y195" s="118"/>
      <c r="Z195" s="118"/>
      <c r="AA195" s="118"/>
      <c r="AB195" s="118"/>
      <c r="AC195" s="118"/>
      <c r="AD195" s="118"/>
      <c r="AE195" s="118"/>
      <c r="AF195" s="118"/>
      <c r="AG195" s="118"/>
    </row>
    <row r="196" ht="11.25" customHeight="1">
      <c r="A196" s="123">
        <v>52738.31426633012</v>
      </c>
      <c r="B196" s="124">
        <v>194.70000000000002</v>
      </c>
      <c r="C196" s="124">
        <f t="shared" si="1"/>
        <v>53.53208161</v>
      </c>
      <c r="D196" s="124">
        <v>10422.696289571444</v>
      </c>
      <c r="E196" s="125">
        <v>58.0</v>
      </c>
      <c r="F196" s="125">
        <v>0.73</v>
      </c>
      <c r="G196" s="126">
        <v>1.2</v>
      </c>
      <c r="H196" s="127">
        <f t="shared" si="2"/>
        <v>1531.2</v>
      </c>
      <c r="I196" s="122">
        <f t="shared" si="3"/>
        <v>4.195068493</v>
      </c>
      <c r="J196" s="122">
        <f t="shared" si="4"/>
        <v>171.9978082</v>
      </c>
      <c r="K196" s="122">
        <f t="shared" si="5"/>
        <v>125.5584</v>
      </c>
      <c r="L196" s="122">
        <f t="shared" si="6"/>
        <v>423</v>
      </c>
      <c r="M196" s="125">
        <v>0.75</v>
      </c>
      <c r="N196" s="125">
        <v>31.0</v>
      </c>
      <c r="O196" s="118">
        <f t="shared" si="7"/>
        <v>41</v>
      </c>
      <c r="P196" s="118"/>
      <c r="Q196" s="118"/>
      <c r="R196" s="118"/>
      <c r="S196" s="118"/>
      <c r="T196" s="118"/>
      <c r="U196" s="118"/>
      <c r="V196" s="118"/>
      <c r="W196" s="118"/>
      <c r="X196" s="118"/>
      <c r="Y196" s="118"/>
      <c r="Z196" s="118"/>
      <c r="AA196" s="118"/>
      <c r="AB196" s="118"/>
      <c r="AC196" s="118"/>
      <c r="AD196" s="118"/>
      <c r="AE196" s="118"/>
      <c r="AF196" s="118"/>
      <c r="AG196" s="118"/>
    </row>
    <row r="197" ht="11.25" customHeight="1">
      <c r="A197" s="123">
        <v>55168.57613610757</v>
      </c>
      <c r="B197" s="124">
        <v>17.63091</v>
      </c>
      <c r="C197" s="124">
        <f t="shared" si="1"/>
        <v>51.05154784</v>
      </c>
      <c r="D197" s="124">
        <v>900.0852453014539</v>
      </c>
      <c r="E197" s="125">
        <v>58.0</v>
      </c>
      <c r="F197" s="125">
        <v>0.96</v>
      </c>
      <c r="G197" s="126">
        <v>1.5</v>
      </c>
      <c r="H197" s="127">
        <f t="shared" si="2"/>
        <v>1740</v>
      </c>
      <c r="I197" s="122">
        <f t="shared" si="3"/>
        <v>4.767123288</v>
      </c>
      <c r="J197" s="122">
        <f t="shared" si="4"/>
        <v>100.109589</v>
      </c>
      <c r="K197" s="122">
        <f t="shared" si="5"/>
        <v>96.10520548</v>
      </c>
      <c r="L197" s="122">
        <f t="shared" si="6"/>
        <v>292</v>
      </c>
      <c r="M197" s="125">
        <v>0.92</v>
      </c>
      <c r="N197" s="125">
        <v>19.0</v>
      </c>
      <c r="O197" s="118">
        <f t="shared" si="7"/>
        <v>21</v>
      </c>
      <c r="P197" s="118"/>
      <c r="Q197" s="118"/>
      <c r="R197" s="118"/>
      <c r="S197" s="118"/>
      <c r="T197" s="118"/>
      <c r="U197" s="118"/>
      <c r="V197" s="118"/>
      <c r="W197" s="118"/>
      <c r="X197" s="118"/>
      <c r="Y197" s="118"/>
      <c r="Z197" s="118"/>
      <c r="AA197" s="118"/>
      <c r="AB197" s="118"/>
      <c r="AC197" s="118"/>
      <c r="AD197" s="118"/>
      <c r="AE197" s="118"/>
      <c r="AF197" s="118"/>
      <c r="AG197" s="118"/>
    </row>
    <row r="198" ht="11.25" customHeight="1">
      <c r="A198" s="123">
        <v>27804.564178345947</v>
      </c>
      <c r="B198" s="124">
        <v>7.94915</v>
      </c>
      <c r="C198" s="124">
        <f t="shared" si="1"/>
        <v>131.362118</v>
      </c>
      <c r="D198" s="124">
        <v>1044.217179938704</v>
      </c>
      <c r="E198" s="125">
        <v>58.0</v>
      </c>
      <c r="F198" s="125">
        <v>1.47</v>
      </c>
      <c r="G198" s="126">
        <v>0.2</v>
      </c>
      <c r="H198" s="127">
        <f t="shared" si="2"/>
        <v>835.2</v>
      </c>
      <c r="I198" s="122">
        <f t="shared" si="3"/>
        <v>2.288219178</v>
      </c>
      <c r="J198" s="122">
        <f t="shared" si="4"/>
        <v>86.95232877</v>
      </c>
      <c r="K198" s="122">
        <f t="shared" si="5"/>
        <v>127.8199233</v>
      </c>
      <c r="L198" s="122">
        <f t="shared" si="6"/>
        <v>343</v>
      </c>
      <c r="M198" s="125">
        <v>0.82</v>
      </c>
      <c r="N198" s="125">
        <v>31.0</v>
      </c>
      <c r="O198" s="118">
        <f t="shared" si="7"/>
        <v>38</v>
      </c>
      <c r="P198" s="118"/>
      <c r="Q198" s="118"/>
      <c r="R198" s="118"/>
      <c r="S198" s="118"/>
      <c r="T198" s="118"/>
      <c r="U198" s="118"/>
      <c r="V198" s="118"/>
      <c r="W198" s="118"/>
      <c r="X198" s="118"/>
      <c r="Y198" s="118"/>
      <c r="Z198" s="118"/>
      <c r="AA198" s="118"/>
      <c r="AB198" s="118"/>
      <c r="AC198" s="118"/>
      <c r="AD198" s="118"/>
      <c r="AE198" s="118"/>
      <c r="AF198" s="118"/>
      <c r="AG198" s="118"/>
    </row>
    <row r="199" ht="11.25" customHeight="1">
      <c r="A199" s="123">
        <v>34397.904165954984</v>
      </c>
      <c r="B199" s="124">
        <v>22.767360000000004</v>
      </c>
      <c r="C199" s="124">
        <f t="shared" si="1"/>
        <v>160.308423</v>
      </c>
      <c r="D199" s="124">
        <v>3649.7995772151476</v>
      </c>
      <c r="E199" s="125">
        <v>122.0</v>
      </c>
      <c r="F199" s="125">
        <v>1.06</v>
      </c>
      <c r="G199" s="126">
        <v>1.2</v>
      </c>
      <c r="H199" s="127">
        <f t="shared" si="2"/>
        <v>3220.8</v>
      </c>
      <c r="I199" s="122">
        <f t="shared" si="3"/>
        <v>8.824109589</v>
      </c>
      <c r="J199" s="122">
        <f t="shared" si="4"/>
        <v>273.5473973</v>
      </c>
      <c r="K199" s="122">
        <f t="shared" si="5"/>
        <v>289.9602411</v>
      </c>
      <c r="L199" s="122">
        <f t="shared" si="6"/>
        <v>853</v>
      </c>
      <c r="M199" s="125">
        <v>1.0</v>
      </c>
      <c r="N199" s="125">
        <v>31.0</v>
      </c>
      <c r="O199" s="118">
        <f t="shared" si="7"/>
        <v>31</v>
      </c>
      <c r="P199" s="118"/>
      <c r="Q199" s="118"/>
      <c r="R199" s="118"/>
      <c r="S199" s="118"/>
      <c r="T199" s="118"/>
      <c r="U199" s="118"/>
      <c r="V199" s="118"/>
      <c r="W199" s="118"/>
      <c r="X199" s="118"/>
      <c r="Y199" s="118"/>
      <c r="Z199" s="118"/>
      <c r="AA199" s="118"/>
      <c r="AB199" s="118"/>
      <c r="AC199" s="118"/>
      <c r="AD199" s="118"/>
      <c r="AE199" s="118"/>
      <c r="AF199" s="118"/>
      <c r="AG199" s="118"/>
    </row>
    <row r="200" ht="11.25" customHeight="1">
      <c r="A200" s="123">
        <v>21887.981413484802</v>
      </c>
      <c r="B200" s="124">
        <v>1078.0</v>
      </c>
      <c r="C200" s="124">
        <f t="shared" si="1"/>
        <v>96.50350802</v>
      </c>
      <c r="D200" s="124">
        <v>104030.78164600002</v>
      </c>
      <c r="E200" s="125">
        <v>66.0</v>
      </c>
      <c r="F200" s="125">
        <v>1.23</v>
      </c>
      <c r="G200" s="126">
        <v>-0.4</v>
      </c>
      <c r="H200" s="127">
        <f t="shared" si="2"/>
        <v>475.2</v>
      </c>
      <c r="I200" s="122">
        <f t="shared" si="3"/>
        <v>1.301917808</v>
      </c>
      <c r="J200" s="122">
        <f t="shared" si="4"/>
        <v>40.35945205</v>
      </c>
      <c r="K200" s="122">
        <f t="shared" si="5"/>
        <v>49.64212603</v>
      </c>
      <c r="L200" s="122">
        <f t="shared" si="6"/>
        <v>140</v>
      </c>
      <c r="M200" s="125">
        <v>1.0</v>
      </c>
      <c r="N200" s="125">
        <v>31.0</v>
      </c>
      <c r="O200" s="118">
        <f t="shared" si="7"/>
        <v>31</v>
      </c>
      <c r="P200" s="118"/>
      <c r="Q200" s="118"/>
      <c r="R200" s="118"/>
      <c r="S200" s="118"/>
      <c r="T200" s="118"/>
      <c r="U200" s="118"/>
      <c r="V200" s="118"/>
      <c r="W200" s="118"/>
      <c r="X200" s="118"/>
      <c r="Y200" s="118"/>
      <c r="Z200" s="118"/>
      <c r="AA200" s="118"/>
      <c r="AB200" s="118"/>
      <c r="AC200" s="118"/>
      <c r="AD200" s="118"/>
      <c r="AE200" s="118"/>
      <c r="AF200" s="118"/>
      <c r="AG200" s="118"/>
    </row>
    <row r="201" ht="11.25" customHeight="1">
      <c r="A201" s="123">
        <v>93366.37568910501</v>
      </c>
      <c r="B201" s="124">
        <v>32.852270000000004</v>
      </c>
      <c r="C201" s="124">
        <f t="shared" si="1"/>
        <v>85.25580382</v>
      </c>
      <c r="D201" s="124">
        <v>2800.8466862144105</v>
      </c>
      <c r="E201" s="125">
        <v>66.0</v>
      </c>
      <c r="F201" s="125">
        <v>1.04</v>
      </c>
      <c r="G201" s="126">
        <v>0.2</v>
      </c>
      <c r="H201" s="127">
        <f t="shared" si="2"/>
        <v>950.4</v>
      </c>
      <c r="I201" s="122">
        <f t="shared" si="3"/>
        <v>2.603835616</v>
      </c>
      <c r="J201" s="122">
        <f t="shared" si="4"/>
        <v>98.94575342</v>
      </c>
      <c r="K201" s="122">
        <f t="shared" si="5"/>
        <v>102.9035836</v>
      </c>
      <c r="L201" s="122">
        <f t="shared" si="6"/>
        <v>305</v>
      </c>
      <c r="M201" s="125">
        <v>0.82</v>
      </c>
      <c r="N201" s="125">
        <v>31.0</v>
      </c>
      <c r="O201" s="118">
        <f t="shared" si="7"/>
        <v>38</v>
      </c>
      <c r="P201" s="118"/>
      <c r="Q201" s="118"/>
      <c r="R201" s="118"/>
      <c r="S201" s="118"/>
      <c r="T201" s="118"/>
      <c r="U201" s="118"/>
      <c r="V201" s="118"/>
      <c r="W201" s="118"/>
      <c r="X201" s="118"/>
      <c r="Y201" s="118"/>
      <c r="Z201" s="118"/>
      <c r="AA201" s="118"/>
      <c r="AB201" s="118"/>
      <c r="AC201" s="118"/>
      <c r="AD201" s="118"/>
      <c r="AE201" s="118"/>
      <c r="AF201" s="118"/>
      <c r="AG201" s="118"/>
    </row>
    <row r="202" ht="11.25" customHeight="1">
      <c r="A202" s="123">
        <v>51684.32609781393</v>
      </c>
      <c r="B202" s="124">
        <v>8.56592</v>
      </c>
      <c r="C202" s="124">
        <f t="shared" si="1"/>
        <v>121.7189066</v>
      </c>
      <c r="D202" s="124">
        <v>1042.6344166302827</v>
      </c>
      <c r="E202" s="125">
        <v>58.0</v>
      </c>
      <c r="F202" s="125">
        <v>0.8</v>
      </c>
      <c r="G202" s="126">
        <v>0.4</v>
      </c>
      <c r="H202" s="127">
        <f t="shared" si="2"/>
        <v>974.4</v>
      </c>
      <c r="I202" s="122">
        <f t="shared" si="3"/>
        <v>2.669589041</v>
      </c>
      <c r="J202" s="122">
        <f t="shared" si="4"/>
        <v>144.1578082</v>
      </c>
      <c r="K202" s="122">
        <f t="shared" si="5"/>
        <v>115.3262466</v>
      </c>
      <c r="L202" s="122">
        <f t="shared" si="6"/>
        <v>375</v>
      </c>
      <c r="M202" s="125">
        <v>0.92</v>
      </c>
      <c r="N202" s="125">
        <v>50.0</v>
      </c>
      <c r="O202" s="118">
        <f t="shared" si="7"/>
        <v>54</v>
      </c>
      <c r="P202" s="118"/>
      <c r="Q202" s="118"/>
      <c r="R202" s="118"/>
      <c r="S202" s="118"/>
      <c r="T202" s="118"/>
      <c r="U202" s="118"/>
      <c r="V202" s="118"/>
      <c r="W202" s="118"/>
      <c r="X202" s="118"/>
      <c r="Y202" s="118"/>
      <c r="Z202" s="118"/>
      <c r="AA202" s="118"/>
      <c r="AB202" s="118"/>
      <c r="AC202" s="118"/>
      <c r="AD202" s="118"/>
      <c r="AE202" s="118"/>
      <c r="AF202" s="118"/>
      <c r="AG202" s="118"/>
    </row>
    <row r="203" ht="11.25" customHeight="1">
      <c r="A203" s="123">
        <v>19153.674760635775</v>
      </c>
      <c r="B203" s="124">
        <v>6.446000000000001</v>
      </c>
      <c r="C203" s="124">
        <f t="shared" si="1"/>
        <v>1985.727583</v>
      </c>
      <c r="D203" s="124">
        <v>12800.0</v>
      </c>
      <c r="E203" s="125">
        <v>34.0</v>
      </c>
      <c r="F203" s="125">
        <v>0.73</v>
      </c>
      <c r="G203" s="126">
        <v>-0.6</v>
      </c>
      <c r="H203" s="127">
        <f t="shared" si="2"/>
        <v>163.2</v>
      </c>
      <c r="I203" s="122">
        <f t="shared" si="3"/>
        <v>0.4471232877</v>
      </c>
      <c r="J203" s="122">
        <f t="shared" si="4"/>
        <v>7.60109589</v>
      </c>
      <c r="K203" s="122">
        <f t="shared" si="5"/>
        <v>5.5488</v>
      </c>
      <c r="L203" s="122">
        <f t="shared" si="6"/>
        <v>19</v>
      </c>
      <c r="M203" s="125">
        <v>1.0</v>
      </c>
      <c r="N203" s="125">
        <v>17.0</v>
      </c>
      <c r="O203" s="118">
        <f t="shared" si="7"/>
        <v>17</v>
      </c>
      <c r="P203" s="118"/>
      <c r="Q203" s="118"/>
      <c r="R203" s="118"/>
      <c r="S203" s="118"/>
      <c r="T203" s="118"/>
      <c r="U203" s="118"/>
      <c r="V203" s="118"/>
      <c r="W203" s="118"/>
      <c r="X203" s="118"/>
      <c r="Y203" s="118"/>
      <c r="Z203" s="118"/>
      <c r="AA203" s="118"/>
      <c r="AB203" s="118"/>
      <c r="AC203" s="118"/>
      <c r="AD203" s="118"/>
      <c r="AE203" s="118"/>
      <c r="AF203" s="118"/>
      <c r="AG203" s="118"/>
    </row>
    <row r="204" ht="11.25" customHeight="1">
      <c r="A204" s="123">
        <v>68319.07542342436</v>
      </c>
      <c r="B204" s="124">
        <v>6.017</v>
      </c>
      <c r="C204" s="124">
        <f t="shared" si="1"/>
        <v>537.511428</v>
      </c>
      <c r="D204" s="124">
        <v>3234.2062623750003</v>
      </c>
      <c r="E204" s="125">
        <v>430.0</v>
      </c>
      <c r="F204" s="125">
        <v>1.13</v>
      </c>
      <c r="G204" s="126">
        <v>0.5</v>
      </c>
      <c r="H204" s="127">
        <f t="shared" si="2"/>
        <v>7740</v>
      </c>
      <c r="I204" s="122">
        <f t="shared" si="3"/>
        <v>21.20547945</v>
      </c>
      <c r="J204" s="122">
        <f t="shared" si="4"/>
        <v>530.1369863</v>
      </c>
      <c r="K204" s="122">
        <f t="shared" si="5"/>
        <v>599.0547945</v>
      </c>
      <c r="L204" s="122">
        <f t="shared" si="6"/>
        <v>1728</v>
      </c>
      <c r="M204" s="125">
        <v>1.0</v>
      </c>
      <c r="N204" s="125">
        <v>25.0</v>
      </c>
      <c r="O204" s="118">
        <f t="shared" si="7"/>
        <v>25</v>
      </c>
      <c r="P204" s="118"/>
      <c r="Q204" s="118"/>
      <c r="R204" s="118"/>
      <c r="S204" s="118"/>
      <c r="T204" s="118"/>
      <c r="U204" s="118"/>
      <c r="V204" s="118"/>
      <c r="W204" s="118"/>
      <c r="X204" s="118"/>
      <c r="Y204" s="118"/>
      <c r="Z204" s="118"/>
      <c r="AA204" s="118"/>
      <c r="AB204" s="118"/>
      <c r="AC204" s="118"/>
      <c r="AD204" s="118"/>
      <c r="AE204" s="118"/>
      <c r="AF204" s="118"/>
      <c r="AG204" s="118"/>
    </row>
    <row r="205" ht="11.25" customHeight="1">
      <c r="A205" s="123">
        <v>55806.51580433471</v>
      </c>
      <c r="B205" s="124">
        <v>8.72256</v>
      </c>
      <c r="C205" s="124">
        <f t="shared" si="1"/>
        <v>36.31879088</v>
      </c>
      <c r="D205" s="124">
        <v>316.79283260106655</v>
      </c>
      <c r="E205" s="125">
        <v>58.0</v>
      </c>
      <c r="F205" s="125">
        <v>0.95</v>
      </c>
      <c r="G205" s="126">
        <v>-0.4</v>
      </c>
      <c r="H205" s="127">
        <f t="shared" si="2"/>
        <v>417.6</v>
      </c>
      <c r="I205" s="122">
        <f t="shared" si="3"/>
        <v>1.144109589</v>
      </c>
      <c r="J205" s="122">
        <f t="shared" si="4"/>
        <v>21.73808219</v>
      </c>
      <c r="K205" s="122">
        <f t="shared" si="5"/>
        <v>20.65117808</v>
      </c>
      <c r="L205" s="122">
        <f t="shared" si="6"/>
        <v>63</v>
      </c>
      <c r="M205" s="125">
        <v>0.81</v>
      </c>
      <c r="N205" s="125">
        <v>15.0</v>
      </c>
      <c r="O205" s="118">
        <f t="shared" si="7"/>
        <v>19</v>
      </c>
      <c r="P205" s="118"/>
      <c r="Q205" s="118"/>
      <c r="R205" s="118"/>
      <c r="S205" s="118"/>
      <c r="T205" s="118"/>
      <c r="U205" s="118"/>
      <c r="V205" s="118"/>
      <c r="W205" s="118"/>
      <c r="X205" s="118"/>
      <c r="Y205" s="118"/>
      <c r="Z205" s="118"/>
      <c r="AA205" s="118"/>
      <c r="AB205" s="118"/>
      <c r="AC205" s="118"/>
      <c r="AD205" s="118"/>
      <c r="AE205" s="118"/>
      <c r="AF205" s="118"/>
      <c r="AG205" s="118"/>
    </row>
    <row r="206" ht="11.25" customHeight="1">
      <c r="A206" s="123">
        <v>20509.285961112866</v>
      </c>
      <c r="B206" s="124">
        <v>11.534270000000001</v>
      </c>
      <c r="C206" s="124">
        <f t="shared" si="1"/>
        <v>109.3421689</v>
      </c>
      <c r="D206" s="124">
        <v>1261.1820985563802</v>
      </c>
      <c r="E206" s="125">
        <v>98.0</v>
      </c>
      <c r="F206" s="125">
        <v>0.98</v>
      </c>
      <c r="G206" s="126">
        <v>0.5</v>
      </c>
      <c r="H206" s="127">
        <f t="shared" si="2"/>
        <v>1764</v>
      </c>
      <c r="I206" s="122">
        <f t="shared" si="3"/>
        <v>4.832876712</v>
      </c>
      <c r="J206" s="122">
        <f t="shared" si="4"/>
        <v>111.1561644</v>
      </c>
      <c r="K206" s="122">
        <f t="shared" si="5"/>
        <v>108.9330411</v>
      </c>
      <c r="L206" s="122">
        <f t="shared" si="6"/>
        <v>329</v>
      </c>
      <c r="M206" s="125">
        <v>1.0</v>
      </c>
      <c r="N206" s="125">
        <v>23.0</v>
      </c>
      <c r="O206" s="118">
        <f t="shared" si="7"/>
        <v>23</v>
      </c>
      <c r="P206" s="118"/>
      <c r="Q206" s="118"/>
      <c r="R206" s="118"/>
      <c r="S206" s="118"/>
      <c r="T206" s="118"/>
      <c r="U206" s="118"/>
      <c r="V206" s="118"/>
      <c r="W206" s="118"/>
      <c r="X206" s="118"/>
      <c r="Y206" s="118"/>
      <c r="Z206" s="118"/>
      <c r="AA206" s="118"/>
      <c r="AB206" s="118"/>
      <c r="AC206" s="118"/>
      <c r="AD206" s="118"/>
      <c r="AE206" s="118"/>
      <c r="AF206" s="118"/>
      <c r="AG206" s="118"/>
    </row>
    <row r="207" ht="11.25" customHeight="1">
      <c r="A207" s="123">
        <v>95930.30237489834</v>
      </c>
      <c r="B207" s="124">
        <v>9.636000000000001</v>
      </c>
      <c r="C207" s="124">
        <f t="shared" si="1"/>
        <v>112.5548539</v>
      </c>
      <c r="D207" s="124">
        <v>1084.5785724840002</v>
      </c>
      <c r="E207" s="125">
        <v>138.0</v>
      </c>
      <c r="F207" s="125">
        <v>0.73</v>
      </c>
      <c r="G207" s="126">
        <v>-0.1</v>
      </c>
      <c r="H207" s="127">
        <f t="shared" si="2"/>
        <v>1490.4</v>
      </c>
      <c r="I207" s="122">
        <f t="shared" si="3"/>
        <v>4.083287671</v>
      </c>
      <c r="J207" s="122">
        <f t="shared" si="4"/>
        <v>126.5819178</v>
      </c>
      <c r="K207" s="122">
        <f t="shared" si="5"/>
        <v>92.4048</v>
      </c>
      <c r="L207" s="122">
        <f t="shared" si="6"/>
        <v>311</v>
      </c>
      <c r="M207" s="125">
        <v>1.0</v>
      </c>
      <c r="N207" s="125">
        <v>31.0</v>
      </c>
      <c r="O207" s="118">
        <f t="shared" si="7"/>
        <v>31</v>
      </c>
      <c r="P207" s="118"/>
      <c r="Q207" s="118"/>
      <c r="R207" s="118"/>
      <c r="S207" s="118"/>
      <c r="T207" s="118"/>
      <c r="U207" s="118"/>
      <c r="V207" s="118"/>
      <c r="W207" s="118"/>
      <c r="X207" s="118"/>
      <c r="Y207" s="118"/>
      <c r="Z207" s="118"/>
      <c r="AA207" s="118"/>
      <c r="AB207" s="118"/>
      <c r="AC207" s="118"/>
      <c r="AD207" s="118"/>
      <c r="AE207" s="118"/>
      <c r="AF207" s="118"/>
      <c r="AG207" s="118"/>
    </row>
    <row r="208" ht="11.25" customHeight="1">
      <c r="A208" s="123">
        <v>66550.65027069584</v>
      </c>
      <c r="B208" s="124">
        <v>6.828030000000001</v>
      </c>
      <c r="C208" s="124">
        <f t="shared" si="1"/>
        <v>165.4819374</v>
      </c>
      <c r="D208" s="124">
        <v>1129.9156327387502</v>
      </c>
      <c r="E208" s="125">
        <v>90.0</v>
      </c>
      <c r="F208" s="125">
        <v>1.47</v>
      </c>
      <c r="G208" s="126">
        <v>-0.6</v>
      </c>
      <c r="H208" s="127">
        <f t="shared" si="2"/>
        <v>432</v>
      </c>
      <c r="I208" s="122">
        <f t="shared" si="3"/>
        <v>1.183561644</v>
      </c>
      <c r="J208" s="122">
        <f t="shared" si="4"/>
        <v>29.5890411</v>
      </c>
      <c r="K208" s="122">
        <f t="shared" si="5"/>
        <v>43.49589041</v>
      </c>
      <c r="L208" s="122">
        <f t="shared" si="6"/>
        <v>117</v>
      </c>
      <c r="M208" s="125">
        <v>1.0</v>
      </c>
      <c r="N208" s="125">
        <v>25.0</v>
      </c>
      <c r="O208" s="118">
        <f t="shared" si="7"/>
        <v>25</v>
      </c>
      <c r="P208" s="118"/>
      <c r="Q208" s="118"/>
      <c r="R208" s="118"/>
      <c r="S208" s="118"/>
      <c r="T208" s="118"/>
      <c r="U208" s="118"/>
      <c r="V208" s="118"/>
      <c r="W208" s="118"/>
      <c r="X208" s="118"/>
      <c r="Y208" s="118"/>
      <c r="Z208" s="118"/>
      <c r="AA208" s="118"/>
      <c r="AB208" s="118"/>
      <c r="AC208" s="118"/>
      <c r="AD208" s="118"/>
      <c r="AE208" s="118"/>
      <c r="AF208" s="118"/>
      <c r="AG208" s="118"/>
    </row>
    <row r="209" ht="11.25" customHeight="1">
      <c r="A209" s="123">
        <v>34612.87213920615</v>
      </c>
      <c r="B209" s="124">
        <v>57.24114</v>
      </c>
      <c r="C209" s="124">
        <f t="shared" si="1"/>
        <v>52.99285638</v>
      </c>
      <c r="D209" s="124">
        <v>3033.3715112562404</v>
      </c>
      <c r="E209" s="125">
        <v>66.0</v>
      </c>
      <c r="F209" s="125">
        <v>0.73</v>
      </c>
      <c r="G209" s="126">
        <v>0.8</v>
      </c>
      <c r="H209" s="127">
        <f t="shared" si="2"/>
        <v>1425.6</v>
      </c>
      <c r="I209" s="122">
        <f t="shared" si="3"/>
        <v>3.905753425</v>
      </c>
      <c r="J209" s="122">
        <f t="shared" si="4"/>
        <v>109.3610959</v>
      </c>
      <c r="K209" s="122">
        <f t="shared" si="5"/>
        <v>79.8336</v>
      </c>
      <c r="L209" s="122">
        <f t="shared" si="6"/>
        <v>269</v>
      </c>
      <c r="M209" s="125">
        <v>1.0</v>
      </c>
      <c r="N209" s="125">
        <v>28.0</v>
      </c>
      <c r="O209" s="118">
        <f t="shared" si="7"/>
        <v>28</v>
      </c>
      <c r="P209" s="118"/>
      <c r="Q209" s="118"/>
      <c r="R209" s="118"/>
      <c r="S209" s="118"/>
      <c r="T209" s="118"/>
      <c r="U209" s="118"/>
      <c r="V209" s="118"/>
      <c r="W209" s="118"/>
      <c r="X209" s="118"/>
      <c r="Y209" s="118"/>
      <c r="Z209" s="118"/>
      <c r="AA209" s="118"/>
      <c r="AB209" s="118"/>
      <c r="AC209" s="118"/>
      <c r="AD209" s="118"/>
      <c r="AE209" s="118"/>
      <c r="AF209" s="118"/>
      <c r="AG209" s="118"/>
    </row>
    <row r="210" ht="11.25" customHeight="1">
      <c r="A210" s="123">
        <v>13232.796066233199</v>
      </c>
      <c r="B210" s="124">
        <v>45.738</v>
      </c>
      <c r="C210" s="124">
        <f t="shared" si="1"/>
        <v>85.52643936</v>
      </c>
      <c r="D210" s="124">
        <v>3911.808283276667</v>
      </c>
      <c r="E210" s="125">
        <v>74.0</v>
      </c>
      <c r="F210" s="125">
        <v>0.95</v>
      </c>
      <c r="G210" s="126">
        <v>1.2</v>
      </c>
      <c r="H210" s="127">
        <f t="shared" si="2"/>
        <v>1953.6</v>
      </c>
      <c r="I210" s="122">
        <f t="shared" si="3"/>
        <v>5.352328767</v>
      </c>
      <c r="J210" s="122">
        <f t="shared" si="4"/>
        <v>165.9221918</v>
      </c>
      <c r="K210" s="122">
        <f t="shared" si="5"/>
        <v>157.6260822</v>
      </c>
      <c r="L210" s="122">
        <f t="shared" si="6"/>
        <v>481</v>
      </c>
      <c r="M210" s="125">
        <v>1.0</v>
      </c>
      <c r="N210" s="125">
        <v>31.0</v>
      </c>
      <c r="O210" s="118">
        <f t="shared" si="7"/>
        <v>31</v>
      </c>
      <c r="P210" s="118"/>
      <c r="Q210" s="118"/>
      <c r="R210" s="118"/>
      <c r="S210" s="118"/>
      <c r="T210" s="118"/>
      <c r="U210" s="118"/>
      <c r="V210" s="118"/>
      <c r="W210" s="118"/>
      <c r="X210" s="118"/>
      <c r="Y210" s="118"/>
      <c r="Z210" s="118"/>
      <c r="AA210" s="118"/>
      <c r="AB210" s="118"/>
      <c r="AC210" s="118"/>
      <c r="AD210" s="118"/>
      <c r="AE210" s="118"/>
      <c r="AF210" s="118"/>
      <c r="AG210" s="118"/>
    </row>
    <row r="211" ht="11.25" customHeight="1">
      <c r="A211" s="123">
        <v>76543.523325411</v>
      </c>
      <c r="B211" s="124">
        <v>16.39</v>
      </c>
      <c r="C211" s="124">
        <f t="shared" si="1"/>
        <v>16.79838853</v>
      </c>
      <c r="D211" s="124">
        <v>275.3255880833334</v>
      </c>
      <c r="E211" s="125">
        <v>10.0</v>
      </c>
      <c r="F211" s="125">
        <v>1.35</v>
      </c>
      <c r="G211" s="126">
        <v>-0.4</v>
      </c>
      <c r="H211" s="127">
        <f t="shared" si="2"/>
        <v>72</v>
      </c>
      <c r="I211" s="122">
        <f t="shared" si="3"/>
        <v>0.197260274</v>
      </c>
      <c r="J211" s="122">
        <f t="shared" si="4"/>
        <v>6.115068493</v>
      </c>
      <c r="K211" s="122">
        <f t="shared" si="5"/>
        <v>8.255342466</v>
      </c>
      <c r="L211" s="122">
        <f t="shared" si="6"/>
        <v>23</v>
      </c>
      <c r="M211" s="125">
        <v>1.0</v>
      </c>
      <c r="N211" s="125">
        <v>31.0</v>
      </c>
      <c r="O211" s="118">
        <f t="shared" si="7"/>
        <v>31</v>
      </c>
      <c r="P211" s="118"/>
      <c r="Q211" s="118"/>
      <c r="R211" s="118"/>
      <c r="S211" s="118"/>
      <c r="T211" s="118"/>
      <c r="U211" s="118"/>
      <c r="V211" s="118"/>
      <c r="W211" s="118"/>
      <c r="X211" s="118"/>
      <c r="Y211" s="118"/>
      <c r="Z211" s="118"/>
      <c r="AA211" s="118"/>
      <c r="AB211" s="118"/>
      <c r="AC211" s="118"/>
      <c r="AD211" s="118"/>
      <c r="AE211" s="118"/>
      <c r="AF211" s="118"/>
      <c r="AG211" s="118"/>
    </row>
    <row r="212" ht="11.25" customHeight="1">
      <c r="A212" s="123">
        <v>26525.043602513022</v>
      </c>
      <c r="B212" s="124">
        <v>33.6336</v>
      </c>
      <c r="C212" s="124">
        <f t="shared" si="1"/>
        <v>112.2219307</v>
      </c>
      <c r="D212" s="124">
        <v>3774.4275296757332</v>
      </c>
      <c r="E212" s="125">
        <v>106.0</v>
      </c>
      <c r="F212" s="125">
        <v>0.86</v>
      </c>
      <c r="G212" s="126">
        <v>0.6</v>
      </c>
      <c r="H212" s="127">
        <f t="shared" si="2"/>
        <v>2035.2</v>
      </c>
      <c r="I212" s="122">
        <f t="shared" si="3"/>
        <v>5.575890411</v>
      </c>
      <c r="J212" s="122">
        <f t="shared" si="4"/>
        <v>172.8526027</v>
      </c>
      <c r="K212" s="122">
        <f t="shared" si="5"/>
        <v>148.6532384</v>
      </c>
      <c r="L212" s="122">
        <f t="shared" si="6"/>
        <v>470</v>
      </c>
      <c r="M212" s="125">
        <v>1.0</v>
      </c>
      <c r="N212" s="125">
        <v>31.0</v>
      </c>
      <c r="O212" s="118">
        <f t="shared" si="7"/>
        <v>31</v>
      </c>
      <c r="P212" s="118"/>
      <c r="Q212" s="118"/>
      <c r="R212" s="118"/>
      <c r="S212" s="118"/>
      <c r="T212" s="118"/>
      <c r="U212" s="118"/>
      <c r="V212" s="118"/>
      <c r="W212" s="118"/>
      <c r="X212" s="118"/>
      <c r="Y212" s="118"/>
      <c r="Z212" s="118"/>
      <c r="AA212" s="118"/>
      <c r="AB212" s="118"/>
      <c r="AC212" s="118"/>
      <c r="AD212" s="118"/>
      <c r="AE212" s="118"/>
      <c r="AF212" s="118"/>
      <c r="AG212" s="118"/>
    </row>
    <row r="213" ht="11.25" customHeight="1">
      <c r="A213" s="123">
        <v>85865.435431809</v>
      </c>
      <c r="B213" s="124">
        <v>89.35058000000001</v>
      </c>
      <c r="C213" s="124">
        <f t="shared" si="1"/>
        <v>97.17781221</v>
      </c>
      <c r="D213" s="124">
        <v>8682.893883700253</v>
      </c>
      <c r="E213" s="125">
        <v>90.0</v>
      </c>
      <c r="F213" s="125">
        <v>1.2</v>
      </c>
      <c r="G213" s="126">
        <v>1.2</v>
      </c>
      <c r="H213" s="127">
        <f t="shared" si="2"/>
        <v>2376</v>
      </c>
      <c r="I213" s="122">
        <f t="shared" si="3"/>
        <v>6.509589041</v>
      </c>
      <c r="J213" s="122">
        <f t="shared" si="4"/>
        <v>182.2684932</v>
      </c>
      <c r="K213" s="122">
        <f t="shared" si="5"/>
        <v>218.7221918</v>
      </c>
      <c r="L213" s="122">
        <f t="shared" si="6"/>
        <v>620</v>
      </c>
      <c r="M213" s="125">
        <v>0.82</v>
      </c>
      <c r="N213" s="125">
        <v>23.0</v>
      </c>
      <c r="O213" s="118">
        <f t="shared" si="7"/>
        <v>28</v>
      </c>
      <c r="P213" s="118"/>
      <c r="Q213" s="118"/>
      <c r="R213" s="118"/>
      <c r="S213" s="118"/>
      <c r="T213" s="118"/>
      <c r="U213" s="118"/>
      <c r="V213" s="118"/>
      <c r="W213" s="118"/>
      <c r="X213" s="118"/>
      <c r="Y213" s="118"/>
      <c r="Z213" s="118"/>
      <c r="AA213" s="118"/>
      <c r="AB213" s="118"/>
      <c r="AC213" s="118"/>
      <c r="AD213" s="118"/>
      <c r="AE213" s="118"/>
      <c r="AF213" s="118"/>
      <c r="AG213" s="118"/>
    </row>
    <row r="214" ht="11.25" customHeight="1">
      <c r="A214" s="123">
        <v>14394.163355246692</v>
      </c>
      <c r="B214" s="124">
        <v>6.920331000000001</v>
      </c>
      <c r="C214" s="124">
        <f t="shared" si="1"/>
        <v>149.0972719</v>
      </c>
      <c r="D214" s="124">
        <v>1031.8024728611601</v>
      </c>
      <c r="E214" s="125">
        <v>138.0</v>
      </c>
      <c r="F214" s="125">
        <v>0.7</v>
      </c>
      <c r="G214" s="126">
        <v>-0.1</v>
      </c>
      <c r="H214" s="127">
        <f t="shared" si="2"/>
        <v>1490.4</v>
      </c>
      <c r="I214" s="122">
        <f t="shared" si="3"/>
        <v>4.083287671</v>
      </c>
      <c r="J214" s="122">
        <f t="shared" si="4"/>
        <v>114.3320548</v>
      </c>
      <c r="K214" s="122">
        <f t="shared" si="5"/>
        <v>80.03243836</v>
      </c>
      <c r="L214" s="122">
        <f t="shared" si="6"/>
        <v>274</v>
      </c>
      <c r="M214" s="125">
        <v>1.0</v>
      </c>
      <c r="N214" s="125">
        <v>28.0</v>
      </c>
      <c r="O214" s="118">
        <f t="shared" si="7"/>
        <v>28</v>
      </c>
      <c r="P214" s="118"/>
      <c r="Q214" s="118"/>
      <c r="R214" s="118"/>
      <c r="S214" s="118"/>
      <c r="T214" s="118"/>
      <c r="U214" s="118"/>
      <c r="V214" s="118"/>
      <c r="W214" s="118"/>
      <c r="X214" s="118"/>
      <c r="Y214" s="118"/>
      <c r="Z214" s="118"/>
      <c r="AA214" s="118"/>
      <c r="AB214" s="118"/>
      <c r="AC214" s="118"/>
      <c r="AD214" s="118"/>
      <c r="AE214" s="118"/>
      <c r="AF214" s="118"/>
      <c r="AG214" s="118"/>
    </row>
    <row r="215" ht="11.25" customHeight="1">
      <c r="A215" s="123">
        <v>35730.5835973965</v>
      </c>
      <c r="B215" s="124">
        <v>18.918900000000004</v>
      </c>
      <c r="C215" s="124">
        <f t="shared" si="1"/>
        <v>120.7301261</v>
      </c>
      <c r="D215" s="124">
        <v>2284.081182414901</v>
      </c>
      <c r="E215" s="125">
        <v>162.0</v>
      </c>
      <c r="F215" s="125">
        <v>0.79</v>
      </c>
      <c r="G215" s="126">
        <v>1.5</v>
      </c>
      <c r="H215" s="127">
        <f t="shared" si="2"/>
        <v>4860</v>
      </c>
      <c r="I215" s="122">
        <f t="shared" si="3"/>
        <v>13.31506849</v>
      </c>
      <c r="J215" s="122">
        <f t="shared" si="4"/>
        <v>306.2465753</v>
      </c>
      <c r="K215" s="122">
        <f t="shared" si="5"/>
        <v>241.9347945</v>
      </c>
      <c r="L215" s="122">
        <f t="shared" si="6"/>
        <v>790</v>
      </c>
      <c r="M215" s="125">
        <v>1.0</v>
      </c>
      <c r="N215" s="125">
        <v>23.0</v>
      </c>
      <c r="O215" s="118">
        <f t="shared" si="7"/>
        <v>23</v>
      </c>
      <c r="P215" s="118"/>
      <c r="Q215" s="118"/>
      <c r="R215" s="118"/>
      <c r="S215" s="118"/>
      <c r="T215" s="118"/>
      <c r="U215" s="118"/>
      <c r="V215" s="118"/>
      <c r="W215" s="118"/>
      <c r="X215" s="118"/>
      <c r="Y215" s="118"/>
      <c r="Z215" s="118"/>
      <c r="AA215" s="118"/>
      <c r="AB215" s="118"/>
      <c r="AC215" s="118"/>
      <c r="AD215" s="118"/>
      <c r="AE215" s="118"/>
      <c r="AF215" s="118"/>
      <c r="AG215" s="118"/>
    </row>
    <row r="216" ht="11.25" customHeight="1">
      <c r="A216" s="123">
        <v>17724.926736928683</v>
      </c>
      <c r="B216" s="124">
        <v>677.171</v>
      </c>
      <c r="C216" s="124">
        <f t="shared" si="1"/>
        <v>201.9959897</v>
      </c>
      <c r="D216" s="124">
        <v>136785.82635201002</v>
      </c>
      <c r="E216" s="125">
        <v>90.0</v>
      </c>
      <c r="F216" s="125">
        <v>0.79</v>
      </c>
      <c r="G216" s="126">
        <v>0.4</v>
      </c>
      <c r="H216" s="127">
        <f t="shared" si="2"/>
        <v>1512</v>
      </c>
      <c r="I216" s="122">
        <f t="shared" si="3"/>
        <v>4.142465753</v>
      </c>
      <c r="J216" s="122">
        <f t="shared" si="4"/>
        <v>306.5424658</v>
      </c>
      <c r="K216" s="122">
        <f t="shared" si="5"/>
        <v>242.1685479</v>
      </c>
      <c r="L216" s="122">
        <f t="shared" si="6"/>
        <v>791</v>
      </c>
      <c r="M216" s="125">
        <v>1.0</v>
      </c>
      <c r="N216" s="125">
        <v>74.0</v>
      </c>
      <c r="O216" s="118">
        <f t="shared" si="7"/>
        <v>74</v>
      </c>
      <c r="P216" s="118"/>
      <c r="Q216" s="118"/>
      <c r="R216" s="118"/>
      <c r="S216" s="118"/>
      <c r="T216" s="118"/>
      <c r="U216" s="118"/>
      <c r="V216" s="118"/>
      <c r="W216" s="118"/>
      <c r="X216" s="118"/>
      <c r="Y216" s="118"/>
      <c r="Z216" s="118"/>
      <c r="AA216" s="118"/>
      <c r="AB216" s="118"/>
      <c r="AC216" s="118"/>
      <c r="AD216" s="118"/>
      <c r="AE216" s="118"/>
      <c r="AF216" s="118"/>
      <c r="AG216" s="118"/>
    </row>
    <row r="217" ht="11.25" customHeight="1">
      <c r="A217" s="123">
        <v>62206.36319137008</v>
      </c>
      <c r="B217" s="124">
        <v>41.481440000000006</v>
      </c>
      <c r="C217" s="124">
        <f t="shared" si="1"/>
        <v>123.1578919</v>
      </c>
      <c r="D217" s="124">
        <v>5108.766703555681</v>
      </c>
      <c r="E217" s="125">
        <v>146.0</v>
      </c>
      <c r="F217" s="125">
        <v>0.79</v>
      </c>
      <c r="G217" s="126">
        <v>0.5</v>
      </c>
      <c r="H217" s="127">
        <f t="shared" si="2"/>
        <v>2628</v>
      </c>
      <c r="I217" s="122">
        <f t="shared" si="3"/>
        <v>7.2</v>
      </c>
      <c r="J217" s="122">
        <f t="shared" si="4"/>
        <v>194.4</v>
      </c>
      <c r="K217" s="122">
        <f t="shared" si="5"/>
        <v>153.576</v>
      </c>
      <c r="L217" s="122">
        <f t="shared" si="6"/>
        <v>502</v>
      </c>
      <c r="M217" s="125">
        <v>1.0</v>
      </c>
      <c r="N217" s="125">
        <v>27.0</v>
      </c>
      <c r="O217" s="118">
        <f t="shared" si="7"/>
        <v>27</v>
      </c>
      <c r="P217" s="118"/>
      <c r="Q217" s="118"/>
      <c r="R217" s="118"/>
      <c r="S217" s="118"/>
      <c r="T217" s="118"/>
      <c r="U217" s="118"/>
      <c r="V217" s="118"/>
      <c r="W217" s="118"/>
      <c r="X217" s="118"/>
      <c r="Y217" s="118"/>
      <c r="Z217" s="118"/>
      <c r="AA217" s="118"/>
      <c r="AB217" s="118"/>
      <c r="AC217" s="118"/>
      <c r="AD217" s="118"/>
      <c r="AE217" s="118"/>
      <c r="AF217" s="118"/>
      <c r="AG217" s="118"/>
    </row>
    <row r="218" ht="11.25" customHeight="1">
      <c r="A218" s="123">
        <v>4118.905937027062</v>
      </c>
      <c r="B218" s="124">
        <v>621.5</v>
      </c>
      <c r="C218" s="124">
        <f t="shared" si="1"/>
        <v>45.01891592</v>
      </c>
      <c r="D218" s="124">
        <v>27979.256242666674</v>
      </c>
      <c r="E218" s="125">
        <v>74.0</v>
      </c>
      <c r="F218" s="125">
        <v>0.72</v>
      </c>
      <c r="G218" s="126">
        <v>-0.4</v>
      </c>
      <c r="H218" s="127">
        <f t="shared" si="2"/>
        <v>532.8</v>
      </c>
      <c r="I218" s="122">
        <f t="shared" si="3"/>
        <v>1.459726027</v>
      </c>
      <c r="J218" s="122">
        <f t="shared" si="4"/>
        <v>32.1139726</v>
      </c>
      <c r="K218" s="122">
        <f t="shared" si="5"/>
        <v>23.12206027</v>
      </c>
      <c r="L218" s="122">
        <f t="shared" si="6"/>
        <v>78</v>
      </c>
      <c r="M218" s="125">
        <v>1.0</v>
      </c>
      <c r="N218" s="125">
        <v>22.0</v>
      </c>
      <c r="O218" s="118">
        <f t="shared" si="7"/>
        <v>22</v>
      </c>
      <c r="P218" s="118"/>
      <c r="Q218" s="118"/>
      <c r="R218" s="118"/>
      <c r="S218" s="118"/>
      <c r="T218" s="118"/>
      <c r="U218" s="118"/>
      <c r="V218" s="118"/>
      <c r="W218" s="118"/>
      <c r="X218" s="118"/>
      <c r="Y218" s="118"/>
      <c r="Z218" s="118"/>
      <c r="AA218" s="118"/>
      <c r="AB218" s="118"/>
      <c r="AC218" s="118"/>
      <c r="AD218" s="118"/>
      <c r="AE218" s="118"/>
      <c r="AF218" s="118"/>
      <c r="AG218" s="118"/>
    </row>
    <row r="219" ht="11.25" customHeight="1">
      <c r="A219" s="123">
        <v>64747.2044229061</v>
      </c>
      <c r="B219" s="124">
        <v>613.0801600000001</v>
      </c>
      <c r="C219" s="124">
        <f t="shared" si="1"/>
        <v>40.80620189</v>
      </c>
      <c r="D219" s="124">
        <v>25017.472783555422</v>
      </c>
      <c r="E219" s="125">
        <v>82.0</v>
      </c>
      <c r="F219" s="125">
        <v>0.81</v>
      </c>
      <c r="G219" s="126">
        <v>1.5</v>
      </c>
      <c r="H219" s="127">
        <f t="shared" si="2"/>
        <v>2460</v>
      </c>
      <c r="I219" s="122">
        <f t="shared" si="3"/>
        <v>6.739726027</v>
      </c>
      <c r="J219" s="122">
        <f t="shared" si="4"/>
        <v>107.8356164</v>
      </c>
      <c r="K219" s="122">
        <f t="shared" si="5"/>
        <v>87.34684932</v>
      </c>
      <c r="L219" s="122">
        <f t="shared" si="6"/>
        <v>283</v>
      </c>
      <c r="M219" s="125">
        <v>1.0</v>
      </c>
      <c r="N219" s="125">
        <v>16.0</v>
      </c>
      <c r="O219" s="118">
        <f t="shared" si="7"/>
        <v>16</v>
      </c>
      <c r="P219" s="118"/>
      <c r="Q219" s="118"/>
      <c r="R219" s="118"/>
      <c r="S219" s="118"/>
      <c r="T219" s="118"/>
      <c r="U219" s="118"/>
      <c r="V219" s="118"/>
      <c r="W219" s="118"/>
      <c r="X219" s="118"/>
      <c r="Y219" s="118"/>
      <c r="Z219" s="118"/>
      <c r="AA219" s="118"/>
      <c r="AB219" s="118"/>
      <c r="AC219" s="118"/>
      <c r="AD219" s="118"/>
      <c r="AE219" s="118"/>
      <c r="AF219" s="118"/>
      <c r="AG219" s="118"/>
    </row>
    <row r="220" ht="11.25" customHeight="1">
      <c r="A220" s="123">
        <v>61240.230175087294</v>
      </c>
      <c r="B220" s="124">
        <v>23.313950000000002</v>
      </c>
      <c r="C220" s="124">
        <f t="shared" si="1"/>
        <v>40.41438714</v>
      </c>
      <c r="D220" s="124">
        <v>942.2190010519001</v>
      </c>
      <c r="E220" s="125">
        <v>58.0</v>
      </c>
      <c r="F220" s="125">
        <v>0.86</v>
      </c>
      <c r="G220" s="126">
        <v>0.2</v>
      </c>
      <c r="H220" s="127">
        <f t="shared" si="2"/>
        <v>835.2</v>
      </c>
      <c r="I220" s="122">
        <f t="shared" si="3"/>
        <v>2.288219178</v>
      </c>
      <c r="J220" s="122">
        <f t="shared" si="4"/>
        <v>38.89972603</v>
      </c>
      <c r="K220" s="122">
        <f t="shared" si="5"/>
        <v>33.45376438</v>
      </c>
      <c r="L220" s="122">
        <f t="shared" si="6"/>
        <v>106</v>
      </c>
      <c r="M220" s="125">
        <v>1.0</v>
      </c>
      <c r="N220" s="125">
        <v>17.0</v>
      </c>
      <c r="O220" s="118">
        <f t="shared" si="7"/>
        <v>17</v>
      </c>
      <c r="P220" s="118"/>
      <c r="Q220" s="118"/>
      <c r="R220" s="118"/>
      <c r="S220" s="118"/>
      <c r="T220" s="118"/>
      <c r="U220" s="118"/>
      <c r="V220" s="118"/>
      <c r="W220" s="118"/>
      <c r="X220" s="118"/>
      <c r="Y220" s="118"/>
      <c r="Z220" s="118"/>
      <c r="AA220" s="118"/>
      <c r="AB220" s="118"/>
      <c r="AC220" s="118"/>
      <c r="AD220" s="118"/>
      <c r="AE220" s="118"/>
      <c r="AF220" s="118"/>
      <c r="AG220" s="118"/>
    </row>
    <row r="221" ht="11.25" customHeight="1">
      <c r="A221" s="123">
        <v>24760.862707423614</v>
      </c>
      <c r="B221" s="124">
        <v>26.346320000000002</v>
      </c>
      <c r="C221" s="124">
        <f t="shared" si="1"/>
        <v>180.3029719</v>
      </c>
      <c r="D221" s="124">
        <v>4750.3197956350405</v>
      </c>
      <c r="E221" s="125">
        <v>138.0</v>
      </c>
      <c r="F221" s="125">
        <v>1.06</v>
      </c>
      <c r="G221" s="126">
        <v>0.4</v>
      </c>
      <c r="H221" s="127">
        <f t="shared" si="2"/>
        <v>2318.4</v>
      </c>
      <c r="I221" s="122">
        <f t="shared" si="3"/>
        <v>6.351780822</v>
      </c>
      <c r="J221" s="122">
        <f t="shared" si="4"/>
        <v>196.9052055</v>
      </c>
      <c r="K221" s="122">
        <f t="shared" si="5"/>
        <v>208.7195178</v>
      </c>
      <c r="L221" s="122">
        <f t="shared" si="6"/>
        <v>614</v>
      </c>
      <c r="M221" s="125">
        <v>1.0</v>
      </c>
      <c r="N221" s="125">
        <v>31.0</v>
      </c>
      <c r="O221" s="118">
        <f t="shared" si="7"/>
        <v>31</v>
      </c>
      <c r="P221" s="118"/>
      <c r="Q221" s="118"/>
      <c r="R221" s="118"/>
      <c r="S221" s="118"/>
      <c r="T221" s="118"/>
      <c r="U221" s="118"/>
      <c r="V221" s="118"/>
      <c r="W221" s="118"/>
      <c r="X221" s="118"/>
      <c r="Y221" s="118"/>
      <c r="Z221" s="118"/>
      <c r="AA221" s="118"/>
      <c r="AB221" s="118"/>
      <c r="AC221" s="118"/>
      <c r="AD221" s="118"/>
      <c r="AE221" s="118"/>
      <c r="AF221" s="118"/>
      <c r="AG221" s="118"/>
    </row>
    <row r="222" ht="11.25" customHeight="1">
      <c r="A222" s="123">
        <v>50064.12160669652</v>
      </c>
      <c r="B222" s="124">
        <v>22.935000000000002</v>
      </c>
      <c r="C222" s="124">
        <f t="shared" si="1"/>
        <v>129.0755169</v>
      </c>
      <c r="D222" s="124">
        <v>2960.3469799569257</v>
      </c>
      <c r="E222" s="125">
        <v>138.0</v>
      </c>
      <c r="F222" s="125">
        <v>1.05</v>
      </c>
      <c r="G222" s="126">
        <v>0.8</v>
      </c>
      <c r="H222" s="127">
        <f t="shared" si="2"/>
        <v>2980.8</v>
      </c>
      <c r="I222" s="122">
        <f t="shared" si="3"/>
        <v>8.166575342</v>
      </c>
      <c r="J222" s="122">
        <f t="shared" si="4"/>
        <v>220.4975342</v>
      </c>
      <c r="K222" s="122">
        <f t="shared" si="5"/>
        <v>231.522411</v>
      </c>
      <c r="L222" s="122">
        <f t="shared" si="6"/>
        <v>684</v>
      </c>
      <c r="M222" s="125">
        <v>0.83</v>
      </c>
      <c r="N222" s="125">
        <v>22.0</v>
      </c>
      <c r="O222" s="118">
        <f t="shared" si="7"/>
        <v>27</v>
      </c>
      <c r="P222" s="118"/>
      <c r="Q222" s="118"/>
      <c r="R222" s="118"/>
      <c r="S222" s="118"/>
      <c r="T222" s="118"/>
      <c r="U222" s="118"/>
      <c r="V222" s="118"/>
      <c r="W222" s="118"/>
      <c r="X222" s="118"/>
      <c r="Y222" s="118"/>
      <c r="Z222" s="118"/>
      <c r="AA222" s="118"/>
      <c r="AB222" s="118"/>
      <c r="AC222" s="118"/>
      <c r="AD222" s="118"/>
      <c r="AE222" s="118"/>
      <c r="AF222" s="118"/>
      <c r="AG222" s="118"/>
    </row>
    <row r="223" ht="11.25" customHeight="1">
      <c r="A223" s="123">
        <v>10239.02631531023</v>
      </c>
      <c r="B223" s="124">
        <v>8.80275</v>
      </c>
      <c r="C223" s="124">
        <f t="shared" si="1"/>
        <v>55.27221178</v>
      </c>
      <c r="D223" s="124">
        <v>486.54746220666675</v>
      </c>
      <c r="E223" s="125">
        <v>82.0</v>
      </c>
      <c r="F223" s="125">
        <v>0.76</v>
      </c>
      <c r="G223" s="126">
        <v>1.2</v>
      </c>
      <c r="H223" s="127">
        <f t="shared" si="2"/>
        <v>2164.8</v>
      </c>
      <c r="I223" s="122">
        <f t="shared" si="3"/>
        <v>5.930958904</v>
      </c>
      <c r="J223" s="122">
        <f t="shared" si="4"/>
        <v>118.6191781</v>
      </c>
      <c r="K223" s="122">
        <f t="shared" si="5"/>
        <v>90.15057534</v>
      </c>
      <c r="L223" s="122">
        <f t="shared" si="6"/>
        <v>299</v>
      </c>
      <c r="M223" s="125">
        <v>1.0</v>
      </c>
      <c r="N223" s="125">
        <v>20.0</v>
      </c>
      <c r="O223" s="118">
        <f t="shared" si="7"/>
        <v>20</v>
      </c>
      <c r="P223" s="118"/>
      <c r="Q223" s="118"/>
      <c r="R223" s="118"/>
      <c r="S223" s="118"/>
      <c r="T223" s="118"/>
      <c r="U223" s="118"/>
      <c r="V223" s="118"/>
      <c r="W223" s="118"/>
      <c r="X223" s="118"/>
      <c r="Y223" s="118"/>
      <c r="Z223" s="118"/>
      <c r="AA223" s="118"/>
      <c r="AB223" s="118"/>
      <c r="AC223" s="118"/>
      <c r="AD223" s="118"/>
      <c r="AE223" s="118"/>
      <c r="AF223" s="118"/>
      <c r="AG223" s="118"/>
    </row>
    <row r="224" ht="11.25" customHeight="1">
      <c r="A224" s="123">
        <v>23332.873606178506</v>
      </c>
      <c r="B224" s="124">
        <v>8.23592</v>
      </c>
      <c r="C224" s="124">
        <f t="shared" si="1"/>
        <v>128.8313743</v>
      </c>
      <c r="D224" s="124">
        <v>1061.0448918784002</v>
      </c>
      <c r="E224" s="125">
        <v>114.0</v>
      </c>
      <c r="F224" s="125">
        <v>1.12</v>
      </c>
      <c r="G224" s="126">
        <v>0.8</v>
      </c>
      <c r="H224" s="127">
        <f t="shared" si="2"/>
        <v>2462.4</v>
      </c>
      <c r="I224" s="122">
        <f t="shared" si="3"/>
        <v>6.74630137</v>
      </c>
      <c r="J224" s="122">
        <f t="shared" si="4"/>
        <v>134.9260274</v>
      </c>
      <c r="K224" s="122">
        <f t="shared" si="5"/>
        <v>151.1171507</v>
      </c>
      <c r="L224" s="122">
        <f t="shared" si="6"/>
        <v>437</v>
      </c>
      <c r="M224" s="125">
        <v>1.0</v>
      </c>
      <c r="N224" s="125">
        <v>20.0</v>
      </c>
      <c r="O224" s="118">
        <f t="shared" si="7"/>
        <v>20</v>
      </c>
      <c r="P224" s="118"/>
      <c r="Q224" s="118"/>
      <c r="R224" s="118"/>
      <c r="S224" s="118"/>
      <c r="T224" s="118"/>
      <c r="U224" s="118"/>
      <c r="V224" s="118"/>
      <c r="W224" s="118"/>
      <c r="X224" s="118"/>
      <c r="Y224" s="118"/>
      <c r="Z224" s="118"/>
      <c r="AA224" s="118"/>
      <c r="AB224" s="118"/>
      <c r="AC224" s="118"/>
      <c r="AD224" s="118"/>
      <c r="AE224" s="118"/>
      <c r="AF224" s="118"/>
      <c r="AG224" s="118"/>
    </row>
    <row r="225" ht="11.25" customHeight="1">
      <c r="A225" s="123">
        <v>41407.02519786803</v>
      </c>
      <c r="B225" s="124">
        <v>21.43064</v>
      </c>
      <c r="C225" s="124">
        <f t="shared" si="1"/>
        <v>79.90980785</v>
      </c>
      <c r="D225" s="124">
        <v>1712.5183245620085</v>
      </c>
      <c r="E225" s="125">
        <v>106.0</v>
      </c>
      <c r="F225" s="125">
        <v>0.98</v>
      </c>
      <c r="G225" s="126">
        <v>0.2</v>
      </c>
      <c r="H225" s="127">
        <f t="shared" si="2"/>
        <v>1526.4</v>
      </c>
      <c r="I225" s="122">
        <f t="shared" si="3"/>
        <v>4.181917808</v>
      </c>
      <c r="J225" s="122">
        <f t="shared" si="4"/>
        <v>117.0936986</v>
      </c>
      <c r="K225" s="122">
        <f t="shared" si="5"/>
        <v>114.7518247</v>
      </c>
      <c r="L225" s="122">
        <f t="shared" si="6"/>
        <v>347</v>
      </c>
      <c r="M225" s="125">
        <v>0.82</v>
      </c>
      <c r="N225" s="125">
        <v>23.0</v>
      </c>
      <c r="O225" s="118">
        <f t="shared" si="7"/>
        <v>28</v>
      </c>
      <c r="P225" s="118"/>
      <c r="Q225" s="118"/>
      <c r="R225" s="118"/>
      <c r="S225" s="118"/>
      <c r="T225" s="118"/>
      <c r="U225" s="118"/>
      <c r="V225" s="118"/>
      <c r="W225" s="118"/>
      <c r="X225" s="118"/>
      <c r="Y225" s="118"/>
      <c r="Z225" s="118"/>
      <c r="AA225" s="118"/>
      <c r="AB225" s="118"/>
      <c r="AC225" s="118"/>
      <c r="AD225" s="118"/>
      <c r="AE225" s="118"/>
      <c r="AF225" s="118"/>
      <c r="AG225" s="118"/>
    </row>
    <row r="226" ht="11.25" customHeight="1">
      <c r="A226" s="123">
        <v>89394.55075879671</v>
      </c>
      <c r="B226" s="124">
        <v>39.95156000000001</v>
      </c>
      <c r="C226" s="124">
        <f t="shared" si="1"/>
        <v>145.8302772</v>
      </c>
      <c r="D226" s="124">
        <v>5826.147071348268</v>
      </c>
      <c r="E226" s="125">
        <v>220.0</v>
      </c>
      <c r="F226" s="125">
        <v>0.76</v>
      </c>
      <c r="G226" s="126">
        <v>-0.4</v>
      </c>
      <c r="H226" s="127">
        <f t="shared" si="2"/>
        <v>1584</v>
      </c>
      <c r="I226" s="122">
        <f t="shared" si="3"/>
        <v>4.339726027</v>
      </c>
      <c r="J226" s="122">
        <f t="shared" si="4"/>
        <v>95.4739726</v>
      </c>
      <c r="K226" s="122">
        <f t="shared" si="5"/>
        <v>72.56021918</v>
      </c>
      <c r="L226" s="122">
        <f t="shared" si="6"/>
        <v>241</v>
      </c>
      <c r="M226" s="125">
        <v>1.0</v>
      </c>
      <c r="N226" s="125">
        <v>22.0</v>
      </c>
      <c r="O226" s="118">
        <f t="shared" si="7"/>
        <v>22</v>
      </c>
      <c r="P226" s="118"/>
      <c r="Q226" s="118"/>
      <c r="R226" s="118"/>
      <c r="S226" s="118"/>
      <c r="T226" s="118"/>
      <c r="U226" s="118"/>
      <c r="V226" s="118"/>
      <c r="W226" s="118"/>
      <c r="X226" s="118"/>
      <c r="Y226" s="118"/>
      <c r="Z226" s="118"/>
      <c r="AA226" s="118"/>
      <c r="AB226" s="118"/>
      <c r="AC226" s="118"/>
      <c r="AD226" s="118"/>
      <c r="AE226" s="118"/>
      <c r="AF226" s="118"/>
      <c r="AG226" s="118"/>
    </row>
    <row r="227" ht="11.25" customHeight="1">
      <c r="A227" s="123">
        <v>34901.62628651749</v>
      </c>
      <c r="B227" s="124">
        <v>19.209960000000002</v>
      </c>
      <c r="C227" s="124">
        <f t="shared" si="1"/>
        <v>72.2031537</v>
      </c>
      <c r="D227" s="124">
        <v>1387.0196943768008</v>
      </c>
      <c r="E227" s="125">
        <v>66.0</v>
      </c>
      <c r="F227" s="125">
        <v>1.69</v>
      </c>
      <c r="G227" s="126">
        <v>1.2</v>
      </c>
      <c r="H227" s="127">
        <f t="shared" si="2"/>
        <v>1742.4</v>
      </c>
      <c r="I227" s="122">
        <f t="shared" si="3"/>
        <v>4.77369863</v>
      </c>
      <c r="J227" s="122">
        <f t="shared" si="4"/>
        <v>95.4739726</v>
      </c>
      <c r="K227" s="122">
        <f t="shared" si="5"/>
        <v>161.3510137</v>
      </c>
      <c r="L227" s="122">
        <f t="shared" si="6"/>
        <v>418</v>
      </c>
      <c r="M227" s="125">
        <v>1.0</v>
      </c>
      <c r="N227" s="125">
        <v>20.0</v>
      </c>
      <c r="O227" s="118">
        <f t="shared" si="7"/>
        <v>20</v>
      </c>
      <c r="P227" s="118"/>
      <c r="Q227" s="118"/>
      <c r="R227" s="118"/>
      <c r="S227" s="118"/>
      <c r="T227" s="118"/>
      <c r="U227" s="118"/>
      <c r="V227" s="118"/>
      <c r="W227" s="118"/>
      <c r="X227" s="118"/>
      <c r="Y227" s="118"/>
      <c r="Z227" s="118"/>
      <c r="AA227" s="118"/>
      <c r="AB227" s="118"/>
      <c r="AC227" s="118"/>
      <c r="AD227" s="118"/>
      <c r="AE227" s="118"/>
      <c r="AF227" s="118"/>
      <c r="AG227" s="118"/>
    </row>
    <row r="228" ht="11.25" customHeight="1">
      <c r="A228" s="123">
        <v>97205.91371328777</v>
      </c>
      <c r="B228" s="124">
        <v>6.255700000000001</v>
      </c>
      <c r="C228" s="124">
        <f t="shared" si="1"/>
        <v>124.9621948</v>
      </c>
      <c r="D228" s="124">
        <v>781.7260022000002</v>
      </c>
      <c r="E228" s="125">
        <v>114.0</v>
      </c>
      <c r="F228" s="125">
        <v>0.8</v>
      </c>
      <c r="G228" s="126">
        <v>0.8</v>
      </c>
      <c r="H228" s="127">
        <f t="shared" si="2"/>
        <v>2462.4</v>
      </c>
      <c r="I228" s="122">
        <f t="shared" si="3"/>
        <v>6.74630137</v>
      </c>
      <c r="J228" s="122">
        <f t="shared" si="4"/>
        <v>168.6575342</v>
      </c>
      <c r="K228" s="122">
        <f t="shared" si="5"/>
        <v>134.9260274</v>
      </c>
      <c r="L228" s="122">
        <f t="shared" si="6"/>
        <v>439</v>
      </c>
      <c r="M228" s="125">
        <v>1.0</v>
      </c>
      <c r="N228" s="125">
        <v>25.0</v>
      </c>
      <c r="O228" s="118">
        <f t="shared" si="7"/>
        <v>25</v>
      </c>
      <c r="P228" s="118"/>
      <c r="Q228" s="118"/>
      <c r="R228" s="118"/>
      <c r="S228" s="118"/>
      <c r="T228" s="118"/>
      <c r="U228" s="118"/>
      <c r="V228" s="118"/>
      <c r="W228" s="118"/>
      <c r="X228" s="118"/>
      <c r="Y228" s="118"/>
      <c r="Z228" s="118"/>
      <c r="AA228" s="118"/>
      <c r="AB228" s="118"/>
      <c r="AC228" s="118"/>
      <c r="AD228" s="118"/>
      <c r="AE228" s="118"/>
      <c r="AF228" s="118"/>
      <c r="AG228" s="118"/>
    </row>
    <row r="229" ht="11.25" customHeight="1">
      <c r="A229" s="123">
        <v>71346.84879149463</v>
      </c>
      <c r="B229" s="124">
        <v>770.3388000000001</v>
      </c>
      <c r="C229" s="124">
        <f t="shared" si="1"/>
        <v>103.0866973</v>
      </c>
      <c r="D229" s="124">
        <v>79411.68269467108</v>
      </c>
      <c r="E229" s="125">
        <v>122.0</v>
      </c>
      <c r="F229" s="125">
        <v>0.71</v>
      </c>
      <c r="G229" s="126">
        <v>-0.6</v>
      </c>
      <c r="H229" s="127">
        <f t="shared" si="2"/>
        <v>585.6</v>
      </c>
      <c r="I229" s="122">
        <f t="shared" si="3"/>
        <v>1.604383562</v>
      </c>
      <c r="J229" s="122">
        <f t="shared" si="4"/>
        <v>49.73589041</v>
      </c>
      <c r="K229" s="122">
        <f t="shared" si="5"/>
        <v>35.31248219</v>
      </c>
      <c r="L229" s="122">
        <f t="shared" si="6"/>
        <v>120</v>
      </c>
      <c r="M229" s="125">
        <v>1.0</v>
      </c>
      <c r="N229" s="125">
        <v>31.0</v>
      </c>
      <c r="O229" s="118">
        <f t="shared" si="7"/>
        <v>31</v>
      </c>
      <c r="P229" s="118"/>
      <c r="Q229" s="118"/>
      <c r="R229" s="118"/>
      <c r="S229" s="118"/>
      <c r="T229" s="118"/>
      <c r="U229" s="118"/>
      <c r="V229" s="118"/>
      <c r="W229" s="118"/>
      <c r="X229" s="118"/>
      <c r="Y229" s="118"/>
      <c r="Z229" s="118"/>
      <c r="AA229" s="118"/>
      <c r="AB229" s="118"/>
      <c r="AC229" s="118"/>
      <c r="AD229" s="118"/>
      <c r="AE229" s="118"/>
      <c r="AF229" s="118"/>
      <c r="AG229" s="118"/>
    </row>
    <row r="230" ht="11.25" customHeight="1">
      <c r="A230" s="123">
        <v>80430.3714118663</v>
      </c>
      <c r="B230" s="124">
        <v>78.8986</v>
      </c>
      <c r="C230" s="124">
        <f t="shared" si="1"/>
        <v>203.2455581</v>
      </c>
      <c r="D230" s="124">
        <v>16035.789993249258</v>
      </c>
      <c r="E230" s="125">
        <v>122.0</v>
      </c>
      <c r="F230" s="125">
        <v>1.28</v>
      </c>
      <c r="G230" s="126">
        <v>1.5</v>
      </c>
      <c r="H230" s="127">
        <f t="shared" si="2"/>
        <v>3660</v>
      </c>
      <c r="I230" s="122">
        <f t="shared" si="3"/>
        <v>10.02739726</v>
      </c>
      <c r="J230" s="122">
        <f t="shared" si="4"/>
        <v>441.2054795</v>
      </c>
      <c r="K230" s="122">
        <f t="shared" si="5"/>
        <v>564.7430137</v>
      </c>
      <c r="L230" s="122">
        <f t="shared" si="6"/>
        <v>1571</v>
      </c>
      <c r="M230" s="125">
        <v>0.75</v>
      </c>
      <c r="N230" s="125">
        <v>33.0</v>
      </c>
      <c r="O230" s="118">
        <f t="shared" si="7"/>
        <v>44</v>
      </c>
      <c r="P230" s="118"/>
      <c r="Q230" s="118"/>
      <c r="R230" s="118"/>
      <c r="S230" s="118"/>
      <c r="T230" s="118"/>
      <c r="U230" s="118"/>
      <c r="V230" s="118"/>
      <c r="W230" s="118"/>
      <c r="X230" s="118"/>
      <c r="Y230" s="118"/>
      <c r="Z230" s="118"/>
      <c r="AA230" s="118"/>
      <c r="AB230" s="118"/>
      <c r="AC230" s="118"/>
      <c r="AD230" s="118"/>
      <c r="AE230" s="118"/>
      <c r="AF230" s="118"/>
      <c r="AG230" s="118"/>
    </row>
    <row r="231" ht="11.25" customHeight="1">
      <c r="A231" s="123">
        <v>41203.2916845984</v>
      </c>
      <c r="B231" s="124">
        <v>52.520160000000004</v>
      </c>
      <c r="C231" s="124">
        <f t="shared" si="1"/>
        <v>209.4291269</v>
      </c>
      <c r="D231" s="124">
        <v>10999.251251164587</v>
      </c>
      <c r="E231" s="125">
        <v>122.0</v>
      </c>
      <c r="F231" s="125">
        <v>1.58</v>
      </c>
      <c r="G231" s="126">
        <v>-0.2</v>
      </c>
      <c r="H231" s="127">
        <f t="shared" si="2"/>
        <v>1171.2</v>
      </c>
      <c r="I231" s="122">
        <f t="shared" si="3"/>
        <v>3.208767123</v>
      </c>
      <c r="J231" s="122">
        <f t="shared" si="4"/>
        <v>89.84547945</v>
      </c>
      <c r="K231" s="122">
        <f t="shared" si="5"/>
        <v>141.9558575</v>
      </c>
      <c r="L231" s="122">
        <f t="shared" si="6"/>
        <v>374</v>
      </c>
      <c r="M231" s="125">
        <v>1.0</v>
      </c>
      <c r="N231" s="125">
        <v>28.0</v>
      </c>
      <c r="O231" s="118">
        <f t="shared" si="7"/>
        <v>28</v>
      </c>
      <c r="P231" s="118"/>
      <c r="Q231" s="118"/>
      <c r="R231" s="118"/>
      <c r="S231" s="118"/>
      <c r="T231" s="118"/>
      <c r="U231" s="118"/>
      <c r="V231" s="118"/>
      <c r="W231" s="118"/>
      <c r="X231" s="118"/>
      <c r="Y231" s="118"/>
      <c r="Z231" s="118"/>
      <c r="AA231" s="118"/>
      <c r="AB231" s="118"/>
      <c r="AC231" s="118"/>
      <c r="AD231" s="118"/>
      <c r="AE231" s="118"/>
      <c r="AF231" s="118"/>
      <c r="AG231" s="118"/>
    </row>
    <row r="232" ht="11.25" customHeight="1">
      <c r="A232" s="123">
        <v>26394.899984066735</v>
      </c>
      <c r="B232" s="124">
        <v>5.94385</v>
      </c>
      <c r="C232" s="124">
        <f t="shared" si="1"/>
        <v>98.8307164</v>
      </c>
      <c r="D232" s="124">
        <v>587.4349536880001</v>
      </c>
      <c r="E232" s="125">
        <v>122.0</v>
      </c>
      <c r="F232" s="125">
        <v>0.88</v>
      </c>
      <c r="G232" s="126">
        <v>0.2</v>
      </c>
      <c r="H232" s="127">
        <f t="shared" si="2"/>
        <v>1756.8</v>
      </c>
      <c r="I232" s="122">
        <f t="shared" si="3"/>
        <v>4.813150685</v>
      </c>
      <c r="J232" s="122">
        <f t="shared" si="4"/>
        <v>96.2630137</v>
      </c>
      <c r="K232" s="122">
        <f t="shared" si="5"/>
        <v>84.71145205</v>
      </c>
      <c r="L232" s="122">
        <f t="shared" si="6"/>
        <v>266</v>
      </c>
      <c r="M232" s="125">
        <v>1.0</v>
      </c>
      <c r="N232" s="125">
        <v>20.0</v>
      </c>
      <c r="O232" s="118">
        <f t="shared" si="7"/>
        <v>20</v>
      </c>
      <c r="P232" s="118"/>
      <c r="Q232" s="118"/>
      <c r="R232" s="118"/>
      <c r="S232" s="118"/>
      <c r="T232" s="118"/>
      <c r="U232" s="118"/>
      <c r="V232" s="118"/>
      <c r="W232" s="118"/>
      <c r="X232" s="118"/>
      <c r="Y232" s="118"/>
      <c r="Z232" s="118"/>
      <c r="AA232" s="118"/>
      <c r="AB232" s="118"/>
      <c r="AC232" s="118"/>
      <c r="AD232" s="118"/>
      <c r="AE232" s="118"/>
      <c r="AF232" s="118"/>
      <c r="AG232" s="118"/>
    </row>
    <row r="233" ht="11.25" customHeight="1">
      <c r="A233" s="123">
        <v>93614.8114224284</v>
      </c>
      <c r="B233" s="124">
        <v>28.742714000000003</v>
      </c>
      <c r="C233" s="124">
        <f t="shared" si="1"/>
        <v>220.1575774</v>
      </c>
      <c r="D233" s="124">
        <v>6327.926281923791</v>
      </c>
      <c r="E233" s="125">
        <v>114.0</v>
      </c>
      <c r="F233" s="125">
        <v>1.04</v>
      </c>
      <c r="G233" s="126">
        <v>0.4</v>
      </c>
      <c r="H233" s="127">
        <f t="shared" si="2"/>
        <v>1915.2</v>
      </c>
      <c r="I233" s="122">
        <f t="shared" si="3"/>
        <v>5.247123288</v>
      </c>
      <c r="J233" s="122">
        <f t="shared" si="4"/>
        <v>304.3331507</v>
      </c>
      <c r="K233" s="122">
        <f t="shared" si="5"/>
        <v>316.5064767</v>
      </c>
      <c r="L233" s="122">
        <f t="shared" si="6"/>
        <v>937</v>
      </c>
      <c r="M233" s="125">
        <v>0.8</v>
      </c>
      <c r="N233" s="125">
        <v>46.0</v>
      </c>
      <c r="O233" s="118">
        <f t="shared" si="7"/>
        <v>58</v>
      </c>
      <c r="P233" s="118"/>
      <c r="Q233" s="118"/>
      <c r="R233" s="118"/>
      <c r="S233" s="118"/>
      <c r="T233" s="118"/>
      <c r="U233" s="118"/>
      <c r="V233" s="118"/>
      <c r="W233" s="118"/>
      <c r="X233" s="118"/>
      <c r="Y233" s="118"/>
      <c r="Z233" s="118"/>
      <c r="AA233" s="118"/>
      <c r="AB233" s="118"/>
      <c r="AC233" s="118"/>
      <c r="AD233" s="118"/>
      <c r="AE233" s="118"/>
      <c r="AF233" s="118"/>
      <c r="AG233" s="118"/>
    </row>
    <row r="234" ht="11.25" customHeight="1">
      <c r="A234" s="123">
        <v>46526.14142240596</v>
      </c>
      <c r="B234" s="124">
        <v>10.758000000000001</v>
      </c>
      <c r="C234" s="124">
        <f t="shared" si="1"/>
        <v>111.7295108</v>
      </c>
      <c r="D234" s="124">
        <v>1201.986077556</v>
      </c>
      <c r="E234" s="125">
        <v>122.0</v>
      </c>
      <c r="F234" s="125">
        <v>1.23</v>
      </c>
      <c r="G234" s="126">
        <v>0.5</v>
      </c>
      <c r="H234" s="127">
        <f t="shared" si="2"/>
        <v>2196</v>
      </c>
      <c r="I234" s="122">
        <f t="shared" si="3"/>
        <v>6.016438356</v>
      </c>
      <c r="J234" s="122">
        <f t="shared" si="4"/>
        <v>132.3616438</v>
      </c>
      <c r="K234" s="122">
        <f t="shared" si="5"/>
        <v>162.8048219</v>
      </c>
      <c r="L234" s="122">
        <f t="shared" si="6"/>
        <v>458</v>
      </c>
      <c r="M234" s="125">
        <v>1.0</v>
      </c>
      <c r="N234" s="125">
        <v>22.0</v>
      </c>
      <c r="O234" s="118">
        <f t="shared" si="7"/>
        <v>22</v>
      </c>
      <c r="P234" s="118"/>
      <c r="Q234" s="118"/>
      <c r="R234" s="118"/>
      <c r="S234" s="118"/>
      <c r="T234" s="118"/>
      <c r="U234" s="118"/>
      <c r="V234" s="118"/>
      <c r="W234" s="118"/>
      <c r="X234" s="118"/>
      <c r="Y234" s="118"/>
      <c r="Z234" s="118"/>
      <c r="AA234" s="118"/>
      <c r="AB234" s="118"/>
      <c r="AC234" s="118"/>
      <c r="AD234" s="118"/>
      <c r="AE234" s="118"/>
      <c r="AF234" s="118"/>
      <c r="AG234" s="118"/>
    </row>
    <row r="235" ht="11.25" customHeight="1">
      <c r="A235" s="123">
        <v>99092.46226440695</v>
      </c>
      <c r="B235" s="124">
        <v>19.786151000000004</v>
      </c>
      <c r="C235" s="124">
        <f t="shared" si="1"/>
        <v>85.84754564</v>
      </c>
      <c r="D235" s="124">
        <v>1698.5925009399093</v>
      </c>
      <c r="E235" s="125">
        <v>130.0</v>
      </c>
      <c r="F235" s="125">
        <v>0.89</v>
      </c>
      <c r="G235" s="126">
        <v>1.5</v>
      </c>
      <c r="H235" s="127">
        <f t="shared" si="2"/>
        <v>3900</v>
      </c>
      <c r="I235" s="122">
        <f t="shared" si="3"/>
        <v>10.68493151</v>
      </c>
      <c r="J235" s="122">
        <f t="shared" si="4"/>
        <v>277.8082192</v>
      </c>
      <c r="K235" s="122">
        <f t="shared" si="5"/>
        <v>247.2493151</v>
      </c>
      <c r="L235" s="122">
        <f t="shared" si="6"/>
        <v>772</v>
      </c>
      <c r="M235" s="125">
        <v>0.84</v>
      </c>
      <c r="N235" s="125">
        <v>22.0</v>
      </c>
      <c r="O235" s="118">
        <f t="shared" si="7"/>
        <v>26</v>
      </c>
      <c r="P235" s="118"/>
      <c r="Q235" s="118"/>
      <c r="R235" s="118"/>
      <c r="S235" s="118"/>
      <c r="T235" s="118"/>
      <c r="U235" s="118"/>
      <c r="V235" s="118"/>
      <c r="W235" s="118"/>
      <c r="X235" s="118"/>
      <c r="Y235" s="118"/>
      <c r="Z235" s="118"/>
      <c r="AA235" s="118"/>
      <c r="AB235" s="118"/>
      <c r="AC235" s="118"/>
      <c r="AD235" s="118"/>
      <c r="AE235" s="118"/>
      <c r="AF235" s="118"/>
      <c r="AG235" s="118"/>
    </row>
    <row r="236" ht="11.25" customHeight="1">
      <c r="A236" s="123">
        <v>91923.42929716026</v>
      </c>
      <c r="B236" s="124">
        <v>26.950000000000003</v>
      </c>
      <c r="C236" s="124">
        <f t="shared" si="1"/>
        <v>83.18195211</v>
      </c>
      <c r="D236" s="124">
        <v>2241.7536093333333</v>
      </c>
      <c r="E236" s="125">
        <v>130.0</v>
      </c>
      <c r="F236" s="125">
        <v>0.72</v>
      </c>
      <c r="G236" s="126">
        <v>1.5</v>
      </c>
      <c r="H236" s="127">
        <f t="shared" si="2"/>
        <v>3900</v>
      </c>
      <c r="I236" s="122">
        <f t="shared" si="3"/>
        <v>10.68493151</v>
      </c>
      <c r="J236" s="122">
        <f t="shared" si="4"/>
        <v>235.0684932</v>
      </c>
      <c r="K236" s="122">
        <f t="shared" si="5"/>
        <v>169.2493151</v>
      </c>
      <c r="L236" s="122">
        <f t="shared" si="6"/>
        <v>574</v>
      </c>
      <c r="M236" s="125">
        <v>1.0</v>
      </c>
      <c r="N236" s="125">
        <v>22.0</v>
      </c>
      <c r="O236" s="118">
        <f t="shared" si="7"/>
        <v>22</v>
      </c>
      <c r="P236" s="118"/>
      <c r="Q236" s="118"/>
      <c r="R236" s="118"/>
      <c r="S236" s="118"/>
      <c r="T236" s="118"/>
      <c r="U236" s="118"/>
      <c r="V236" s="118"/>
      <c r="W236" s="118"/>
      <c r="X236" s="118"/>
      <c r="Y236" s="118"/>
      <c r="Z236" s="118"/>
      <c r="AA236" s="118"/>
      <c r="AB236" s="118"/>
      <c r="AC236" s="118"/>
      <c r="AD236" s="118"/>
      <c r="AE236" s="118"/>
      <c r="AF236" s="118"/>
      <c r="AG236" s="118"/>
    </row>
    <row r="237" ht="11.25" customHeight="1">
      <c r="A237" s="123">
        <v>76404.29028496247</v>
      </c>
      <c r="B237" s="124">
        <v>10.617750000000001</v>
      </c>
      <c r="C237" s="124">
        <f t="shared" si="1"/>
        <v>90.55613063</v>
      </c>
      <c r="D237" s="124">
        <v>961.5023559447909</v>
      </c>
      <c r="E237" s="125">
        <v>106.0</v>
      </c>
      <c r="F237" s="125">
        <v>0.72</v>
      </c>
      <c r="G237" s="126">
        <v>0.2</v>
      </c>
      <c r="H237" s="127">
        <f t="shared" si="2"/>
        <v>1526.4</v>
      </c>
      <c r="I237" s="122">
        <f t="shared" si="3"/>
        <v>4.181917808</v>
      </c>
      <c r="J237" s="122">
        <f t="shared" si="4"/>
        <v>100.3660274</v>
      </c>
      <c r="K237" s="122">
        <f t="shared" si="5"/>
        <v>72.26353973</v>
      </c>
      <c r="L237" s="122">
        <f t="shared" si="6"/>
        <v>245</v>
      </c>
      <c r="M237" s="125">
        <v>0.96</v>
      </c>
      <c r="N237" s="125">
        <v>23.0</v>
      </c>
      <c r="O237" s="118">
        <f t="shared" si="7"/>
        <v>24</v>
      </c>
      <c r="P237" s="118"/>
      <c r="Q237" s="118"/>
      <c r="R237" s="118"/>
      <c r="S237" s="118"/>
      <c r="T237" s="118"/>
      <c r="U237" s="118"/>
      <c r="V237" s="118"/>
      <c r="W237" s="118"/>
      <c r="X237" s="118"/>
      <c r="Y237" s="118"/>
      <c r="Z237" s="118"/>
      <c r="AA237" s="118"/>
      <c r="AB237" s="118"/>
      <c r="AC237" s="118"/>
      <c r="AD237" s="118"/>
      <c r="AE237" s="118"/>
      <c r="AF237" s="118"/>
      <c r="AG237" s="118"/>
    </row>
    <row r="238" ht="11.25" customHeight="1">
      <c r="A238" s="123">
        <v>89168.13455681833</v>
      </c>
      <c r="B238" s="124">
        <v>18.986814</v>
      </c>
      <c r="C238" s="124">
        <f t="shared" si="1"/>
        <v>162.9770202</v>
      </c>
      <c r="D238" s="124">
        <v>3094.4143684263336</v>
      </c>
      <c r="E238" s="125">
        <v>130.0</v>
      </c>
      <c r="F238" s="125">
        <v>1.0</v>
      </c>
      <c r="G238" s="126">
        <v>1.2</v>
      </c>
      <c r="H238" s="127">
        <f t="shared" si="2"/>
        <v>3432</v>
      </c>
      <c r="I238" s="122">
        <f t="shared" si="3"/>
        <v>9.402739726</v>
      </c>
      <c r="J238" s="122">
        <f t="shared" si="4"/>
        <v>291.4849315</v>
      </c>
      <c r="K238" s="122">
        <f t="shared" si="5"/>
        <v>291.4849315</v>
      </c>
      <c r="L238" s="122">
        <f t="shared" si="6"/>
        <v>874</v>
      </c>
      <c r="M238" s="125">
        <v>1.0</v>
      </c>
      <c r="N238" s="125">
        <v>31.0</v>
      </c>
      <c r="O238" s="118">
        <f t="shared" si="7"/>
        <v>31</v>
      </c>
      <c r="P238" s="118"/>
      <c r="Q238" s="118"/>
      <c r="R238" s="118"/>
      <c r="S238" s="118"/>
      <c r="T238" s="118"/>
      <c r="U238" s="118"/>
      <c r="V238" s="118"/>
      <c r="W238" s="118"/>
      <c r="X238" s="118"/>
      <c r="Y238" s="118"/>
      <c r="Z238" s="118"/>
      <c r="AA238" s="118"/>
      <c r="AB238" s="118"/>
      <c r="AC238" s="118"/>
      <c r="AD238" s="118"/>
      <c r="AE238" s="118"/>
      <c r="AF238" s="118"/>
      <c r="AG238" s="118"/>
    </row>
    <row r="239" ht="11.25" customHeight="1">
      <c r="A239" s="123">
        <v>37057.501348589416</v>
      </c>
      <c r="B239" s="124">
        <v>321.4057</v>
      </c>
      <c r="C239" s="124">
        <f t="shared" si="1"/>
        <v>49.42600546</v>
      </c>
      <c r="D239" s="124">
        <v>15885.799883382004</v>
      </c>
      <c r="E239" s="125">
        <v>130.0</v>
      </c>
      <c r="F239" s="125">
        <v>0.76</v>
      </c>
      <c r="G239" s="126">
        <v>0.8</v>
      </c>
      <c r="H239" s="127">
        <f t="shared" si="2"/>
        <v>2808</v>
      </c>
      <c r="I239" s="122">
        <f t="shared" si="3"/>
        <v>7.693150685</v>
      </c>
      <c r="J239" s="122">
        <f t="shared" si="4"/>
        <v>100.0109589</v>
      </c>
      <c r="K239" s="122">
        <f t="shared" si="5"/>
        <v>76.00832877</v>
      </c>
      <c r="L239" s="122">
        <f t="shared" si="6"/>
        <v>252</v>
      </c>
      <c r="M239" s="125">
        <v>1.0</v>
      </c>
      <c r="N239" s="125">
        <v>13.0</v>
      </c>
      <c r="O239" s="118">
        <f t="shared" si="7"/>
        <v>13</v>
      </c>
      <c r="P239" s="118"/>
      <c r="Q239" s="118"/>
      <c r="R239" s="118"/>
      <c r="S239" s="118"/>
      <c r="T239" s="118"/>
      <c r="U239" s="118"/>
      <c r="V239" s="118"/>
      <c r="W239" s="118"/>
      <c r="X239" s="118"/>
      <c r="Y239" s="118"/>
      <c r="Z239" s="118"/>
      <c r="AA239" s="118"/>
      <c r="AB239" s="118"/>
      <c r="AC239" s="118"/>
      <c r="AD239" s="118"/>
      <c r="AE239" s="118"/>
      <c r="AF239" s="118"/>
      <c r="AG239" s="118"/>
    </row>
    <row r="240" ht="11.25" customHeight="1">
      <c r="A240" s="123">
        <v>7011.97879431954</v>
      </c>
      <c r="B240" s="124">
        <v>8.429300000000001</v>
      </c>
      <c r="C240" s="124">
        <f t="shared" si="1"/>
        <v>122.4957216</v>
      </c>
      <c r="D240" s="124">
        <v>1032.5531858598001</v>
      </c>
      <c r="E240" s="125">
        <v>186.0</v>
      </c>
      <c r="F240" s="125">
        <v>0.83</v>
      </c>
      <c r="G240" s="126">
        <v>0.5</v>
      </c>
      <c r="H240" s="127">
        <f t="shared" si="2"/>
        <v>3348</v>
      </c>
      <c r="I240" s="122">
        <f t="shared" si="3"/>
        <v>9.17260274</v>
      </c>
      <c r="J240" s="122">
        <f t="shared" si="4"/>
        <v>201.7972603</v>
      </c>
      <c r="K240" s="122">
        <f t="shared" si="5"/>
        <v>167.491726</v>
      </c>
      <c r="L240" s="122">
        <f t="shared" si="6"/>
        <v>537</v>
      </c>
      <c r="M240" s="125">
        <v>1.0</v>
      </c>
      <c r="N240" s="125">
        <v>22.0</v>
      </c>
      <c r="O240" s="118">
        <f t="shared" si="7"/>
        <v>22</v>
      </c>
      <c r="P240" s="118"/>
      <c r="Q240" s="118"/>
      <c r="R240" s="118"/>
      <c r="S240" s="118"/>
      <c r="T240" s="118"/>
      <c r="U240" s="118"/>
      <c r="V240" s="118"/>
      <c r="W240" s="118"/>
      <c r="X240" s="118"/>
      <c r="Y240" s="118"/>
      <c r="Z240" s="118"/>
      <c r="AA240" s="118"/>
      <c r="AB240" s="118"/>
      <c r="AC240" s="118"/>
      <c r="AD240" s="118"/>
      <c r="AE240" s="118"/>
      <c r="AF240" s="118"/>
      <c r="AG240" s="118"/>
    </row>
    <row r="241" ht="11.25" customHeight="1">
      <c r="A241" s="123">
        <v>84656.47875647903</v>
      </c>
      <c r="B241" s="124">
        <v>8.6735</v>
      </c>
      <c r="C241" s="124">
        <f t="shared" si="1"/>
        <v>115.7102712</v>
      </c>
      <c r="D241" s="124">
        <v>1003.6130370842543</v>
      </c>
      <c r="E241" s="125">
        <v>130.0</v>
      </c>
      <c r="F241" s="125">
        <v>1.1</v>
      </c>
      <c r="G241" s="126">
        <v>1.2</v>
      </c>
      <c r="H241" s="127">
        <f t="shared" si="2"/>
        <v>3432</v>
      </c>
      <c r="I241" s="122">
        <f t="shared" si="3"/>
        <v>9.402739726</v>
      </c>
      <c r="J241" s="122">
        <f t="shared" si="4"/>
        <v>263.2767123</v>
      </c>
      <c r="K241" s="122">
        <f t="shared" si="5"/>
        <v>289.6043836</v>
      </c>
      <c r="L241" s="122">
        <f t="shared" si="6"/>
        <v>842</v>
      </c>
      <c r="M241" s="125">
        <v>0.83</v>
      </c>
      <c r="N241" s="125">
        <v>23.0</v>
      </c>
      <c r="O241" s="118">
        <f t="shared" si="7"/>
        <v>28</v>
      </c>
      <c r="P241" s="118"/>
      <c r="Q241" s="118"/>
      <c r="R241" s="118"/>
      <c r="S241" s="118"/>
      <c r="T241" s="118"/>
      <c r="U241" s="118"/>
      <c r="V241" s="118"/>
      <c r="W241" s="118"/>
      <c r="X241" s="118"/>
      <c r="Y241" s="118"/>
      <c r="Z241" s="118"/>
      <c r="AA241" s="118"/>
      <c r="AB241" s="118"/>
      <c r="AC241" s="118"/>
      <c r="AD241" s="118"/>
      <c r="AE241" s="118"/>
      <c r="AF241" s="118"/>
      <c r="AG241" s="118"/>
    </row>
    <row r="242" ht="11.25" customHeight="1">
      <c r="A242" s="123">
        <v>84645.50896847181</v>
      </c>
      <c r="B242" s="124">
        <v>8.694840000000001</v>
      </c>
      <c r="C242" s="124">
        <f t="shared" si="1"/>
        <v>152.4581154</v>
      </c>
      <c r="D242" s="124">
        <v>1325.598920035867</v>
      </c>
      <c r="E242" s="125">
        <v>170.0</v>
      </c>
      <c r="F242" s="125">
        <v>0.74</v>
      </c>
      <c r="G242" s="126">
        <v>-0.4</v>
      </c>
      <c r="H242" s="127">
        <f t="shared" si="2"/>
        <v>1224</v>
      </c>
      <c r="I242" s="122">
        <f t="shared" si="3"/>
        <v>3.353424658</v>
      </c>
      <c r="J242" s="122">
        <f t="shared" si="4"/>
        <v>77.12876712</v>
      </c>
      <c r="K242" s="122">
        <f t="shared" si="5"/>
        <v>57.07528767</v>
      </c>
      <c r="L242" s="122">
        <f t="shared" si="6"/>
        <v>191</v>
      </c>
      <c r="M242" s="125">
        <v>1.0</v>
      </c>
      <c r="N242" s="125">
        <v>23.0</v>
      </c>
      <c r="O242" s="118">
        <f t="shared" si="7"/>
        <v>23</v>
      </c>
      <c r="P242" s="118"/>
      <c r="Q242" s="118"/>
      <c r="R242" s="118"/>
      <c r="S242" s="118"/>
      <c r="T242" s="118"/>
      <c r="U242" s="118"/>
      <c r="V242" s="118"/>
      <c r="W242" s="118"/>
      <c r="X242" s="118"/>
      <c r="Y242" s="118"/>
      <c r="Z242" s="118"/>
      <c r="AA242" s="118"/>
      <c r="AB242" s="118"/>
      <c r="AC242" s="118"/>
      <c r="AD242" s="118"/>
      <c r="AE242" s="118"/>
      <c r="AF242" s="118"/>
      <c r="AG242" s="118"/>
    </row>
    <row r="243" ht="11.25" customHeight="1">
      <c r="A243" s="123">
        <v>1826.379771316955</v>
      </c>
      <c r="B243" s="124">
        <v>37.73</v>
      </c>
      <c r="C243" s="124">
        <f t="shared" si="1"/>
        <v>117.1735836</v>
      </c>
      <c r="D243" s="124">
        <v>4420.959310465714</v>
      </c>
      <c r="E243" s="125">
        <v>154.0</v>
      </c>
      <c r="F243" s="125">
        <v>0.82</v>
      </c>
      <c r="G243" s="126">
        <v>-0.4</v>
      </c>
      <c r="H243" s="127">
        <f t="shared" si="2"/>
        <v>1108.8</v>
      </c>
      <c r="I243" s="122">
        <f t="shared" si="3"/>
        <v>3.037808219</v>
      </c>
      <c r="J243" s="122">
        <f t="shared" si="4"/>
        <v>82.02082192</v>
      </c>
      <c r="K243" s="122">
        <f t="shared" si="5"/>
        <v>67.25707397</v>
      </c>
      <c r="L243" s="122">
        <f t="shared" si="6"/>
        <v>217</v>
      </c>
      <c r="M243" s="125">
        <v>0.84</v>
      </c>
      <c r="N243" s="125">
        <v>23.0</v>
      </c>
      <c r="O243" s="118">
        <f t="shared" si="7"/>
        <v>27</v>
      </c>
      <c r="P243" s="118"/>
      <c r="Q243" s="118"/>
      <c r="R243" s="118"/>
      <c r="S243" s="118"/>
      <c r="T243" s="118"/>
      <c r="U243" s="118"/>
      <c r="V243" s="118"/>
      <c r="W243" s="118"/>
      <c r="X243" s="118"/>
      <c r="Y243" s="118"/>
      <c r="Z243" s="118"/>
      <c r="AA243" s="118"/>
      <c r="AB243" s="118"/>
      <c r="AC243" s="118"/>
      <c r="AD243" s="118"/>
      <c r="AE243" s="118"/>
      <c r="AF243" s="118"/>
      <c r="AG243" s="118"/>
    </row>
    <row r="244" ht="11.25" customHeight="1">
      <c r="A244" s="123">
        <v>72754.33596248664</v>
      </c>
      <c r="B244" s="124">
        <v>8.635</v>
      </c>
      <c r="C244" s="124">
        <f t="shared" si="1"/>
        <v>123.2227734</v>
      </c>
      <c r="D244" s="124">
        <v>1064.0286479842</v>
      </c>
      <c r="E244" s="125">
        <v>98.0</v>
      </c>
      <c r="F244" s="125">
        <v>0.82</v>
      </c>
      <c r="G244" s="126">
        <v>-0.4</v>
      </c>
      <c r="H244" s="127">
        <f t="shared" si="2"/>
        <v>705.6</v>
      </c>
      <c r="I244" s="122">
        <f t="shared" si="3"/>
        <v>1.933150685</v>
      </c>
      <c r="J244" s="122">
        <f t="shared" si="4"/>
        <v>75.39287671</v>
      </c>
      <c r="K244" s="122">
        <f t="shared" si="5"/>
        <v>61.8221589</v>
      </c>
      <c r="L244" s="122">
        <f t="shared" si="6"/>
        <v>199</v>
      </c>
      <c r="M244" s="125">
        <v>0.71</v>
      </c>
      <c r="N244" s="125">
        <v>28.0</v>
      </c>
      <c r="O244" s="118">
        <f t="shared" si="7"/>
        <v>39</v>
      </c>
      <c r="P244" s="118"/>
      <c r="Q244" s="118"/>
      <c r="R244" s="118"/>
      <c r="S244" s="118"/>
      <c r="T244" s="118"/>
      <c r="U244" s="118"/>
      <c r="V244" s="118"/>
      <c r="W244" s="118"/>
      <c r="X244" s="118"/>
      <c r="Y244" s="118"/>
      <c r="Z244" s="118"/>
      <c r="AA244" s="118"/>
      <c r="AB244" s="118"/>
      <c r="AC244" s="118"/>
      <c r="AD244" s="118"/>
      <c r="AE244" s="118"/>
      <c r="AF244" s="118"/>
      <c r="AG244" s="118"/>
    </row>
    <row r="245" ht="11.25" customHeight="1">
      <c r="A245" s="123">
        <v>19188.97652768029</v>
      </c>
      <c r="B245" s="124">
        <v>30.1301</v>
      </c>
      <c r="C245" s="124">
        <f t="shared" si="1"/>
        <v>214.5105979</v>
      </c>
      <c r="D245" s="124">
        <v>6463.2257648859995</v>
      </c>
      <c r="E245" s="125">
        <v>186.0</v>
      </c>
      <c r="F245" s="125">
        <v>1.47</v>
      </c>
      <c r="G245" s="126">
        <v>0.8</v>
      </c>
      <c r="H245" s="127">
        <f t="shared" si="2"/>
        <v>4017.6</v>
      </c>
      <c r="I245" s="122">
        <f t="shared" si="3"/>
        <v>11.00712329</v>
      </c>
      <c r="J245" s="122">
        <f t="shared" si="4"/>
        <v>220.1424658</v>
      </c>
      <c r="K245" s="122">
        <f t="shared" si="5"/>
        <v>323.6094247</v>
      </c>
      <c r="L245" s="122">
        <f t="shared" si="6"/>
        <v>867</v>
      </c>
      <c r="M245" s="125">
        <v>1.0</v>
      </c>
      <c r="N245" s="125">
        <v>20.0</v>
      </c>
      <c r="O245" s="118">
        <f t="shared" si="7"/>
        <v>20</v>
      </c>
      <c r="P245" s="118"/>
      <c r="Q245" s="118"/>
      <c r="R245" s="118"/>
      <c r="S245" s="118"/>
      <c r="T245" s="118"/>
      <c r="U245" s="118"/>
      <c r="V245" s="118"/>
      <c r="W245" s="118"/>
      <c r="X245" s="118"/>
      <c r="Y245" s="118"/>
      <c r="Z245" s="118"/>
      <c r="AA245" s="118"/>
      <c r="AB245" s="118"/>
      <c r="AC245" s="118"/>
      <c r="AD245" s="118"/>
      <c r="AE245" s="118"/>
      <c r="AF245" s="118"/>
      <c r="AG245" s="118"/>
    </row>
    <row r="246" ht="11.25" customHeight="1">
      <c r="A246" s="123">
        <v>42497.04661569506</v>
      </c>
      <c r="B246" s="124">
        <v>10.42173</v>
      </c>
      <c r="C246" s="124">
        <f t="shared" si="1"/>
        <v>57.31431386</v>
      </c>
      <c r="D246" s="124">
        <v>597.3143042130001</v>
      </c>
      <c r="E246" s="125">
        <v>90.0</v>
      </c>
      <c r="F246" s="125">
        <v>0.73</v>
      </c>
      <c r="G246" s="126">
        <v>-0.6</v>
      </c>
      <c r="H246" s="127">
        <f t="shared" si="2"/>
        <v>432</v>
      </c>
      <c r="I246" s="122">
        <f t="shared" si="3"/>
        <v>1.183561644</v>
      </c>
      <c r="J246" s="122">
        <f t="shared" si="4"/>
        <v>23.67123288</v>
      </c>
      <c r="K246" s="122">
        <f t="shared" si="5"/>
        <v>17.28</v>
      </c>
      <c r="L246" s="122">
        <f t="shared" si="6"/>
        <v>58</v>
      </c>
      <c r="M246" s="125">
        <v>1.0</v>
      </c>
      <c r="N246" s="125">
        <v>20.0</v>
      </c>
      <c r="O246" s="118">
        <f t="shared" si="7"/>
        <v>20</v>
      </c>
      <c r="P246" s="118"/>
      <c r="Q246" s="118"/>
      <c r="R246" s="118"/>
      <c r="S246" s="118"/>
      <c r="T246" s="118"/>
      <c r="U246" s="118"/>
      <c r="V246" s="118"/>
      <c r="W246" s="118"/>
      <c r="X246" s="118"/>
      <c r="Y246" s="118"/>
      <c r="Z246" s="118"/>
      <c r="AA246" s="118"/>
      <c r="AB246" s="118"/>
      <c r="AC246" s="118"/>
      <c r="AD246" s="118"/>
      <c r="AE246" s="118"/>
      <c r="AF246" s="118"/>
      <c r="AG246" s="118"/>
    </row>
    <row r="247" ht="11.25" customHeight="1">
      <c r="A247" s="123">
        <v>99255.09935728653</v>
      </c>
      <c r="B247" s="124">
        <v>5.775</v>
      </c>
      <c r="C247" s="124">
        <f t="shared" si="1"/>
        <v>201.4314685</v>
      </c>
      <c r="D247" s="124">
        <v>1163.2667308166667</v>
      </c>
      <c r="E247" s="125">
        <v>106.0</v>
      </c>
      <c r="F247" s="125">
        <v>0.73</v>
      </c>
      <c r="G247" s="126">
        <v>0.2</v>
      </c>
      <c r="H247" s="127">
        <f t="shared" si="2"/>
        <v>1526.4</v>
      </c>
      <c r="I247" s="122">
        <f t="shared" si="3"/>
        <v>4.181917808</v>
      </c>
      <c r="J247" s="122">
        <f t="shared" si="4"/>
        <v>192.3682192</v>
      </c>
      <c r="K247" s="122">
        <f t="shared" si="5"/>
        <v>140.4288</v>
      </c>
      <c r="L247" s="122">
        <f t="shared" si="6"/>
        <v>473</v>
      </c>
      <c r="M247" s="125">
        <v>1.0</v>
      </c>
      <c r="N247" s="125">
        <v>46.0</v>
      </c>
      <c r="O247" s="118">
        <f t="shared" si="7"/>
        <v>46</v>
      </c>
      <c r="P247" s="118"/>
      <c r="Q247" s="118"/>
      <c r="R247" s="118"/>
      <c r="S247" s="118"/>
      <c r="T247" s="118"/>
      <c r="U247" s="118"/>
      <c r="V247" s="118"/>
      <c r="W247" s="118"/>
      <c r="X247" s="118"/>
      <c r="Y247" s="118"/>
      <c r="Z247" s="118"/>
      <c r="AA247" s="118"/>
      <c r="AB247" s="118"/>
      <c r="AC247" s="118"/>
      <c r="AD247" s="118"/>
      <c r="AE247" s="118"/>
      <c r="AF247" s="118"/>
      <c r="AG247" s="118"/>
    </row>
    <row r="248" ht="11.25" customHeight="1">
      <c r="A248" s="123">
        <v>28701.633188123844</v>
      </c>
      <c r="B248" s="124">
        <v>11.22</v>
      </c>
      <c r="C248" s="124">
        <f t="shared" si="1"/>
        <v>23.30173471</v>
      </c>
      <c r="D248" s="124">
        <v>261.4454634369371</v>
      </c>
      <c r="E248" s="125">
        <v>34.0</v>
      </c>
      <c r="F248" s="125">
        <v>0.78</v>
      </c>
      <c r="G248" s="126">
        <v>-0.4</v>
      </c>
      <c r="H248" s="127">
        <f t="shared" si="2"/>
        <v>244.8</v>
      </c>
      <c r="I248" s="122">
        <f t="shared" si="3"/>
        <v>0.6706849315</v>
      </c>
      <c r="J248" s="122">
        <f t="shared" si="4"/>
        <v>16.09643836</v>
      </c>
      <c r="K248" s="122">
        <f t="shared" si="5"/>
        <v>12.55522192</v>
      </c>
      <c r="L248" s="122">
        <f t="shared" si="6"/>
        <v>41</v>
      </c>
      <c r="M248" s="125">
        <v>0.82</v>
      </c>
      <c r="N248" s="125">
        <v>20.0</v>
      </c>
      <c r="O248" s="118">
        <f t="shared" si="7"/>
        <v>24</v>
      </c>
      <c r="P248" s="118"/>
      <c r="Q248" s="118"/>
      <c r="R248" s="118"/>
      <c r="S248" s="118"/>
      <c r="T248" s="118"/>
      <c r="U248" s="118"/>
      <c r="V248" s="118"/>
      <c r="W248" s="118"/>
      <c r="X248" s="118"/>
      <c r="Y248" s="118"/>
      <c r="Z248" s="118"/>
      <c r="AA248" s="118"/>
      <c r="AB248" s="118"/>
      <c r="AC248" s="118"/>
      <c r="AD248" s="118"/>
      <c r="AE248" s="118"/>
      <c r="AF248" s="118"/>
      <c r="AG248" s="118"/>
    </row>
    <row r="249" ht="11.25" customHeight="1">
      <c r="A249" s="123">
        <v>73387.03239645841</v>
      </c>
      <c r="B249" s="124">
        <v>11.368060000000002</v>
      </c>
      <c r="C249" s="124">
        <f t="shared" si="1"/>
        <v>87.6804579</v>
      </c>
      <c r="D249" s="124">
        <v>996.7567062420004</v>
      </c>
      <c r="E249" s="125">
        <v>170.0</v>
      </c>
      <c r="F249" s="125">
        <v>0.73</v>
      </c>
      <c r="G249" s="126">
        <v>0.8</v>
      </c>
      <c r="H249" s="127">
        <f t="shared" si="2"/>
        <v>3672</v>
      </c>
      <c r="I249" s="122">
        <f t="shared" si="3"/>
        <v>10.06027397</v>
      </c>
      <c r="J249" s="122">
        <f t="shared" si="4"/>
        <v>201.2054795</v>
      </c>
      <c r="K249" s="122">
        <f t="shared" si="5"/>
        <v>146.88</v>
      </c>
      <c r="L249" s="122">
        <f t="shared" si="6"/>
        <v>495</v>
      </c>
      <c r="M249" s="125">
        <v>1.0</v>
      </c>
      <c r="N249" s="125">
        <v>20.0</v>
      </c>
      <c r="O249" s="118">
        <f t="shared" si="7"/>
        <v>20</v>
      </c>
      <c r="P249" s="118"/>
      <c r="Q249" s="118"/>
      <c r="R249" s="118"/>
      <c r="S249" s="118"/>
      <c r="T249" s="118"/>
      <c r="U249" s="118"/>
      <c r="V249" s="118"/>
      <c r="W249" s="118"/>
      <c r="X249" s="118"/>
      <c r="Y249" s="118"/>
      <c r="Z249" s="118"/>
      <c r="AA249" s="118"/>
      <c r="AB249" s="118"/>
      <c r="AC249" s="118"/>
      <c r="AD249" s="118"/>
      <c r="AE249" s="118"/>
      <c r="AF249" s="118"/>
      <c r="AG249" s="118"/>
    </row>
    <row r="250" ht="11.25" customHeight="1">
      <c r="A250" s="123">
        <v>32263.160695685445</v>
      </c>
      <c r="B250" s="124">
        <v>40.840360000000004</v>
      </c>
      <c r="C250" s="124">
        <f t="shared" si="1"/>
        <v>24.90175478</v>
      </c>
      <c r="D250" s="124">
        <v>1016.9966298492002</v>
      </c>
      <c r="E250" s="125">
        <v>66.0</v>
      </c>
      <c r="F250" s="125">
        <v>0.9</v>
      </c>
      <c r="G250" s="126">
        <v>-0.2</v>
      </c>
      <c r="H250" s="127">
        <f t="shared" si="2"/>
        <v>633.6</v>
      </c>
      <c r="I250" s="122">
        <f t="shared" si="3"/>
        <v>1.735890411</v>
      </c>
      <c r="J250" s="122">
        <f t="shared" si="4"/>
        <v>22.56657534</v>
      </c>
      <c r="K250" s="122">
        <f t="shared" si="5"/>
        <v>20.30991781</v>
      </c>
      <c r="L250" s="122">
        <f t="shared" si="6"/>
        <v>63</v>
      </c>
      <c r="M250" s="125">
        <v>1.0</v>
      </c>
      <c r="N250" s="125">
        <v>13.0</v>
      </c>
      <c r="O250" s="118">
        <f t="shared" si="7"/>
        <v>13</v>
      </c>
      <c r="P250" s="118"/>
      <c r="Q250" s="118"/>
      <c r="R250" s="118"/>
      <c r="S250" s="118"/>
      <c r="T250" s="118"/>
      <c r="U250" s="118"/>
      <c r="V250" s="118"/>
      <c r="W250" s="118"/>
      <c r="X250" s="118"/>
      <c r="Y250" s="118"/>
      <c r="Z250" s="118"/>
      <c r="AA250" s="118"/>
      <c r="AB250" s="118"/>
      <c r="AC250" s="118"/>
      <c r="AD250" s="118"/>
      <c r="AE250" s="118"/>
      <c r="AF250" s="118"/>
      <c r="AG250" s="118"/>
    </row>
    <row r="251" ht="11.25" customHeight="1">
      <c r="A251" s="123">
        <v>64875.99646524623</v>
      </c>
      <c r="B251" s="124">
        <v>24.673000000000002</v>
      </c>
      <c r="C251" s="124">
        <f t="shared" si="1"/>
        <v>159.2560128</v>
      </c>
      <c r="D251" s="124">
        <v>3929.3236050420005</v>
      </c>
      <c r="E251" s="125">
        <v>146.0</v>
      </c>
      <c r="F251" s="125">
        <v>0.82</v>
      </c>
      <c r="G251" s="126">
        <v>-0.7</v>
      </c>
      <c r="H251" s="127">
        <f t="shared" si="2"/>
        <v>525.6</v>
      </c>
      <c r="I251" s="122">
        <f t="shared" si="3"/>
        <v>1.44</v>
      </c>
      <c r="J251" s="122">
        <f t="shared" si="4"/>
        <v>47.52</v>
      </c>
      <c r="K251" s="122">
        <f t="shared" si="5"/>
        <v>38.9664</v>
      </c>
      <c r="L251" s="122">
        <f t="shared" si="6"/>
        <v>125</v>
      </c>
      <c r="M251" s="125">
        <v>1.0</v>
      </c>
      <c r="N251" s="125">
        <v>33.0</v>
      </c>
      <c r="O251" s="118">
        <f t="shared" si="7"/>
        <v>33</v>
      </c>
      <c r="P251" s="118"/>
      <c r="Q251" s="118"/>
      <c r="R251" s="118"/>
      <c r="S251" s="118"/>
      <c r="T251" s="118"/>
      <c r="U251" s="118"/>
      <c r="V251" s="118"/>
      <c r="W251" s="118"/>
      <c r="X251" s="118"/>
      <c r="Y251" s="118"/>
      <c r="Z251" s="118"/>
      <c r="AA251" s="118"/>
      <c r="AB251" s="118"/>
      <c r="AC251" s="118"/>
      <c r="AD251" s="118"/>
      <c r="AE251" s="118"/>
      <c r="AF251" s="118"/>
      <c r="AG251" s="118"/>
    </row>
    <row r="252" ht="11.25" customHeight="1">
      <c r="A252" s="123">
        <v>4480.640121163737</v>
      </c>
      <c r="B252" s="124">
        <v>21.289950000000005</v>
      </c>
      <c r="C252" s="124">
        <f t="shared" si="1"/>
        <v>248.6618812</v>
      </c>
      <c r="D252" s="124">
        <v>5293.999017361444</v>
      </c>
      <c r="E252" s="125">
        <v>178.0</v>
      </c>
      <c r="F252" s="125">
        <v>1.03</v>
      </c>
      <c r="G252" s="126">
        <v>1.5</v>
      </c>
      <c r="H252" s="127">
        <f t="shared" si="2"/>
        <v>5340</v>
      </c>
      <c r="I252" s="122">
        <f t="shared" si="3"/>
        <v>14.63013699</v>
      </c>
      <c r="J252" s="122">
        <f t="shared" si="4"/>
        <v>629.0958904</v>
      </c>
      <c r="K252" s="122">
        <f t="shared" si="5"/>
        <v>647.9687671</v>
      </c>
      <c r="L252" s="122">
        <f t="shared" si="6"/>
        <v>1925</v>
      </c>
      <c r="M252" s="125">
        <v>0.77</v>
      </c>
      <c r="N252" s="125">
        <v>33.0</v>
      </c>
      <c r="O252" s="118">
        <f t="shared" si="7"/>
        <v>43</v>
      </c>
      <c r="P252" s="118"/>
      <c r="Q252" s="118"/>
      <c r="R252" s="118"/>
      <c r="S252" s="118"/>
      <c r="T252" s="118"/>
      <c r="U252" s="118"/>
      <c r="V252" s="118"/>
      <c r="W252" s="118"/>
      <c r="X252" s="118"/>
      <c r="Y252" s="118"/>
      <c r="Z252" s="118"/>
      <c r="AA252" s="118"/>
      <c r="AB252" s="118"/>
      <c r="AC252" s="118"/>
      <c r="AD252" s="118"/>
      <c r="AE252" s="118"/>
      <c r="AF252" s="118"/>
      <c r="AG252" s="118"/>
    </row>
    <row r="253" ht="11.25" customHeight="1">
      <c r="A253" s="123">
        <v>56096.26674899505</v>
      </c>
      <c r="B253" s="124">
        <v>25.2648</v>
      </c>
      <c r="C253" s="124">
        <f t="shared" si="1"/>
        <v>169.8303993</v>
      </c>
      <c r="D253" s="124">
        <v>4290.731071931036</v>
      </c>
      <c r="E253" s="125">
        <v>178.0</v>
      </c>
      <c r="F253" s="125">
        <v>0.74</v>
      </c>
      <c r="G253" s="126">
        <v>1.2</v>
      </c>
      <c r="H253" s="127">
        <f t="shared" si="2"/>
        <v>4699.2</v>
      </c>
      <c r="I253" s="122">
        <f t="shared" si="3"/>
        <v>12.87452055</v>
      </c>
      <c r="J253" s="122">
        <f t="shared" si="4"/>
        <v>489.2317808</v>
      </c>
      <c r="K253" s="122">
        <f t="shared" si="5"/>
        <v>362.0315178</v>
      </c>
      <c r="L253" s="122">
        <f t="shared" si="6"/>
        <v>1213</v>
      </c>
      <c r="M253" s="125">
        <v>0.82</v>
      </c>
      <c r="N253" s="125">
        <v>31.0</v>
      </c>
      <c r="O253" s="118">
        <f t="shared" si="7"/>
        <v>38</v>
      </c>
      <c r="P253" s="118"/>
      <c r="Q253" s="118"/>
      <c r="R253" s="118"/>
      <c r="S253" s="118"/>
      <c r="T253" s="118"/>
      <c r="U253" s="118"/>
      <c r="V253" s="118"/>
      <c r="W253" s="118"/>
      <c r="X253" s="118"/>
      <c r="Y253" s="118"/>
      <c r="Z253" s="118"/>
      <c r="AA253" s="118"/>
      <c r="AB253" s="118"/>
      <c r="AC253" s="118"/>
      <c r="AD253" s="118"/>
      <c r="AE253" s="118"/>
      <c r="AF253" s="118"/>
      <c r="AG253" s="118"/>
    </row>
    <row r="254" ht="11.25" customHeight="1">
      <c r="A254" s="123">
        <v>68937.24966412561</v>
      </c>
      <c r="B254" s="124">
        <v>10.824660000000002</v>
      </c>
      <c r="C254" s="124">
        <f t="shared" si="1"/>
        <v>120.3341277</v>
      </c>
      <c r="D254" s="124">
        <v>1302.5760186384</v>
      </c>
      <c r="E254" s="125">
        <v>138.0</v>
      </c>
      <c r="F254" s="125">
        <v>0.8</v>
      </c>
      <c r="G254" s="126">
        <v>-0.7</v>
      </c>
      <c r="H254" s="127">
        <f t="shared" si="2"/>
        <v>496.8</v>
      </c>
      <c r="I254" s="122">
        <f t="shared" si="3"/>
        <v>1.36109589</v>
      </c>
      <c r="J254" s="122">
        <f t="shared" si="4"/>
        <v>42.1939726</v>
      </c>
      <c r="K254" s="122">
        <f t="shared" si="5"/>
        <v>33.75517808</v>
      </c>
      <c r="L254" s="122">
        <f t="shared" si="6"/>
        <v>110</v>
      </c>
      <c r="M254" s="125">
        <v>1.0</v>
      </c>
      <c r="N254" s="125">
        <v>31.0</v>
      </c>
      <c r="O254" s="118">
        <f t="shared" si="7"/>
        <v>31</v>
      </c>
      <c r="P254" s="118"/>
      <c r="Q254" s="118"/>
      <c r="R254" s="118"/>
      <c r="S254" s="118"/>
      <c r="T254" s="118"/>
      <c r="U254" s="118"/>
      <c r="V254" s="118"/>
      <c r="W254" s="118"/>
      <c r="X254" s="118"/>
      <c r="Y254" s="118"/>
      <c r="Z254" s="118"/>
      <c r="AA254" s="118"/>
      <c r="AB254" s="118"/>
      <c r="AC254" s="118"/>
      <c r="AD254" s="118"/>
      <c r="AE254" s="118"/>
      <c r="AF254" s="118"/>
      <c r="AG254" s="118"/>
    </row>
    <row r="255" ht="11.25" customHeight="1">
      <c r="A255" s="123">
        <v>19299.526822133605</v>
      </c>
      <c r="B255" s="124">
        <v>7.623</v>
      </c>
      <c r="C255" s="124">
        <f t="shared" si="1"/>
        <v>162.7883829</v>
      </c>
      <c r="D255" s="124">
        <v>1240.9358430993336</v>
      </c>
      <c r="E255" s="125">
        <v>178.0</v>
      </c>
      <c r="F255" s="125">
        <v>0.74</v>
      </c>
      <c r="G255" s="126">
        <v>0.5</v>
      </c>
      <c r="H255" s="127">
        <f t="shared" si="2"/>
        <v>3204</v>
      </c>
      <c r="I255" s="122">
        <f t="shared" si="3"/>
        <v>8.778082192</v>
      </c>
      <c r="J255" s="122">
        <f t="shared" si="4"/>
        <v>201.8958904</v>
      </c>
      <c r="K255" s="122">
        <f t="shared" si="5"/>
        <v>149.4029589</v>
      </c>
      <c r="L255" s="122">
        <f t="shared" si="6"/>
        <v>501</v>
      </c>
      <c r="M255" s="125">
        <v>1.0</v>
      </c>
      <c r="N255" s="125">
        <v>23.0</v>
      </c>
      <c r="O255" s="118">
        <f t="shared" si="7"/>
        <v>23</v>
      </c>
      <c r="P255" s="118"/>
      <c r="Q255" s="118"/>
      <c r="R255" s="118"/>
      <c r="S255" s="118"/>
      <c r="T255" s="118"/>
      <c r="U255" s="118"/>
      <c r="V255" s="118"/>
      <c r="W255" s="118"/>
      <c r="X255" s="118"/>
      <c r="Y255" s="118"/>
      <c r="Z255" s="118"/>
      <c r="AA255" s="118"/>
      <c r="AB255" s="118"/>
      <c r="AC255" s="118"/>
      <c r="AD255" s="118"/>
      <c r="AE255" s="118"/>
      <c r="AF255" s="118"/>
      <c r="AG255" s="118"/>
    </row>
    <row r="256" ht="11.25" customHeight="1">
      <c r="A256" s="123">
        <v>13827.44534312803</v>
      </c>
      <c r="B256" s="124">
        <v>6.34865</v>
      </c>
      <c r="C256" s="124">
        <f t="shared" si="1"/>
        <v>529.1591022</v>
      </c>
      <c r="D256" s="124">
        <v>3359.445933931033</v>
      </c>
      <c r="E256" s="125">
        <v>178.0</v>
      </c>
      <c r="F256" s="125">
        <v>2.33</v>
      </c>
      <c r="G256" s="126">
        <v>0.2</v>
      </c>
      <c r="H256" s="127">
        <f t="shared" si="2"/>
        <v>2563.2</v>
      </c>
      <c r="I256" s="122">
        <f t="shared" si="3"/>
        <v>7.022465753</v>
      </c>
      <c r="J256" s="122">
        <f t="shared" si="4"/>
        <v>266.8536986</v>
      </c>
      <c r="K256" s="122">
        <f t="shared" si="5"/>
        <v>621.7691178</v>
      </c>
      <c r="L256" s="122">
        <f t="shared" si="6"/>
        <v>1510</v>
      </c>
      <c r="M256" s="125">
        <v>0.82</v>
      </c>
      <c r="N256" s="125">
        <v>31.0</v>
      </c>
      <c r="O256" s="118">
        <f t="shared" si="7"/>
        <v>38</v>
      </c>
      <c r="P256" s="118"/>
      <c r="Q256" s="118"/>
      <c r="R256" s="118"/>
      <c r="S256" s="118"/>
      <c r="T256" s="118"/>
      <c r="U256" s="118"/>
      <c r="V256" s="118"/>
      <c r="W256" s="118"/>
      <c r="X256" s="118"/>
      <c r="Y256" s="118"/>
      <c r="Z256" s="118"/>
      <c r="AA256" s="118"/>
      <c r="AB256" s="118"/>
      <c r="AC256" s="118"/>
      <c r="AD256" s="118"/>
      <c r="AE256" s="118"/>
      <c r="AF256" s="118"/>
      <c r="AG256" s="118"/>
    </row>
    <row r="257" ht="11.25" customHeight="1">
      <c r="A257" s="123">
        <v>79319.56158546293</v>
      </c>
      <c r="B257" s="124">
        <v>17.138</v>
      </c>
      <c r="C257" s="124">
        <f t="shared" si="1"/>
        <v>549.9108643</v>
      </c>
      <c r="D257" s="124">
        <v>9424.372392908</v>
      </c>
      <c r="E257" s="125">
        <v>212.0</v>
      </c>
      <c r="F257" s="125">
        <v>1.99</v>
      </c>
      <c r="G257" s="126">
        <v>0.6</v>
      </c>
      <c r="H257" s="127">
        <f t="shared" si="2"/>
        <v>4070.4</v>
      </c>
      <c r="I257" s="122">
        <f t="shared" si="3"/>
        <v>11.15178082</v>
      </c>
      <c r="J257" s="122">
        <f t="shared" si="4"/>
        <v>368.0087671</v>
      </c>
      <c r="K257" s="122">
        <f t="shared" si="5"/>
        <v>732.3374466</v>
      </c>
      <c r="L257" s="122">
        <f t="shared" si="6"/>
        <v>1833</v>
      </c>
      <c r="M257" s="125">
        <v>1.0</v>
      </c>
      <c r="N257" s="125">
        <v>33.0</v>
      </c>
      <c r="O257" s="118">
        <f t="shared" si="7"/>
        <v>33</v>
      </c>
      <c r="P257" s="118"/>
      <c r="Q257" s="118"/>
      <c r="R257" s="118"/>
      <c r="S257" s="118"/>
      <c r="T257" s="118"/>
      <c r="U257" s="118"/>
      <c r="V257" s="118"/>
      <c r="W257" s="118"/>
      <c r="X257" s="118"/>
      <c r="Y257" s="118"/>
      <c r="Z257" s="118"/>
      <c r="AA257" s="118"/>
      <c r="AB257" s="118"/>
      <c r="AC257" s="118"/>
      <c r="AD257" s="118"/>
      <c r="AE257" s="118"/>
      <c r="AF257" s="118"/>
      <c r="AG257" s="118"/>
    </row>
    <row r="258" ht="11.25" customHeight="1">
      <c r="A258" s="123">
        <v>3917.7750204691497</v>
      </c>
      <c r="B258" s="124">
        <v>5.47624</v>
      </c>
      <c r="C258" s="124">
        <f t="shared" si="1"/>
        <v>303.7111047</v>
      </c>
      <c r="D258" s="124">
        <v>1663.1949001535997</v>
      </c>
      <c r="E258" s="125">
        <v>236.0</v>
      </c>
      <c r="F258" s="125">
        <v>0.72</v>
      </c>
      <c r="G258" s="126">
        <v>0.2</v>
      </c>
      <c r="H258" s="127">
        <f t="shared" si="2"/>
        <v>3398.4</v>
      </c>
      <c r="I258" s="122">
        <f t="shared" si="3"/>
        <v>9.310684932</v>
      </c>
      <c r="J258" s="122">
        <f t="shared" si="4"/>
        <v>418.9808219</v>
      </c>
      <c r="K258" s="122">
        <f t="shared" si="5"/>
        <v>301.6661918</v>
      </c>
      <c r="L258" s="122">
        <f t="shared" si="6"/>
        <v>1022</v>
      </c>
      <c r="M258" s="125">
        <v>1.0</v>
      </c>
      <c r="N258" s="125">
        <v>45.0</v>
      </c>
      <c r="O258" s="118">
        <f t="shared" si="7"/>
        <v>45</v>
      </c>
      <c r="P258" s="118"/>
      <c r="Q258" s="118"/>
      <c r="R258" s="118"/>
      <c r="S258" s="118"/>
      <c r="T258" s="118"/>
      <c r="U258" s="118"/>
      <c r="V258" s="118"/>
      <c r="W258" s="118"/>
      <c r="X258" s="118"/>
      <c r="Y258" s="118"/>
      <c r="Z258" s="118"/>
      <c r="AA258" s="118"/>
      <c r="AB258" s="118"/>
      <c r="AC258" s="118"/>
      <c r="AD258" s="118"/>
      <c r="AE258" s="118"/>
      <c r="AF258" s="118"/>
      <c r="AG258" s="118"/>
    </row>
    <row r="259" ht="11.25" customHeight="1">
      <c r="A259" s="123">
        <v>12445.282901704135</v>
      </c>
      <c r="B259" s="124">
        <v>11.583</v>
      </c>
      <c r="C259" s="124">
        <f t="shared" si="1"/>
        <v>91.76090969</v>
      </c>
      <c r="D259" s="124">
        <v>1062.8666169</v>
      </c>
      <c r="E259" s="125">
        <v>170.0</v>
      </c>
      <c r="F259" s="125">
        <v>0.77</v>
      </c>
      <c r="G259" s="126">
        <v>0.2</v>
      </c>
      <c r="H259" s="127">
        <f t="shared" si="2"/>
        <v>2448</v>
      </c>
      <c r="I259" s="122">
        <f t="shared" si="3"/>
        <v>6.706849315</v>
      </c>
      <c r="J259" s="122">
        <f t="shared" si="4"/>
        <v>134.1369863</v>
      </c>
      <c r="K259" s="122">
        <f t="shared" si="5"/>
        <v>103.2854795</v>
      </c>
      <c r="L259" s="122">
        <f t="shared" si="6"/>
        <v>341</v>
      </c>
      <c r="M259" s="125">
        <v>1.0</v>
      </c>
      <c r="N259" s="125">
        <v>20.0</v>
      </c>
      <c r="O259" s="118">
        <f t="shared" si="7"/>
        <v>20</v>
      </c>
      <c r="P259" s="118"/>
      <c r="Q259" s="118"/>
      <c r="R259" s="118"/>
      <c r="S259" s="118"/>
      <c r="T259" s="118"/>
      <c r="U259" s="118"/>
      <c r="V259" s="118"/>
      <c r="W259" s="118"/>
      <c r="X259" s="118"/>
      <c r="Y259" s="118"/>
      <c r="Z259" s="118"/>
      <c r="AA259" s="118"/>
      <c r="AB259" s="118"/>
      <c r="AC259" s="118"/>
      <c r="AD259" s="118"/>
      <c r="AE259" s="118"/>
      <c r="AF259" s="118"/>
      <c r="AG259" s="118"/>
    </row>
    <row r="260" ht="11.25" customHeight="1">
      <c r="A260" s="123">
        <v>30822.316358982425</v>
      </c>
      <c r="B260" s="124">
        <v>6.897044</v>
      </c>
      <c r="C260" s="124">
        <f t="shared" si="1"/>
        <v>247.6930909</v>
      </c>
      <c r="D260" s="124">
        <v>1708.3501464889923</v>
      </c>
      <c r="E260" s="125">
        <v>244.0</v>
      </c>
      <c r="F260" s="125">
        <v>0.79</v>
      </c>
      <c r="G260" s="126">
        <v>-0.2</v>
      </c>
      <c r="H260" s="127">
        <f t="shared" si="2"/>
        <v>2342.4</v>
      </c>
      <c r="I260" s="122">
        <f t="shared" si="3"/>
        <v>6.417534247</v>
      </c>
      <c r="J260" s="122">
        <f t="shared" si="4"/>
        <v>282.3715068</v>
      </c>
      <c r="K260" s="122">
        <f t="shared" si="5"/>
        <v>223.0734904</v>
      </c>
      <c r="L260" s="122">
        <f t="shared" si="6"/>
        <v>729</v>
      </c>
      <c r="M260" s="125">
        <v>0.75</v>
      </c>
      <c r="N260" s="125">
        <v>33.0</v>
      </c>
      <c r="O260" s="118">
        <f t="shared" si="7"/>
        <v>44</v>
      </c>
      <c r="P260" s="118"/>
      <c r="Q260" s="118"/>
      <c r="R260" s="118"/>
      <c r="S260" s="118"/>
      <c r="T260" s="118"/>
      <c r="U260" s="118"/>
      <c r="V260" s="118"/>
      <c r="W260" s="118"/>
      <c r="X260" s="118"/>
      <c r="Y260" s="118"/>
      <c r="Z260" s="118"/>
      <c r="AA260" s="118"/>
      <c r="AB260" s="118"/>
      <c r="AC260" s="118"/>
      <c r="AD260" s="118"/>
      <c r="AE260" s="118"/>
      <c r="AF260" s="118"/>
      <c r="AG260" s="118"/>
    </row>
    <row r="261" ht="11.25" customHeight="1">
      <c r="A261" s="123">
        <v>28524.55906849707</v>
      </c>
      <c r="B261" s="124">
        <v>5.58404</v>
      </c>
      <c r="C261" s="124">
        <f t="shared" si="1"/>
        <v>149.5940403</v>
      </c>
      <c r="D261" s="124">
        <v>835.339104709771</v>
      </c>
      <c r="E261" s="125">
        <v>178.0</v>
      </c>
      <c r="F261" s="125">
        <v>1.23</v>
      </c>
      <c r="G261" s="126">
        <v>0.2</v>
      </c>
      <c r="H261" s="127">
        <f t="shared" si="2"/>
        <v>2563.2</v>
      </c>
      <c r="I261" s="122">
        <f t="shared" si="3"/>
        <v>7.022465753</v>
      </c>
      <c r="J261" s="122">
        <f t="shared" si="4"/>
        <v>105.3369863</v>
      </c>
      <c r="K261" s="122">
        <f t="shared" si="5"/>
        <v>129.5644932</v>
      </c>
      <c r="L261" s="122">
        <f t="shared" si="6"/>
        <v>364</v>
      </c>
      <c r="M261" s="125">
        <v>0.85</v>
      </c>
      <c r="N261" s="125">
        <v>13.0</v>
      </c>
      <c r="O261" s="118">
        <f t="shared" si="7"/>
        <v>15</v>
      </c>
      <c r="P261" s="118"/>
      <c r="Q261" s="118"/>
      <c r="R261" s="118"/>
      <c r="S261" s="118"/>
      <c r="T261" s="118"/>
      <c r="U261" s="118"/>
      <c r="V261" s="118"/>
      <c r="W261" s="118"/>
      <c r="X261" s="118"/>
      <c r="Y261" s="118"/>
      <c r="Z261" s="118"/>
      <c r="AA261" s="118"/>
      <c r="AB261" s="118"/>
      <c r="AC261" s="118"/>
      <c r="AD261" s="118"/>
      <c r="AE261" s="118"/>
      <c r="AF261" s="118"/>
      <c r="AG261" s="118"/>
    </row>
    <row r="262" ht="11.25" customHeight="1">
      <c r="A262" s="123">
        <v>12159.11518315893</v>
      </c>
      <c r="B262" s="124">
        <v>9.13671</v>
      </c>
      <c r="C262" s="124">
        <f t="shared" si="1"/>
        <v>193.7959177</v>
      </c>
      <c r="D262" s="124">
        <v>1770.6570993954067</v>
      </c>
      <c r="E262" s="125">
        <v>146.0</v>
      </c>
      <c r="F262" s="125">
        <v>0.78</v>
      </c>
      <c r="G262" s="126">
        <v>0.4</v>
      </c>
      <c r="H262" s="127">
        <f t="shared" si="2"/>
        <v>2452.8</v>
      </c>
      <c r="I262" s="122">
        <f t="shared" si="3"/>
        <v>6.72</v>
      </c>
      <c r="J262" s="122">
        <f t="shared" si="4"/>
        <v>389.76</v>
      </c>
      <c r="K262" s="122">
        <f t="shared" si="5"/>
        <v>304.0128</v>
      </c>
      <c r="L262" s="122">
        <f t="shared" si="6"/>
        <v>998</v>
      </c>
      <c r="M262" s="125">
        <v>0.8</v>
      </c>
      <c r="N262" s="125">
        <v>46.0</v>
      </c>
      <c r="O262" s="118">
        <f t="shared" si="7"/>
        <v>58</v>
      </c>
      <c r="P262" s="118"/>
      <c r="Q262" s="118"/>
      <c r="R262" s="118"/>
      <c r="S262" s="118"/>
      <c r="T262" s="118"/>
      <c r="U262" s="118"/>
      <c r="V262" s="118"/>
      <c r="W262" s="118"/>
      <c r="X262" s="118"/>
      <c r="Y262" s="118"/>
      <c r="Z262" s="118"/>
      <c r="AA262" s="118"/>
      <c r="AB262" s="118"/>
      <c r="AC262" s="118"/>
      <c r="AD262" s="118"/>
      <c r="AE262" s="118"/>
      <c r="AF262" s="118"/>
      <c r="AG262" s="118"/>
    </row>
    <row r="263" ht="11.25" customHeight="1">
      <c r="A263" s="123">
        <v>64627.18513751161</v>
      </c>
      <c r="B263" s="124">
        <v>6.34865</v>
      </c>
      <c r="C263" s="124">
        <f t="shared" si="1"/>
        <v>159.7404425</v>
      </c>
      <c r="D263" s="124">
        <v>1014.1361600304</v>
      </c>
      <c r="E263" s="125">
        <v>146.0</v>
      </c>
      <c r="F263" s="125">
        <v>0.96</v>
      </c>
      <c r="G263" s="126">
        <v>-0.4</v>
      </c>
      <c r="H263" s="127">
        <f t="shared" si="2"/>
        <v>1051.2</v>
      </c>
      <c r="I263" s="122">
        <f t="shared" si="3"/>
        <v>2.88</v>
      </c>
      <c r="J263" s="122">
        <f t="shared" si="4"/>
        <v>89.28</v>
      </c>
      <c r="K263" s="122">
        <f t="shared" si="5"/>
        <v>85.7088</v>
      </c>
      <c r="L263" s="122">
        <f t="shared" si="6"/>
        <v>261</v>
      </c>
      <c r="M263" s="125">
        <v>1.0</v>
      </c>
      <c r="N263" s="125">
        <v>31.0</v>
      </c>
      <c r="O263" s="118">
        <f t="shared" si="7"/>
        <v>31</v>
      </c>
      <c r="P263" s="118"/>
      <c r="Q263" s="118"/>
      <c r="R263" s="118"/>
      <c r="S263" s="118"/>
      <c r="T263" s="118"/>
      <c r="U263" s="118"/>
      <c r="V263" s="118"/>
      <c r="W263" s="118"/>
      <c r="X263" s="118"/>
      <c r="Y263" s="118"/>
      <c r="Z263" s="118"/>
      <c r="AA263" s="118"/>
      <c r="AB263" s="118"/>
      <c r="AC263" s="118"/>
      <c r="AD263" s="118"/>
      <c r="AE263" s="118"/>
      <c r="AF263" s="118"/>
      <c r="AG263" s="118"/>
    </row>
    <row r="264" ht="11.25" customHeight="1">
      <c r="A264" s="123">
        <v>54440.079795034566</v>
      </c>
      <c r="B264" s="124">
        <v>10.761201</v>
      </c>
      <c r="C264" s="124">
        <f t="shared" si="1"/>
        <v>347.5468685</v>
      </c>
      <c r="D264" s="124">
        <v>3740.021709347506</v>
      </c>
      <c r="E264" s="125">
        <v>284.0</v>
      </c>
      <c r="F264" s="125">
        <v>0.87</v>
      </c>
      <c r="G264" s="126">
        <v>0.6</v>
      </c>
      <c r="H264" s="127">
        <f t="shared" si="2"/>
        <v>5452.8</v>
      </c>
      <c r="I264" s="122">
        <f t="shared" si="3"/>
        <v>14.93917808</v>
      </c>
      <c r="J264" s="122">
        <f t="shared" si="4"/>
        <v>492.9928767</v>
      </c>
      <c r="K264" s="122">
        <f t="shared" si="5"/>
        <v>428.9038027</v>
      </c>
      <c r="L264" s="122">
        <f t="shared" si="6"/>
        <v>1351</v>
      </c>
      <c r="M264" s="125">
        <v>1.0</v>
      </c>
      <c r="N264" s="125">
        <v>33.0</v>
      </c>
      <c r="O264" s="118">
        <f t="shared" si="7"/>
        <v>33</v>
      </c>
      <c r="P264" s="118"/>
      <c r="Q264" s="118"/>
      <c r="R264" s="118"/>
      <c r="S264" s="118"/>
      <c r="T264" s="118"/>
      <c r="U264" s="118"/>
      <c r="V264" s="118"/>
      <c r="W264" s="118"/>
      <c r="X264" s="118"/>
      <c r="Y264" s="118"/>
      <c r="Z264" s="118"/>
      <c r="AA264" s="118"/>
      <c r="AB264" s="118"/>
      <c r="AC264" s="118"/>
      <c r="AD264" s="118"/>
      <c r="AE264" s="118"/>
      <c r="AF264" s="118"/>
      <c r="AG264" s="118"/>
    </row>
    <row r="265" ht="11.25" customHeight="1">
      <c r="A265" s="123">
        <v>14865.093250415395</v>
      </c>
      <c r="B265" s="124">
        <v>5.228300000000001</v>
      </c>
      <c r="C265" s="124">
        <f t="shared" si="1"/>
        <v>200.7929301</v>
      </c>
      <c r="D265" s="124">
        <v>1049.805676388098</v>
      </c>
      <c r="E265" s="125">
        <v>178.0</v>
      </c>
      <c r="F265" s="125">
        <v>1.34</v>
      </c>
      <c r="G265" s="126">
        <v>-0.1</v>
      </c>
      <c r="H265" s="127">
        <f t="shared" si="2"/>
        <v>1922.4</v>
      </c>
      <c r="I265" s="122">
        <f t="shared" si="3"/>
        <v>5.266849315</v>
      </c>
      <c r="J265" s="122">
        <f t="shared" si="4"/>
        <v>163.2723288</v>
      </c>
      <c r="K265" s="122">
        <f t="shared" si="5"/>
        <v>218.7849205</v>
      </c>
      <c r="L265" s="122">
        <f t="shared" si="6"/>
        <v>601</v>
      </c>
      <c r="M265" s="125">
        <v>0.75</v>
      </c>
      <c r="N265" s="125">
        <v>23.0</v>
      </c>
      <c r="O265" s="118">
        <f t="shared" si="7"/>
        <v>31</v>
      </c>
      <c r="P265" s="118"/>
      <c r="Q265" s="118"/>
      <c r="R265" s="118"/>
      <c r="S265" s="118"/>
      <c r="T265" s="118"/>
      <c r="U265" s="118"/>
      <c r="V265" s="118"/>
      <c r="W265" s="118"/>
      <c r="X265" s="118"/>
      <c r="Y265" s="118"/>
      <c r="Z265" s="118"/>
      <c r="AA265" s="118"/>
      <c r="AB265" s="118"/>
      <c r="AC265" s="118"/>
      <c r="AD265" s="118"/>
      <c r="AE265" s="118"/>
      <c r="AF265" s="118"/>
      <c r="AG265" s="118"/>
    </row>
    <row r="266" ht="11.25" customHeight="1">
      <c r="A266" s="123">
        <v>59540.86287233654</v>
      </c>
      <c r="B266" s="124">
        <v>12.620905</v>
      </c>
      <c r="C266" s="124">
        <f t="shared" si="1"/>
        <v>726.6879697</v>
      </c>
      <c r="D266" s="124">
        <v>9171.459830668411</v>
      </c>
      <c r="E266" s="125">
        <v>268.0</v>
      </c>
      <c r="F266" s="125">
        <v>0.73</v>
      </c>
      <c r="G266" s="126">
        <v>0.2</v>
      </c>
      <c r="H266" s="127">
        <f t="shared" si="2"/>
        <v>3859.2</v>
      </c>
      <c r="I266" s="122">
        <f t="shared" si="3"/>
        <v>10.57315068</v>
      </c>
      <c r="J266" s="122">
        <f t="shared" si="4"/>
        <v>919.8641096</v>
      </c>
      <c r="K266" s="122">
        <f t="shared" si="5"/>
        <v>671.5008</v>
      </c>
      <c r="L266" s="122">
        <f t="shared" si="6"/>
        <v>2263</v>
      </c>
      <c r="M266" s="125">
        <v>1.0</v>
      </c>
      <c r="N266" s="125">
        <v>87.0</v>
      </c>
      <c r="O266" s="118">
        <f t="shared" si="7"/>
        <v>87</v>
      </c>
      <c r="P266" s="118"/>
      <c r="Q266" s="118"/>
      <c r="R266" s="118"/>
      <c r="S266" s="118"/>
      <c r="T266" s="118"/>
      <c r="U266" s="118"/>
      <c r="V266" s="118"/>
      <c r="W266" s="118"/>
      <c r="X266" s="118"/>
      <c r="Y266" s="118"/>
      <c r="Z266" s="118"/>
      <c r="AA266" s="118"/>
      <c r="AB266" s="118"/>
      <c r="AC266" s="118"/>
      <c r="AD266" s="118"/>
      <c r="AE266" s="118"/>
      <c r="AF266" s="118"/>
      <c r="AG266" s="118"/>
    </row>
    <row r="267" ht="11.25" customHeight="1">
      <c r="A267" s="123">
        <v>89016.80092913331</v>
      </c>
      <c r="B267" s="124">
        <v>16.10631</v>
      </c>
      <c r="C267" s="124">
        <f t="shared" si="1"/>
        <v>504.2870989</v>
      </c>
      <c r="D267" s="124">
        <v>8122.2043445835625</v>
      </c>
      <c r="E267" s="125">
        <v>252.0</v>
      </c>
      <c r="F267" s="125">
        <v>1.07</v>
      </c>
      <c r="G267" s="126">
        <v>-0.4</v>
      </c>
      <c r="H267" s="127">
        <f t="shared" si="2"/>
        <v>1814.4</v>
      </c>
      <c r="I267" s="122">
        <f t="shared" si="3"/>
        <v>4.970958904</v>
      </c>
      <c r="J267" s="122">
        <f t="shared" si="4"/>
        <v>228.6641096</v>
      </c>
      <c r="K267" s="122">
        <f t="shared" si="5"/>
        <v>244.6705973</v>
      </c>
      <c r="L267" s="122">
        <f t="shared" si="6"/>
        <v>718</v>
      </c>
      <c r="M267" s="125">
        <v>1.0</v>
      </c>
      <c r="N267" s="125">
        <v>46.0</v>
      </c>
      <c r="O267" s="118">
        <f t="shared" si="7"/>
        <v>46</v>
      </c>
      <c r="P267" s="118"/>
      <c r="Q267" s="118"/>
      <c r="R267" s="118"/>
      <c r="S267" s="118"/>
      <c r="T267" s="118"/>
      <c r="U267" s="118"/>
      <c r="V267" s="118"/>
      <c r="W267" s="118"/>
      <c r="X267" s="118"/>
      <c r="Y267" s="118"/>
      <c r="Z267" s="118"/>
      <c r="AA267" s="118"/>
      <c r="AB267" s="118"/>
      <c r="AC267" s="118"/>
      <c r="AD267" s="118"/>
      <c r="AE267" s="118"/>
      <c r="AF267" s="118"/>
      <c r="AG267" s="118"/>
    </row>
    <row r="268" ht="11.25" customHeight="1">
      <c r="A268" s="123">
        <v>46105.67189540382</v>
      </c>
      <c r="B268" s="124">
        <v>11.941809000000001</v>
      </c>
      <c r="C268" s="124">
        <f t="shared" si="1"/>
        <v>129.2704581</v>
      </c>
      <c r="D268" s="124">
        <v>1543.7231201422803</v>
      </c>
      <c r="E268" s="125">
        <v>252.0</v>
      </c>
      <c r="F268" s="125">
        <v>0.73</v>
      </c>
      <c r="G268" s="126">
        <v>0.8</v>
      </c>
      <c r="H268" s="127">
        <f t="shared" si="2"/>
        <v>5443.2</v>
      </c>
      <c r="I268" s="122">
        <f t="shared" si="3"/>
        <v>14.91287671</v>
      </c>
      <c r="J268" s="122">
        <f t="shared" si="4"/>
        <v>298.2575342</v>
      </c>
      <c r="K268" s="122">
        <f t="shared" si="5"/>
        <v>217.728</v>
      </c>
      <c r="L268" s="122">
        <f t="shared" si="6"/>
        <v>734</v>
      </c>
      <c r="M268" s="125">
        <v>1.0</v>
      </c>
      <c r="N268" s="125">
        <v>20.0</v>
      </c>
      <c r="O268" s="118">
        <f t="shared" si="7"/>
        <v>20</v>
      </c>
      <c r="P268" s="118"/>
      <c r="Q268" s="118"/>
      <c r="R268" s="118"/>
      <c r="S268" s="118"/>
      <c r="T268" s="118"/>
      <c r="U268" s="118"/>
      <c r="V268" s="118"/>
      <c r="W268" s="118"/>
      <c r="X268" s="118"/>
      <c r="Y268" s="118"/>
      <c r="Z268" s="118"/>
      <c r="AA268" s="118"/>
      <c r="AB268" s="118"/>
      <c r="AC268" s="118"/>
      <c r="AD268" s="118"/>
      <c r="AE268" s="118"/>
      <c r="AF268" s="118"/>
      <c r="AG268" s="118"/>
    </row>
    <row r="269" ht="11.25" customHeight="1">
      <c r="A269" s="123">
        <v>21179.05748783262</v>
      </c>
      <c r="B269" s="124">
        <v>31.498511000000004</v>
      </c>
      <c r="C269" s="124">
        <f t="shared" si="1"/>
        <v>275.4499013</v>
      </c>
      <c r="D269" s="124">
        <v>8676.261744498923</v>
      </c>
      <c r="E269" s="125">
        <v>260.0</v>
      </c>
      <c r="F269" s="125">
        <v>0.92</v>
      </c>
      <c r="G269" s="126">
        <v>1.5</v>
      </c>
      <c r="H269" s="127">
        <f t="shared" si="2"/>
        <v>7800</v>
      </c>
      <c r="I269" s="122">
        <f t="shared" si="3"/>
        <v>21.36986301</v>
      </c>
      <c r="J269" s="122">
        <f t="shared" si="4"/>
        <v>619.7260274</v>
      </c>
      <c r="K269" s="122">
        <f t="shared" si="5"/>
        <v>570.1479452</v>
      </c>
      <c r="L269" s="122">
        <f t="shared" si="6"/>
        <v>1760</v>
      </c>
      <c r="M269" s="125">
        <v>1.0</v>
      </c>
      <c r="N269" s="125">
        <v>29.0</v>
      </c>
      <c r="O269" s="118">
        <f t="shared" si="7"/>
        <v>29</v>
      </c>
      <c r="P269" s="118"/>
      <c r="Q269" s="118"/>
      <c r="R269" s="118"/>
      <c r="S269" s="118"/>
      <c r="T269" s="118"/>
      <c r="U269" s="118"/>
      <c r="V269" s="118"/>
      <c r="W269" s="118"/>
      <c r="X269" s="118"/>
      <c r="Y269" s="118"/>
      <c r="Z269" s="118"/>
      <c r="AA269" s="118"/>
      <c r="AB269" s="118"/>
      <c r="AC269" s="118"/>
      <c r="AD269" s="118"/>
      <c r="AE269" s="118"/>
      <c r="AF269" s="118"/>
      <c r="AG269" s="118"/>
    </row>
    <row r="270" ht="11.25" customHeight="1">
      <c r="A270" s="123">
        <v>37920.10879016295</v>
      </c>
      <c r="B270" s="124">
        <v>7.238</v>
      </c>
      <c r="C270" s="124">
        <f t="shared" si="1"/>
        <v>175.7001295</v>
      </c>
      <c r="D270" s="124">
        <v>1271.7175370900002</v>
      </c>
      <c r="E270" s="125">
        <v>154.0</v>
      </c>
      <c r="F270" s="125">
        <v>0.95</v>
      </c>
      <c r="G270" s="126">
        <v>0.2</v>
      </c>
      <c r="H270" s="127">
        <f t="shared" si="2"/>
        <v>2217.6</v>
      </c>
      <c r="I270" s="122">
        <f t="shared" si="3"/>
        <v>6.075616438</v>
      </c>
      <c r="J270" s="122">
        <f t="shared" si="4"/>
        <v>139.7391781</v>
      </c>
      <c r="K270" s="122">
        <f t="shared" si="5"/>
        <v>132.7522192</v>
      </c>
      <c r="L270" s="122">
        <f t="shared" si="6"/>
        <v>405</v>
      </c>
      <c r="M270" s="125">
        <v>1.0</v>
      </c>
      <c r="N270" s="125">
        <v>23.0</v>
      </c>
      <c r="O270" s="118">
        <f t="shared" si="7"/>
        <v>23</v>
      </c>
      <c r="P270" s="118"/>
      <c r="Q270" s="118"/>
      <c r="R270" s="118"/>
      <c r="S270" s="118"/>
      <c r="T270" s="118"/>
      <c r="U270" s="118"/>
      <c r="V270" s="118"/>
      <c r="W270" s="118"/>
      <c r="X270" s="118"/>
      <c r="Y270" s="118"/>
      <c r="Z270" s="118"/>
      <c r="AA270" s="118"/>
      <c r="AB270" s="118"/>
      <c r="AC270" s="118"/>
      <c r="AD270" s="118"/>
      <c r="AE270" s="118"/>
      <c r="AF270" s="118"/>
      <c r="AG270" s="118"/>
    </row>
    <row r="271" ht="11.25" customHeight="1">
      <c r="A271" s="123">
        <v>91715.26173956698</v>
      </c>
      <c r="B271" s="124">
        <v>8.860225000000002</v>
      </c>
      <c r="C271" s="124">
        <f t="shared" si="1"/>
        <v>171.5935155</v>
      </c>
      <c r="D271" s="124">
        <v>1520.3571561191884</v>
      </c>
      <c r="E271" s="125">
        <v>300.0</v>
      </c>
      <c r="F271" s="125">
        <v>1.39</v>
      </c>
      <c r="G271" s="126">
        <v>-0.2</v>
      </c>
      <c r="H271" s="127">
        <f t="shared" si="2"/>
        <v>2880</v>
      </c>
      <c r="I271" s="122">
        <f t="shared" si="3"/>
        <v>7.890410959</v>
      </c>
      <c r="J271" s="122">
        <f t="shared" si="4"/>
        <v>118.3561644</v>
      </c>
      <c r="K271" s="122">
        <f t="shared" si="5"/>
        <v>164.5150685</v>
      </c>
      <c r="L271" s="122">
        <f t="shared" si="6"/>
        <v>447</v>
      </c>
      <c r="M271" s="125">
        <v>0.82</v>
      </c>
      <c r="N271" s="125">
        <v>12.0</v>
      </c>
      <c r="O271" s="118">
        <f t="shared" si="7"/>
        <v>15</v>
      </c>
      <c r="P271" s="118"/>
      <c r="Q271" s="118"/>
      <c r="R271" s="118"/>
      <c r="S271" s="118"/>
      <c r="T271" s="118"/>
      <c r="U271" s="118"/>
      <c r="V271" s="118"/>
      <c r="W271" s="118"/>
      <c r="X271" s="118"/>
      <c r="Y271" s="118"/>
      <c r="Z271" s="118"/>
      <c r="AA271" s="118"/>
      <c r="AB271" s="118"/>
      <c r="AC271" s="118"/>
      <c r="AD271" s="118"/>
      <c r="AE271" s="118"/>
      <c r="AF271" s="118"/>
      <c r="AG271" s="118"/>
    </row>
    <row r="272" ht="11.25" customHeight="1">
      <c r="A272" s="123">
        <v>49986.20613828915</v>
      </c>
      <c r="B272" s="124">
        <v>10.266872000000001</v>
      </c>
      <c r="C272" s="124">
        <f t="shared" si="1"/>
        <v>79.92972204</v>
      </c>
      <c r="D272" s="124">
        <v>820.6282251392208</v>
      </c>
      <c r="E272" s="125">
        <v>106.0</v>
      </c>
      <c r="F272" s="125">
        <v>0.71</v>
      </c>
      <c r="G272" s="126">
        <v>0.8</v>
      </c>
      <c r="H272" s="127">
        <f t="shared" si="2"/>
        <v>2289.6</v>
      </c>
      <c r="I272" s="122">
        <f t="shared" si="3"/>
        <v>6.272876712</v>
      </c>
      <c r="J272" s="122">
        <f t="shared" si="4"/>
        <v>150.5490411</v>
      </c>
      <c r="K272" s="122">
        <f t="shared" si="5"/>
        <v>106.8898192</v>
      </c>
      <c r="L272" s="122">
        <f t="shared" si="6"/>
        <v>364</v>
      </c>
      <c r="M272" s="125">
        <v>0.83</v>
      </c>
      <c r="N272" s="125">
        <v>20.0</v>
      </c>
      <c r="O272" s="118">
        <f t="shared" si="7"/>
        <v>24</v>
      </c>
      <c r="P272" s="118"/>
      <c r="Q272" s="118"/>
      <c r="R272" s="118"/>
      <c r="S272" s="118"/>
      <c r="T272" s="118"/>
      <c r="U272" s="118"/>
      <c r="V272" s="118"/>
      <c r="W272" s="118"/>
      <c r="X272" s="118"/>
      <c r="Y272" s="118"/>
      <c r="Z272" s="118"/>
      <c r="AA272" s="118"/>
      <c r="AB272" s="118"/>
      <c r="AC272" s="118"/>
      <c r="AD272" s="118"/>
      <c r="AE272" s="118"/>
      <c r="AF272" s="118"/>
      <c r="AG272" s="118"/>
    </row>
    <row r="273" ht="11.25" customHeight="1">
      <c r="A273" s="123">
        <v>89243.7789232393</v>
      </c>
      <c r="B273" s="124">
        <v>16.16076</v>
      </c>
      <c r="C273" s="124">
        <f t="shared" si="1"/>
        <v>323.4148448</v>
      </c>
      <c r="D273" s="124">
        <v>5226.629686794121</v>
      </c>
      <c r="E273" s="125">
        <v>186.0</v>
      </c>
      <c r="F273" s="125">
        <v>1.31</v>
      </c>
      <c r="G273" s="126">
        <v>1.2</v>
      </c>
      <c r="H273" s="127">
        <f t="shared" si="2"/>
        <v>4910.4</v>
      </c>
      <c r="I273" s="122">
        <f t="shared" si="3"/>
        <v>13.45315068</v>
      </c>
      <c r="J273" s="122">
        <f t="shared" si="4"/>
        <v>443.9539726</v>
      </c>
      <c r="K273" s="122">
        <f t="shared" si="5"/>
        <v>581.5797041</v>
      </c>
      <c r="L273" s="122">
        <f t="shared" si="6"/>
        <v>1607</v>
      </c>
      <c r="M273" s="125">
        <v>1.0</v>
      </c>
      <c r="N273" s="125">
        <v>33.0</v>
      </c>
      <c r="O273" s="118">
        <f t="shared" si="7"/>
        <v>33</v>
      </c>
      <c r="P273" s="118"/>
      <c r="Q273" s="118"/>
      <c r="R273" s="118"/>
      <c r="S273" s="118"/>
      <c r="T273" s="118"/>
      <c r="U273" s="118"/>
      <c r="V273" s="118"/>
      <c r="W273" s="118"/>
      <c r="X273" s="118"/>
      <c r="Y273" s="118"/>
      <c r="Z273" s="118"/>
      <c r="AA273" s="118"/>
      <c r="AB273" s="118"/>
      <c r="AC273" s="118"/>
      <c r="AD273" s="118"/>
      <c r="AE273" s="118"/>
      <c r="AF273" s="118"/>
      <c r="AG273" s="118"/>
    </row>
    <row r="274" ht="11.25" customHeight="1">
      <c r="A274" s="123">
        <v>15597.372670495935</v>
      </c>
      <c r="B274" s="124">
        <v>13.25214</v>
      </c>
      <c r="C274" s="124">
        <f t="shared" si="1"/>
        <v>127.6095647</v>
      </c>
      <c r="D274" s="124">
        <v>1691.0998166371483</v>
      </c>
      <c r="E274" s="125">
        <v>220.0</v>
      </c>
      <c r="F274" s="125">
        <v>0.74</v>
      </c>
      <c r="G274" s="126">
        <v>1.2</v>
      </c>
      <c r="H274" s="127">
        <f t="shared" si="2"/>
        <v>5808</v>
      </c>
      <c r="I274" s="122">
        <f t="shared" si="3"/>
        <v>15.91232877</v>
      </c>
      <c r="J274" s="122">
        <f t="shared" si="4"/>
        <v>429.6328767</v>
      </c>
      <c r="K274" s="122">
        <f t="shared" si="5"/>
        <v>317.9283288</v>
      </c>
      <c r="L274" s="122">
        <f t="shared" si="6"/>
        <v>1065</v>
      </c>
      <c r="M274" s="125">
        <v>0.82</v>
      </c>
      <c r="N274" s="125">
        <v>22.0</v>
      </c>
      <c r="O274" s="118">
        <f t="shared" si="7"/>
        <v>27</v>
      </c>
      <c r="P274" s="118"/>
      <c r="Q274" s="118"/>
      <c r="R274" s="118"/>
      <c r="S274" s="118"/>
      <c r="T274" s="118"/>
      <c r="U274" s="118"/>
      <c r="V274" s="118"/>
      <c r="W274" s="118"/>
      <c r="X274" s="118"/>
      <c r="Y274" s="118"/>
      <c r="Z274" s="118"/>
      <c r="AA274" s="118"/>
      <c r="AB274" s="118"/>
      <c r="AC274" s="118"/>
      <c r="AD274" s="118"/>
      <c r="AE274" s="118"/>
      <c r="AF274" s="118"/>
      <c r="AG274" s="118"/>
    </row>
    <row r="275" ht="11.25" customHeight="1">
      <c r="A275" s="123">
        <v>71647.04951407076</v>
      </c>
      <c r="B275" s="124">
        <v>27.877080000000003</v>
      </c>
      <c r="C275" s="124">
        <f t="shared" si="1"/>
        <v>434.6789941</v>
      </c>
      <c r="D275" s="124">
        <v>12117.581092818962</v>
      </c>
      <c r="E275" s="125">
        <v>228.0</v>
      </c>
      <c r="F275" s="125">
        <v>1.47</v>
      </c>
      <c r="G275" s="126">
        <v>-0.2</v>
      </c>
      <c r="H275" s="127">
        <f t="shared" si="2"/>
        <v>2188.8</v>
      </c>
      <c r="I275" s="122">
        <f t="shared" si="3"/>
        <v>5.996712329</v>
      </c>
      <c r="J275" s="122">
        <f t="shared" si="4"/>
        <v>197.8915068</v>
      </c>
      <c r="K275" s="122">
        <f t="shared" si="5"/>
        <v>290.9005151</v>
      </c>
      <c r="L275" s="122">
        <f t="shared" si="6"/>
        <v>780</v>
      </c>
      <c r="M275" s="125">
        <v>1.0</v>
      </c>
      <c r="N275" s="125">
        <v>33.0</v>
      </c>
      <c r="O275" s="118">
        <f t="shared" si="7"/>
        <v>33</v>
      </c>
      <c r="P275" s="118"/>
      <c r="Q275" s="118"/>
      <c r="R275" s="118"/>
      <c r="S275" s="118"/>
      <c r="T275" s="118"/>
      <c r="U275" s="118"/>
      <c r="V275" s="118"/>
      <c r="W275" s="118"/>
      <c r="X275" s="118"/>
      <c r="Y275" s="118"/>
      <c r="Z275" s="118"/>
      <c r="AA275" s="118"/>
      <c r="AB275" s="118"/>
      <c r="AC275" s="118"/>
      <c r="AD275" s="118"/>
      <c r="AE275" s="118"/>
      <c r="AF275" s="118"/>
      <c r="AG275" s="118"/>
    </row>
    <row r="276" ht="11.25" customHeight="1">
      <c r="A276" s="123">
        <v>990.667053058547</v>
      </c>
      <c r="B276" s="124">
        <v>7.17948</v>
      </c>
      <c r="C276" s="124">
        <f t="shared" si="1"/>
        <v>471.5776981</v>
      </c>
      <c r="D276" s="124">
        <v>3385.6826518472503</v>
      </c>
      <c r="E276" s="125">
        <v>332.0</v>
      </c>
      <c r="F276" s="125">
        <v>0.96</v>
      </c>
      <c r="G276" s="126">
        <v>0.4</v>
      </c>
      <c r="H276" s="127">
        <f t="shared" si="2"/>
        <v>5577.6</v>
      </c>
      <c r="I276" s="122">
        <f t="shared" si="3"/>
        <v>15.28109589</v>
      </c>
      <c r="J276" s="122">
        <f t="shared" si="4"/>
        <v>611.2438356</v>
      </c>
      <c r="K276" s="122">
        <f t="shared" si="5"/>
        <v>586.7940822</v>
      </c>
      <c r="L276" s="122">
        <f t="shared" si="6"/>
        <v>1785</v>
      </c>
      <c r="M276" s="125">
        <v>0.82</v>
      </c>
      <c r="N276" s="125">
        <v>33.0</v>
      </c>
      <c r="O276" s="118">
        <f t="shared" si="7"/>
        <v>40</v>
      </c>
      <c r="P276" s="118"/>
      <c r="Q276" s="118"/>
      <c r="R276" s="118"/>
      <c r="S276" s="118"/>
      <c r="T276" s="118"/>
      <c r="U276" s="118"/>
      <c r="V276" s="118"/>
      <c r="W276" s="118"/>
      <c r="X276" s="118"/>
      <c r="Y276" s="118"/>
      <c r="Z276" s="118"/>
      <c r="AA276" s="118"/>
      <c r="AB276" s="118"/>
      <c r="AC276" s="118"/>
      <c r="AD276" s="118"/>
      <c r="AE276" s="118"/>
      <c r="AF276" s="118"/>
      <c r="AG276" s="118"/>
    </row>
    <row r="277" ht="11.25" customHeight="1">
      <c r="A277" s="123">
        <v>44766.436076589256</v>
      </c>
      <c r="B277" s="124">
        <v>7.909880000000001</v>
      </c>
      <c r="C277" s="124">
        <f t="shared" si="1"/>
        <v>345.3685844</v>
      </c>
      <c r="D277" s="124">
        <v>2731.8240586560005</v>
      </c>
      <c r="E277" s="125">
        <v>276.0</v>
      </c>
      <c r="F277" s="125">
        <v>0.8</v>
      </c>
      <c r="G277" s="126">
        <v>0.4</v>
      </c>
      <c r="H277" s="127">
        <f t="shared" si="2"/>
        <v>4636.8</v>
      </c>
      <c r="I277" s="122">
        <f t="shared" si="3"/>
        <v>12.70356164</v>
      </c>
      <c r="J277" s="122">
        <f t="shared" si="4"/>
        <v>444.6246575</v>
      </c>
      <c r="K277" s="122">
        <f t="shared" si="5"/>
        <v>355.699726</v>
      </c>
      <c r="L277" s="122">
        <f t="shared" si="6"/>
        <v>1156</v>
      </c>
      <c r="M277" s="125">
        <v>1.0</v>
      </c>
      <c r="N277" s="125">
        <v>35.0</v>
      </c>
      <c r="O277" s="118">
        <f t="shared" si="7"/>
        <v>35</v>
      </c>
      <c r="P277" s="118"/>
      <c r="Q277" s="118"/>
      <c r="R277" s="118"/>
      <c r="S277" s="118"/>
      <c r="T277" s="118"/>
      <c r="U277" s="118"/>
      <c r="V277" s="118"/>
      <c r="W277" s="118"/>
      <c r="X277" s="118"/>
      <c r="Y277" s="118"/>
      <c r="Z277" s="118"/>
      <c r="AA277" s="118"/>
      <c r="AB277" s="118"/>
      <c r="AC277" s="118"/>
      <c r="AD277" s="118"/>
      <c r="AE277" s="118"/>
      <c r="AF277" s="118"/>
      <c r="AG277" s="118"/>
    </row>
    <row r="278" ht="11.25" customHeight="1">
      <c r="A278" s="123">
        <v>84276.16289841164</v>
      </c>
      <c r="B278" s="124">
        <v>72.6033</v>
      </c>
      <c r="C278" s="124">
        <f t="shared" si="1"/>
        <v>248.8524884</v>
      </c>
      <c r="D278" s="124">
        <v>18067.511869985614</v>
      </c>
      <c r="E278" s="125">
        <v>324.0</v>
      </c>
      <c r="F278" s="125">
        <v>0.81</v>
      </c>
      <c r="G278" s="126">
        <v>0.8</v>
      </c>
      <c r="H278" s="127">
        <f t="shared" si="2"/>
        <v>6998.4</v>
      </c>
      <c r="I278" s="122">
        <f t="shared" si="3"/>
        <v>19.17369863</v>
      </c>
      <c r="J278" s="122">
        <f t="shared" si="4"/>
        <v>613.5583562</v>
      </c>
      <c r="K278" s="122">
        <f t="shared" si="5"/>
        <v>496.9822685</v>
      </c>
      <c r="L278" s="122">
        <f t="shared" si="6"/>
        <v>1608</v>
      </c>
      <c r="M278" s="125">
        <v>0.72</v>
      </c>
      <c r="N278" s="125">
        <v>23.0</v>
      </c>
      <c r="O278" s="118">
        <f t="shared" si="7"/>
        <v>32</v>
      </c>
      <c r="P278" s="118"/>
      <c r="Q278" s="118"/>
      <c r="R278" s="118"/>
      <c r="S278" s="118"/>
      <c r="T278" s="118"/>
      <c r="U278" s="118"/>
      <c r="V278" s="118"/>
      <c r="W278" s="118"/>
      <c r="X278" s="118"/>
      <c r="Y278" s="118"/>
      <c r="Z278" s="118"/>
      <c r="AA278" s="118"/>
      <c r="AB278" s="118"/>
      <c r="AC278" s="118"/>
      <c r="AD278" s="118"/>
      <c r="AE278" s="118"/>
      <c r="AF278" s="118"/>
      <c r="AG278" s="118"/>
    </row>
    <row r="279" ht="11.25" customHeight="1">
      <c r="A279" s="123">
        <v>36903.02251856995</v>
      </c>
      <c r="B279" s="124">
        <v>21.010220000000004</v>
      </c>
      <c r="C279" s="124">
        <f t="shared" si="1"/>
        <v>191.0141391</v>
      </c>
      <c r="D279" s="124">
        <v>4013.2490848018806</v>
      </c>
      <c r="E279" s="125">
        <v>252.0</v>
      </c>
      <c r="F279" s="125">
        <v>0.81</v>
      </c>
      <c r="G279" s="126">
        <v>0.4</v>
      </c>
      <c r="H279" s="127">
        <f t="shared" si="2"/>
        <v>4233.6</v>
      </c>
      <c r="I279" s="122">
        <f t="shared" si="3"/>
        <v>11.59890411</v>
      </c>
      <c r="J279" s="122">
        <f t="shared" si="4"/>
        <v>266.7747945</v>
      </c>
      <c r="K279" s="122">
        <f t="shared" si="5"/>
        <v>216.0875836</v>
      </c>
      <c r="L279" s="122">
        <f t="shared" si="6"/>
        <v>699</v>
      </c>
      <c r="M279" s="125">
        <v>1.0</v>
      </c>
      <c r="N279" s="125">
        <v>23.0</v>
      </c>
      <c r="O279" s="118">
        <f t="shared" si="7"/>
        <v>23</v>
      </c>
      <c r="P279" s="118"/>
      <c r="Q279" s="118"/>
      <c r="R279" s="118"/>
      <c r="S279" s="118"/>
      <c r="T279" s="118"/>
      <c r="U279" s="118"/>
      <c r="V279" s="118"/>
      <c r="W279" s="118"/>
      <c r="X279" s="118"/>
      <c r="Y279" s="118"/>
      <c r="Z279" s="118"/>
      <c r="AA279" s="118"/>
      <c r="AB279" s="118"/>
      <c r="AC279" s="118"/>
      <c r="AD279" s="118"/>
      <c r="AE279" s="118"/>
      <c r="AF279" s="118"/>
      <c r="AG279" s="118"/>
    </row>
    <row r="280" ht="11.25" customHeight="1">
      <c r="A280" s="123">
        <v>33062.92627747684</v>
      </c>
      <c r="B280" s="124">
        <v>26.90688</v>
      </c>
      <c r="C280" s="124">
        <f t="shared" si="1"/>
        <v>631.6959002</v>
      </c>
      <c r="D280" s="124">
        <v>16996.965783405663</v>
      </c>
      <c r="E280" s="125">
        <v>340.0</v>
      </c>
      <c r="F280" s="125">
        <v>0.75</v>
      </c>
      <c r="G280" s="126">
        <v>0.8</v>
      </c>
      <c r="H280" s="127">
        <f t="shared" si="2"/>
        <v>7344</v>
      </c>
      <c r="I280" s="122">
        <f t="shared" si="3"/>
        <v>20.12054795</v>
      </c>
      <c r="J280" s="122">
        <f t="shared" si="4"/>
        <v>1448.679452</v>
      </c>
      <c r="K280" s="122">
        <f t="shared" si="5"/>
        <v>1086.509589</v>
      </c>
      <c r="L280" s="122">
        <f t="shared" si="6"/>
        <v>3622</v>
      </c>
      <c r="M280" s="125">
        <v>0.83</v>
      </c>
      <c r="N280" s="125">
        <v>60.0</v>
      </c>
      <c r="O280" s="118">
        <f t="shared" si="7"/>
        <v>72</v>
      </c>
      <c r="P280" s="118"/>
      <c r="Q280" s="118"/>
      <c r="R280" s="118"/>
      <c r="S280" s="118"/>
      <c r="T280" s="118"/>
      <c r="U280" s="118"/>
      <c r="V280" s="118"/>
      <c r="W280" s="118"/>
      <c r="X280" s="118"/>
      <c r="Y280" s="118"/>
      <c r="Z280" s="118"/>
      <c r="AA280" s="118"/>
      <c r="AB280" s="118"/>
      <c r="AC280" s="118"/>
      <c r="AD280" s="118"/>
      <c r="AE280" s="118"/>
      <c r="AF280" s="118"/>
      <c r="AG280" s="118"/>
    </row>
    <row r="281" ht="11.25" customHeight="1">
      <c r="A281" s="123">
        <v>52341.0191947009</v>
      </c>
      <c r="B281" s="124">
        <v>7.459650000000001</v>
      </c>
      <c r="C281" s="124">
        <f t="shared" si="1"/>
        <v>227.8485297</v>
      </c>
      <c r="D281" s="124">
        <v>1699.6702848723999</v>
      </c>
      <c r="E281" s="125">
        <v>252.0</v>
      </c>
      <c r="F281" s="125">
        <v>0.73</v>
      </c>
      <c r="G281" s="126">
        <v>0.8</v>
      </c>
      <c r="H281" s="127">
        <f t="shared" si="2"/>
        <v>5443.2</v>
      </c>
      <c r="I281" s="122">
        <f t="shared" si="3"/>
        <v>14.91287671</v>
      </c>
      <c r="J281" s="122">
        <f t="shared" si="4"/>
        <v>656.1665753</v>
      </c>
      <c r="K281" s="122">
        <f t="shared" si="5"/>
        <v>479.0016</v>
      </c>
      <c r="L281" s="122">
        <f t="shared" si="6"/>
        <v>1614</v>
      </c>
      <c r="M281" s="125">
        <v>0.7</v>
      </c>
      <c r="N281" s="125">
        <v>31.0</v>
      </c>
      <c r="O281" s="118">
        <f t="shared" si="7"/>
        <v>44</v>
      </c>
      <c r="P281" s="118"/>
      <c r="Q281" s="118"/>
      <c r="R281" s="118"/>
      <c r="S281" s="118"/>
      <c r="T281" s="118"/>
      <c r="U281" s="118"/>
      <c r="V281" s="118"/>
      <c r="W281" s="118"/>
      <c r="X281" s="118"/>
      <c r="Y281" s="118"/>
      <c r="Z281" s="118"/>
      <c r="AA281" s="118"/>
      <c r="AB281" s="118"/>
      <c r="AC281" s="118"/>
      <c r="AD281" s="118"/>
      <c r="AE281" s="118"/>
      <c r="AF281" s="118"/>
      <c r="AG281" s="118"/>
    </row>
    <row r="282" ht="11.25" customHeight="1">
      <c r="A282" s="123">
        <v>89951.51899386727</v>
      </c>
      <c r="B282" s="124">
        <v>7.7863500000000005</v>
      </c>
      <c r="C282" s="124">
        <f t="shared" si="1"/>
        <v>979.3106981</v>
      </c>
      <c r="D282" s="124">
        <v>7625.255853926878</v>
      </c>
      <c r="E282" s="125">
        <v>406.0</v>
      </c>
      <c r="F282" s="125">
        <v>0.75</v>
      </c>
      <c r="G282" s="126">
        <v>-0.2</v>
      </c>
      <c r="H282" s="127">
        <f t="shared" si="2"/>
        <v>3897.6</v>
      </c>
      <c r="I282" s="122">
        <f t="shared" si="3"/>
        <v>10.67835616</v>
      </c>
      <c r="J282" s="122">
        <f t="shared" si="4"/>
        <v>971.730411</v>
      </c>
      <c r="K282" s="122">
        <f t="shared" si="5"/>
        <v>728.7978082</v>
      </c>
      <c r="L282" s="122">
        <f t="shared" si="6"/>
        <v>2429</v>
      </c>
      <c r="M282" s="125">
        <v>0.75</v>
      </c>
      <c r="N282" s="125">
        <v>68.0</v>
      </c>
      <c r="O282" s="118">
        <f t="shared" si="7"/>
        <v>91</v>
      </c>
      <c r="P282" s="118"/>
      <c r="Q282" s="118"/>
      <c r="R282" s="118"/>
      <c r="S282" s="118"/>
      <c r="T282" s="118"/>
      <c r="U282" s="118"/>
      <c r="V282" s="118"/>
      <c r="W282" s="118"/>
      <c r="X282" s="118"/>
      <c r="Y282" s="118"/>
      <c r="Z282" s="118"/>
      <c r="AA282" s="118"/>
      <c r="AB282" s="118"/>
      <c r="AC282" s="118"/>
      <c r="AD282" s="118"/>
      <c r="AE282" s="118"/>
      <c r="AF282" s="118"/>
      <c r="AG282" s="118"/>
    </row>
    <row r="283" ht="11.25" customHeight="1">
      <c r="A283" s="123">
        <v>48507.32069882037</v>
      </c>
      <c r="B283" s="124">
        <v>7.459650000000001</v>
      </c>
      <c r="C283" s="124">
        <f t="shared" si="1"/>
        <v>727.9506491</v>
      </c>
      <c r="D283" s="124">
        <v>5430.257059719403</v>
      </c>
      <c r="E283" s="125">
        <v>340.0</v>
      </c>
      <c r="F283" s="125">
        <v>1.92</v>
      </c>
      <c r="G283" s="126">
        <v>-0.2</v>
      </c>
      <c r="H283" s="127">
        <f t="shared" si="2"/>
        <v>3264</v>
      </c>
      <c r="I283" s="122">
        <f t="shared" si="3"/>
        <v>8.942465753</v>
      </c>
      <c r="J283" s="122">
        <f t="shared" si="4"/>
        <v>295.1013699</v>
      </c>
      <c r="K283" s="122">
        <f t="shared" si="5"/>
        <v>566.5946301</v>
      </c>
      <c r="L283" s="122">
        <f t="shared" si="6"/>
        <v>1428</v>
      </c>
      <c r="M283" s="125">
        <v>0.82</v>
      </c>
      <c r="N283" s="125">
        <v>27.0</v>
      </c>
      <c r="O283" s="118">
        <f t="shared" si="7"/>
        <v>33</v>
      </c>
      <c r="P283" s="118"/>
      <c r="Q283" s="118"/>
      <c r="R283" s="118"/>
      <c r="S283" s="118"/>
      <c r="T283" s="118"/>
      <c r="U283" s="118"/>
      <c r="V283" s="118"/>
      <c r="W283" s="118"/>
      <c r="X283" s="118"/>
      <c r="Y283" s="118"/>
      <c r="Z283" s="118"/>
      <c r="AA283" s="118"/>
      <c r="AB283" s="118"/>
      <c r="AC283" s="118"/>
      <c r="AD283" s="118"/>
      <c r="AE283" s="118"/>
      <c r="AF283" s="118"/>
      <c r="AG283" s="118"/>
    </row>
    <row r="284" ht="11.25" customHeight="1">
      <c r="A284" s="123">
        <v>91203.71951589381</v>
      </c>
      <c r="B284" s="124">
        <v>8.57043</v>
      </c>
      <c r="C284" s="124">
        <f t="shared" si="1"/>
        <v>920.5528169</v>
      </c>
      <c r="D284" s="124">
        <v>7889.533478900711</v>
      </c>
      <c r="E284" s="125">
        <v>380.0</v>
      </c>
      <c r="F284" s="125">
        <v>1.24</v>
      </c>
      <c r="G284" s="126">
        <v>0.8</v>
      </c>
      <c r="H284" s="127">
        <f t="shared" si="2"/>
        <v>8208</v>
      </c>
      <c r="I284" s="122">
        <f t="shared" si="3"/>
        <v>22.48767123</v>
      </c>
      <c r="J284" s="122">
        <f t="shared" si="4"/>
        <v>1236.821918</v>
      </c>
      <c r="K284" s="122">
        <f t="shared" si="5"/>
        <v>1533.659178</v>
      </c>
      <c r="L284" s="122">
        <f t="shared" si="6"/>
        <v>4304</v>
      </c>
      <c r="M284" s="125">
        <v>0.83</v>
      </c>
      <c r="N284" s="125">
        <v>46.0</v>
      </c>
      <c r="O284" s="118">
        <f t="shared" si="7"/>
        <v>55</v>
      </c>
      <c r="P284" s="118"/>
      <c r="Q284" s="118"/>
      <c r="R284" s="118"/>
      <c r="S284" s="118"/>
      <c r="T284" s="118"/>
      <c r="U284" s="118"/>
      <c r="V284" s="118"/>
      <c r="W284" s="118"/>
      <c r="X284" s="118"/>
      <c r="Y284" s="118"/>
      <c r="Z284" s="118"/>
      <c r="AA284" s="118"/>
      <c r="AB284" s="118"/>
      <c r="AC284" s="118"/>
      <c r="AD284" s="118"/>
      <c r="AE284" s="118"/>
      <c r="AF284" s="118"/>
      <c r="AG284" s="118"/>
    </row>
    <row r="285" ht="11.25" customHeight="1">
      <c r="A285" s="123">
        <v>29443.447907220634</v>
      </c>
      <c r="B285" s="124">
        <v>9.805730000000002</v>
      </c>
      <c r="C285" s="124">
        <f t="shared" si="1"/>
        <v>284.7164397</v>
      </c>
      <c r="D285" s="124">
        <v>2791.852534118696</v>
      </c>
      <c r="E285" s="125">
        <v>268.0</v>
      </c>
      <c r="F285" s="125">
        <v>0.97</v>
      </c>
      <c r="G285" s="126">
        <v>1.2</v>
      </c>
      <c r="H285" s="127">
        <f t="shared" si="2"/>
        <v>7075.2</v>
      </c>
      <c r="I285" s="122">
        <f t="shared" si="3"/>
        <v>19.38410959</v>
      </c>
      <c r="J285" s="122">
        <f t="shared" si="4"/>
        <v>639.6756164</v>
      </c>
      <c r="K285" s="122">
        <f t="shared" si="5"/>
        <v>620.4853479</v>
      </c>
      <c r="L285" s="122">
        <f t="shared" si="6"/>
        <v>1881</v>
      </c>
      <c r="M285" s="125">
        <v>0.75</v>
      </c>
      <c r="N285" s="125">
        <v>25.0</v>
      </c>
      <c r="O285" s="118">
        <f t="shared" si="7"/>
        <v>33</v>
      </c>
      <c r="P285" s="118"/>
      <c r="Q285" s="118"/>
      <c r="R285" s="118"/>
      <c r="S285" s="118"/>
      <c r="T285" s="118"/>
      <c r="U285" s="118"/>
      <c r="V285" s="118"/>
      <c r="W285" s="118"/>
      <c r="X285" s="118"/>
      <c r="Y285" s="118"/>
      <c r="Z285" s="118"/>
      <c r="AA285" s="118"/>
      <c r="AB285" s="118"/>
      <c r="AC285" s="118"/>
      <c r="AD285" s="118"/>
      <c r="AE285" s="118"/>
      <c r="AF285" s="118"/>
      <c r="AG285" s="118"/>
    </row>
    <row r="286" ht="11.25" customHeight="1">
      <c r="A286" s="123">
        <v>26412.83288639058</v>
      </c>
      <c r="B286" s="124">
        <v>28.787660000000002</v>
      </c>
      <c r="C286" s="124">
        <f t="shared" si="1"/>
        <v>600.6721372</v>
      </c>
      <c r="D286" s="124">
        <v>17291.9452566245</v>
      </c>
      <c r="E286" s="125">
        <v>454.0</v>
      </c>
      <c r="F286" s="125">
        <v>0.95</v>
      </c>
      <c r="G286" s="126">
        <v>0.2</v>
      </c>
      <c r="H286" s="127">
        <f t="shared" si="2"/>
        <v>6537.6</v>
      </c>
      <c r="I286" s="122">
        <f t="shared" si="3"/>
        <v>17.91123288</v>
      </c>
      <c r="J286" s="122">
        <f t="shared" si="4"/>
        <v>626.8931507</v>
      </c>
      <c r="K286" s="122">
        <f t="shared" si="5"/>
        <v>595.5484932</v>
      </c>
      <c r="L286" s="122">
        <f t="shared" si="6"/>
        <v>1818</v>
      </c>
      <c r="M286" s="125">
        <v>1.0</v>
      </c>
      <c r="N286" s="125">
        <v>35.0</v>
      </c>
      <c r="O286" s="118">
        <f t="shared" si="7"/>
        <v>35</v>
      </c>
      <c r="P286" s="118"/>
      <c r="Q286" s="118"/>
      <c r="R286" s="118"/>
      <c r="S286" s="118"/>
      <c r="T286" s="118"/>
      <c r="U286" s="118"/>
      <c r="V286" s="118"/>
      <c r="W286" s="118"/>
      <c r="X286" s="118"/>
      <c r="Y286" s="118"/>
      <c r="Z286" s="118"/>
      <c r="AA286" s="118"/>
      <c r="AB286" s="118"/>
      <c r="AC286" s="118"/>
      <c r="AD286" s="118"/>
      <c r="AE286" s="118"/>
      <c r="AF286" s="118"/>
      <c r="AG286" s="118"/>
    </row>
    <row r="287" ht="11.25" customHeight="1">
      <c r="A287" s="123">
        <v>82813.67223527384</v>
      </c>
      <c r="B287" s="124">
        <v>7.59704</v>
      </c>
      <c r="C287" s="124">
        <f t="shared" si="1"/>
        <v>358.7611161</v>
      </c>
      <c r="D287" s="124">
        <v>2725.5225496370676</v>
      </c>
      <c r="E287" s="125">
        <v>308.0</v>
      </c>
      <c r="F287" s="125">
        <v>0.73</v>
      </c>
      <c r="G287" s="126">
        <v>-0.7</v>
      </c>
      <c r="H287" s="127">
        <f t="shared" si="2"/>
        <v>1108.8</v>
      </c>
      <c r="I287" s="122">
        <f t="shared" si="3"/>
        <v>3.037808219</v>
      </c>
      <c r="J287" s="122">
        <f t="shared" si="4"/>
        <v>106.3232877</v>
      </c>
      <c r="K287" s="122">
        <f t="shared" si="5"/>
        <v>77.616</v>
      </c>
      <c r="L287" s="122">
        <f t="shared" si="6"/>
        <v>262</v>
      </c>
      <c r="M287" s="125">
        <v>1.0</v>
      </c>
      <c r="N287" s="125">
        <v>35.0</v>
      </c>
      <c r="O287" s="118">
        <f t="shared" si="7"/>
        <v>35</v>
      </c>
      <c r="P287" s="118"/>
      <c r="Q287" s="118"/>
      <c r="R287" s="118"/>
      <c r="S287" s="118"/>
      <c r="T287" s="118"/>
      <c r="U287" s="118"/>
      <c r="V287" s="118"/>
      <c r="W287" s="118"/>
      <c r="X287" s="118"/>
      <c r="Y287" s="118"/>
      <c r="Z287" s="118"/>
      <c r="AA287" s="118"/>
      <c r="AB287" s="118"/>
      <c r="AC287" s="118"/>
      <c r="AD287" s="118"/>
      <c r="AE287" s="118"/>
      <c r="AF287" s="118"/>
      <c r="AG287" s="118"/>
    </row>
    <row r="288" ht="11.25" customHeight="1">
      <c r="A288" s="123">
        <v>73576.48749570444</v>
      </c>
      <c r="B288" s="124">
        <v>14.091660000000003</v>
      </c>
      <c r="C288" s="124">
        <f t="shared" si="1"/>
        <v>249.387245</v>
      </c>
      <c r="D288" s="124">
        <v>3514.2802646952014</v>
      </c>
      <c r="E288" s="125">
        <v>390.0</v>
      </c>
      <c r="F288" s="125">
        <v>0.72</v>
      </c>
      <c r="G288" s="126">
        <v>0.8</v>
      </c>
      <c r="H288" s="127">
        <f t="shared" si="2"/>
        <v>8424</v>
      </c>
      <c r="I288" s="122">
        <f t="shared" si="3"/>
        <v>23.07945205</v>
      </c>
      <c r="J288" s="122">
        <f t="shared" si="4"/>
        <v>484.6684932</v>
      </c>
      <c r="K288" s="122">
        <f t="shared" si="5"/>
        <v>348.9613151</v>
      </c>
      <c r="L288" s="122">
        <f t="shared" si="6"/>
        <v>1183</v>
      </c>
      <c r="M288" s="125">
        <v>1.0</v>
      </c>
      <c r="N288" s="125">
        <v>21.0</v>
      </c>
      <c r="O288" s="118">
        <f t="shared" si="7"/>
        <v>21</v>
      </c>
      <c r="P288" s="118"/>
      <c r="Q288" s="118"/>
      <c r="R288" s="118"/>
      <c r="S288" s="118"/>
      <c r="T288" s="118"/>
      <c r="U288" s="118"/>
      <c r="V288" s="118"/>
      <c r="W288" s="118"/>
      <c r="X288" s="118"/>
      <c r="Y288" s="118"/>
      <c r="Z288" s="118"/>
      <c r="AA288" s="118"/>
      <c r="AB288" s="118"/>
      <c r="AC288" s="118"/>
      <c r="AD288" s="118"/>
      <c r="AE288" s="118"/>
      <c r="AF288" s="118"/>
      <c r="AG288" s="118"/>
    </row>
    <row r="289" ht="11.25" customHeight="1">
      <c r="A289" s="123">
        <v>50118.45693358425</v>
      </c>
      <c r="B289" s="124">
        <v>18.41224</v>
      </c>
      <c r="C289" s="124">
        <f t="shared" si="1"/>
        <v>556.8665464</v>
      </c>
      <c r="D289" s="124">
        <v>10253.160499413922</v>
      </c>
      <c r="E289" s="125">
        <v>348.0</v>
      </c>
      <c r="F289" s="125">
        <v>1.29</v>
      </c>
      <c r="G289" s="126">
        <v>0.6</v>
      </c>
      <c r="H289" s="127">
        <f t="shared" si="2"/>
        <v>6681.6</v>
      </c>
      <c r="I289" s="122">
        <f t="shared" si="3"/>
        <v>18.30575342</v>
      </c>
      <c r="J289" s="122">
        <f t="shared" si="4"/>
        <v>567.4783562</v>
      </c>
      <c r="K289" s="122">
        <f t="shared" si="5"/>
        <v>732.0470795</v>
      </c>
      <c r="L289" s="122">
        <f t="shared" si="6"/>
        <v>2032</v>
      </c>
      <c r="M289" s="125">
        <v>1.0</v>
      </c>
      <c r="N289" s="125">
        <v>31.0</v>
      </c>
      <c r="O289" s="118">
        <f t="shared" si="7"/>
        <v>31</v>
      </c>
      <c r="P289" s="118"/>
      <c r="Q289" s="118"/>
      <c r="R289" s="118"/>
      <c r="S289" s="118"/>
      <c r="T289" s="118"/>
      <c r="U289" s="118"/>
      <c r="V289" s="118"/>
      <c r="W289" s="118"/>
      <c r="X289" s="118"/>
      <c r="Y289" s="118"/>
      <c r="Z289" s="118"/>
      <c r="AA289" s="118"/>
      <c r="AB289" s="118"/>
      <c r="AC289" s="118"/>
      <c r="AD289" s="118"/>
      <c r="AE289" s="118"/>
      <c r="AF289" s="118"/>
      <c r="AG289" s="118"/>
    </row>
    <row r="290" ht="11.25" customHeight="1">
      <c r="A290" s="123">
        <v>32116.595853383467</v>
      </c>
      <c r="B290" s="124">
        <v>16.999290000000002</v>
      </c>
      <c r="C290" s="124">
        <f t="shared" si="1"/>
        <v>79.24935343</v>
      </c>
      <c r="D290" s="124">
        <v>1347.182741252031</v>
      </c>
      <c r="E290" s="125">
        <v>284.0</v>
      </c>
      <c r="F290" s="125">
        <v>0.72</v>
      </c>
      <c r="G290" s="126">
        <v>1.5</v>
      </c>
      <c r="H290" s="127">
        <f t="shared" si="2"/>
        <v>8520</v>
      </c>
      <c r="I290" s="122">
        <f t="shared" si="3"/>
        <v>23.34246575</v>
      </c>
      <c r="J290" s="122">
        <f t="shared" si="4"/>
        <v>326.7945205</v>
      </c>
      <c r="K290" s="122">
        <f t="shared" si="5"/>
        <v>235.2920548</v>
      </c>
      <c r="L290" s="122">
        <f t="shared" si="6"/>
        <v>797</v>
      </c>
      <c r="M290" s="125">
        <v>0.8</v>
      </c>
      <c r="N290" s="125">
        <v>11.0</v>
      </c>
      <c r="O290" s="118">
        <f t="shared" si="7"/>
        <v>14</v>
      </c>
      <c r="P290" s="118"/>
      <c r="Q290" s="118"/>
      <c r="R290" s="118"/>
      <c r="S290" s="118"/>
      <c r="T290" s="118"/>
      <c r="U290" s="118"/>
      <c r="V290" s="118"/>
      <c r="W290" s="118"/>
      <c r="X290" s="118"/>
      <c r="Y290" s="118"/>
      <c r="Z290" s="118"/>
      <c r="AA290" s="118"/>
      <c r="AB290" s="118"/>
      <c r="AC290" s="118"/>
      <c r="AD290" s="118"/>
      <c r="AE290" s="118"/>
      <c r="AF290" s="118"/>
      <c r="AG290" s="118"/>
    </row>
    <row r="291" ht="11.25" customHeight="1">
      <c r="A291" s="123">
        <v>65490.259567151574</v>
      </c>
      <c r="B291" s="124">
        <v>12.366530000000001</v>
      </c>
      <c r="C291" s="124">
        <f t="shared" si="1"/>
        <v>350.68626</v>
      </c>
      <c r="D291" s="124">
        <v>4336.772154710893</v>
      </c>
      <c r="E291" s="125">
        <v>196.0</v>
      </c>
      <c r="F291" s="125">
        <v>0.93</v>
      </c>
      <c r="G291" s="126">
        <v>0.6</v>
      </c>
      <c r="H291" s="127">
        <f t="shared" si="2"/>
        <v>3763.2</v>
      </c>
      <c r="I291" s="122">
        <f t="shared" si="3"/>
        <v>10.31013699</v>
      </c>
      <c r="J291" s="122">
        <f t="shared" si="4"/>
        <v>474.2663014</v>
      </c>
      <c r="K291" s="122">
        <f t="shared" si="5"/>
        <v>441.0676603</v>
      </c>
      <c r="L291" s="122">
        <f t="shared" si="6"/>
        <v>1356</v>
      </c>
      <c r="M291" s="125">
        <v>1.0</v>
      </c>
      <c r="N291" s="125">
        <v>46.0</v>
      </c>
      <c r="O291" s="118">
        <f t="shared" si="7"/>
        <v>46</v>
      </c>
      <c r="P291" s="118"/>
      <c r="Q291" s="118"/>
      <c r="R291" s="118"/>
      <c r="S291" s="118"/>
      <c r="T291" s="118"/>
      <c r="U291" s="118"/>
      <c r="V291" s="118"/>
      <c r="W291" s="118"/>
      <c r="X291" s="118"/>
      <c r="Y291" s="118"/>
      <c r="Z291" s="118"/>
      <c r="AA291" s="118"/>
      <c r="AB291" s="118"/>
      <c r="AC291" s="118"/>
      <c r="AD291" s="118"/>
      <c r="AE291" s="118"/>
      <c r="AF291" s="118"/>
      <c r="AG291" s="118"/>
    </row>
    <row r="292" ht="11.25" customHeight="1">
      <c r="A292" s="123">
        <v>19501.29949281937</v>
      </c>
      <c r="B292" s="124">
        <v>6.149</v>
      </c>
      <c r="C292" s="124">
        <f t="shared" si="1"/>
        <v>137.4347393</v>
      </c>
      <c r="D292" s="124">
        <v>845.0862119700001</v>
      </c>
      <c r="E292" s="125">
        <v>260.0</v>
      </c>
      <c r="F292" s="125">
        <v>0.89</v>
      </c>
      <c r="G292" s="126">
        <v>-0.4</v>
      </c>
      <c r="H292" s="127">
        <f t="shared" si="2"/>
        <v>1872</v>
      </c>
      <c r="I292" s="122">
        <f t="shared" si="3"/>
        <v>5.128767123</v>
      </c>
      <c r="J292" s="122">
        <f t="shared" si="4"/>
        <v>56.41643836</v>
      </c>
      <c r="K292" s="122">
        <f t="shared" si="5"/>
        <v>50.21063014</v>
      </c>
      <c r="L292" s="122">
        <f t="shared" si="6"/>
        <v>157</v>
      </c>
      <c r="M292" s="125">
        <v>1.0</v>
      </c>
      <c r="N292" s="125">
        <v>11.0</v>
      </c>
      <c r="O292" s="118">
        <f t="shared" si="7"/>
        <v>11</v>
      </c>
      <c r="P292" s="118"/>
      <c r="Q292" s="118"/>
      <c r="R292" s="118"/>
      <c r="S292" s="118"/>
      <c r="T292" s="118"/>
      <c r="U292" s="118"/>
      <c r="V292" s="118"/>
      <c r="W292" s="118"/>
      <c r="X292" s="118"/>
      <c r="Y292" s="118"/>
      <c r="Z292" s="118"/>
      <c r="AA292" s="118"/>
      <c r="AB292" s="118"/>
      <c r="AC292" s="118"/>
      <c r="AD292" s="118"/>
      <c r="AE292" s="118"/>
      <c r="AF292" s="118"/>
      <c r="AG292" s="118"/>
    </row>
    <row r="293" ht="11.25" customHeight="1">
      <c r="A293" s="123">
        <v>50611.65193745153</v>
      </c>
      <c r="B293" s="124">
        <v>5.4439</v>
      </c>
      <c r="C293" s="124">
        <f t="shared" si="1"/>
        <v>148.7950445</v>
      </c>
      <c r="D293" s="124">
        <v>810.0253426008086</v>
      </c>
      <c r="E293" s="125">
        <v>252.0</v>
      </c>
      <c r="F293" s="125">
        <v>0.96</v>
      </c>
      <c r="G293" s="126">
        <v>-0.2</v>
      </c>
      <c r="H293" s="127">
        <f t="shared" si="2"/>
        <v>2419.2</v>
      </c>
      <c r="I293" s="122">
        <f t="shared" si="3"/>
        <v>6.627945205</v>
      </c>
      <c r="J293" s="122">
        <f t="shared" si="4"/>
        <v>99.41917808</v>
      </c>
      <c r="K293" s="122">
        <f t="shared" si="5"/>
        <v>95.44241096</v>
      </c>
      <c r="L293" s="122">
        <f t="shared" si="6"/>
        <v>290</v>
      </c>
      <c r="M293" s="125">
        <v>0.75</v>
      </c>
      <c r="N293" s="125">
        <v>11.0</v>
      </c>
      <c r="O293" s="118">
        <f t="shared" si="7"/>
        <v>15</v>
      </c>
      <c r="P293" s="118"/>
      <c r="Q293" s="118"/>
      <c r="R293" s="118"/>
      <c r="S293" s="118"/>
      <c r="T293" s="118"/>
      <c r="U293" s="118"/>
      <c r="V293" s="118"/>
      <c r="W293" s="118"/>
      <c r="X293" s="118"/>
      <c r="Y293" s="118"/>
      <c r="Z293" s="118"/>
      <c r="AA293" s="118"/>
      <c r="AB293" s="118"/>
      <c r="AC293" s="118"/>
      <c r="AD293" s="118"/>
      <c r="AE293" s="118"/>
      <c r="AF293" s="118"/>
      <c r="AG293" s="118"/>
    </row>
    <row r="294" ht="11.25" customHeight="1">
      <c r="A294" s="123">
        <v>49002.299757869616</v>
      </c>
      <c r="B294" s="124">
        <v>13.063699</v>
      </c>
      <c r="C294" s="124">
        <f t="shared" si="1"/>
        <v>654.0282981</v>
      </c>
      <c r="D294" s="124">
        <v>8544.028823504555</v>
      </c>
      <c r="E294" s="125">
        <v>494.0</v>
      </c>
      <c r="F294" s="125">
        <v>1.49</v>
      </c>
      <c r="G294" s="126">
        <v>0.6</v>
      </c>
      <c r="H294" s="127">
        <f t="shared" si="2"/>
        <v>9484.8</v>
      </c>
      <c r="I294" s="122">
        <f t="shared" si="3"/>
        <v>25.98575342</v>
      </c>
      <c r="J294" s="122">
        <f t="shared" si="4"/>
        <v>571.6865753</v>
      </c>
      <c r="K294" s="122">
        <f t="shared" si="5"/>
        <v>851.8129973</v>
      </c>
      <c r="L294" s="122">
        <f t="shared" si="6"/>
        <v>2275</v>
      </c>
      <c r="M294" s="125">
        <v>1.0</v>
      </c>
      <c r="N294" s="125">
        <v>22.0</v>
      </c>
      <c r="O294" s="118">
        <f t="shared" si="7"/>
        <v>22</v>
      </c>
      <c r="P294" s="118"/>
      <c r="Q294" s="118"/>
      <c r="R294" s="118"/>
      <c r="S294" s="118"/>
      <c r="T294" s="118"/>
      <c r="U294" s="118"/>
      <c r="V294" s="118"/>
      <c r="W294" s="118"/>
      <c r="X294" s="118"/>
      <c r="Y294" s="118"/>
      <c r="Z294" s="118"/>
      <c r="AA294" s="118"/>
      <c r="AB294" s="118"/>
      <c r="AC294" s="118"/>
      <c r="AD294" s="118"/>
      <c r="AE294" s="118"/>
      <c r="AF294" s="118"/>
      <c r="AG294" s="118"/>
    </row>
    <row r="295" ht="11.25" customHeight="1">
      <c r="A295" s="123">
        <v>82289.65480441898</v>
      </c>
      <c r="B295" s="124">
        <v>13.860000000000001</v>
      </c>
      <c r="C295" s="124">
        <f t="shared" si="1"/>
        <v>255.1406361</v>
      </c>
      <c r="D295" s="124">
        <v>3536.249216940001</v>
      </c>
      <c r="E295" s="125">
        <v>486.0</v>
      </c>
      <c r="F295" s="125">
        <v>0.73</v>
      </c>
      <c r="G295" s="126">
        <v>0.6</v>
      </c>
      <c r="H295" s="127">
        <f t="shared" si="2"/>
        <v>9331.2</v>
      </c>
      <c r="I295" s="122">
        <f t="shared" si="3"/>
        <v>25.56493151</v>
      </c>
      <c r="J295" s="122">
        <f t="shared" si="4"/>
        <v>434.6038356</v>
      </c>
      <c r="K295" s="122">
        <f t="shared" si="5"/>
        <v>317.2608</v>
      </c>
      <c r="L295" s="122">
        <f t="shared" si="6"/>
        <v>1069</v>
      </c>
      <c r="M295" s="125">
        <v>1.0</v>
      </c>
      <c r="N295" s="125">
        <v>17.0</v>
      </c>
      <c r="O295" s="118">
        <f t="shared" si="7"/>
        <v>17</v>
      </c>
      <c r="P295" s="118"/>
      <c r="Q295" s="118"/>
      <c r="R295" s="118"/>
      <c r="S295" s="118"/>
      <c r="T295" s="118"/>
      <c r="U295" s="118"/>
      <c r="V295" s="118"/>
      <c r="W295" s="118"/>
      <c r="X295" s="118"/>
      <c r="Y295" s="118"/>
      <c r="Z295" s="118"/>
      <c r="AA295" s="118"/>
      <c r="AB295" s="118"/>
      <c r="AC295" s="118"/>
      <c r="AD295" s="118"/>
      <c r="AE295" s="118"/>
      <c r="AF295" s="118"/>
      <c r="AG295" s="118"/>
    </row>
    <row r="296" ht="11.25" customHeight="1">
      <c r="A296" s="123">
        <v>91153.84839499758</v>
      </c>
      <c r="B296" s="124">
        <v>16.5</v>
      </c>
      <c r="C296" s="124">
        <f t="shared" si="1"/>
        <v>501.2364725</v>
      </c>
      <c r="D296" s="124">
        <v>8270.401795659222</v>
      </c>
      <c r="E296" s="125">
        <v>268.0</v>
      </c>
      <c r="F296" s="125">
        <v>1.5</v>
      </c>
      <c r="G296" s="126">
        <v>0.6</v>
      </c>
      <c r="H296" s="127">
        <f t="shared" si="2"/>
        <v>5145.6</v>
      </c>
      <c r="I296" s="122">
        <f t="shared" si="3"/>
        <v>14.09753425</v>
      </c>
      <c r="J296" s="122">
        <f t="shared" si="4"/>
        <v>535.7063014</v>
      </c>
      <c r="K296" s="122">
        <f t="shared" si="5"/>
        <v>803.5594521</v>
      </c>
      <c r="L296" s="122">
        <f t="shared" si="6"/>
        <v>2143</v>
      </c>
      <c r="M296" s="125">
        <v>0.82</v>
      </c>
      <c r="N296" s="125">
        <v>31.0</v>
      </c>
      <c r="O296" s="118">
        <f t="shared" si="7"/>
        <v>38</v>
      </c>
      <c r="P296" s="118"/>
      <c r="Q296" s="118"/>
      <c r="R296" s="118"/>
      <c r="S296" s="118"/>
      <c r="T296" s="118"/>
      <c r="U296" s="118"/>
      <c r="V296" s="118"/>
      <c r="W296" s="118"/>
      <c r="X296" s="118"/>
      <c r="Y296" s="118"/>
      <c r="Z296" s="118"/>
      <c r="AA296" s="118"/>
      <c r="AB296" s="118"/>
      <c r="AC296" s="118"/>
      <c r="AD296" s="118"/>
      <c r="AE296" s="118"/>
      <c r="AF296" s="118"/>
      <c r="AG296" s="118"/>
    </row>
    <row r="297" ht="11.25" customHeight="1">
      <c r="A297" s="123">
        <v>6088.393127465041</v>
      </c>
      <c r="B297" s="124">
        <v>44.4136</v>
      </c>
      <c r="C297" s="124">
        <f t="shared" si="1"/>
        <v>308.9931891</v>
      </c>
      <c r="D297" s="124">
        <v>13723.499905535202</v>
      </c>
      <c r="E297" s="125">
        <v>478.0</v>
      </c>
      <c r="F297" s="125">
        <v>1.51</v>
      </c>
      <c r="G297" s="126">
        <v>-0.6</v>
      </c>
      <c r="H297" s="127">
        <f t="shared" si="2"/>
        <v>2294.4</v>
      </c>
      <c r="I297" s="122">
        <f t="shared" si="3"/>
        <v>6.286027397</v>
      </c>
      <c r="J297" s="122">
        <f t="shared" si="4"/>
        <v>69.14630137</v>
      </c>
      <c r="K297" s="122">
        <f t="shared" si="5"/>
        <v>104.4109151</v>
      </c>
      <c r="L297" s="122">
        <f t="shared" si="6"/>
        <v>278</v>
      </c>
      <c r="M297" s="125">
        <v>1.0</v>
      </c>
      <c r="N297" s="125">
        <v>11.0</v>
      </c>
      <c r="O297" s="118">
        <f t="shared" si="7"/>
        <v>11</v>
      </c>
      <c r="P297" s="118"/>
      <c r="Q297" s="118"/>
      <c r="R297" s="118"/>
      <c r="S297" s="118"/>
      <c r="T297" s="118"/>
      <c r="U297" s="118"/>
      <c r="V297" s="118"/>
      <c r="W297" s="118"/>
      <c r="X297" s="118"/>
      <c r="Y297" s="118"/>
      <c r="Z297" s="118"/>
      <c r="AA297" s="118"/>
      <c r="AB297" s="118"/>
      <c r="AC297" s="118"/>
      <c r="AD297" s="118"/>
      <c r="AE297" s="118"/>
      <c r="AF297" s="118"/>
      <c r="AG297" s="118"/>
    </row>
    <row r="298" ht="11.25" customHeight="1">
      <c r="A298" s="123">
        <v>38093.320945116284</v>
      </c>
      <c r="B298" s="124">
        <v>5.2822</v>
      </c>
      <c r="C298" s="124">
        <f t="shared" si="1"/>
        <v>624.0055388</v>
      </c>
      <c r="D298" s="124">
        <v>3296.1220573115997</v>
      </c>
      <c r="E298" s="125">
        <v>542.0</v>
      </c>
      <c r="F298" s="125">
        <v>1.47</v>
      </c>
      <c r="G298" s="126">
        <v>0.5</v>
      </c>
      <c r="H298" s="127">
        <f t="shared" si="2"/>
        <v>9756</v>
      </c>
      <c r="I298" s="122">
        <f t="shared" si="3"/>
        <v>26.72876712</v>
      </c>
      <c r="J298" s="122">
        <f t="shared" si="4"/>
        <v>481.1178082</v>
      </c>
      <c r="K298" s="122">
        <f t="shared" si="5"/>
        <v>707.2431781</v>
      </c>
      <c r="L298" s="122">
        <f t="shared" si="6"/>
        <v>1896</v>
      </c>
      <c r="M298" s="125">
        <v>1.0</v>
      </c>
      <c r="N298" s="125">
        <v>18.0</v>
      </c>
      <c r="O298" s="118">
        <f t="shared" si="7"/>
        <v>18</v>
      </c>
      <c r="P298" s="118"/>
      <c r="Q298" s="118"/>
      <c r="R298" s="118"/>
      <c r="S298" s="118"/>
      <c r="T298" s="118"/>
      <c r="U298" s="118"/>
      <c r="V298" s="118"/>
      <c r="W298" s="118"/>
      <c r="X298" s="118"/>
      <c r="Y298" s="118"/>
      <c r="Z298" s="118"/>
      <c r="AA298" s="118"/>
      <c r="AB298" s="118"/>
      <c r="AC298" s="118"/>
      <c r="AD298" s="118"/>
      <c r="AE298" s="118"/>
      <c r="AF298" s="118"/>
      <c r="AG298" s="118"/>
    </row>
    <row r="299" ht="11.25" customHeight="1">
      <c r="A299" s="123">
        <v>21062.893840983077</v>
      </c>
      <c r="B299" s="124">
        <v>7.238</v>
      </c>
      <c r="C299" s="124">
        <f t="shared" si="1"/>
        <v>562.5401373</v>
      </c>
      <c r="D299" s="124">
        <v>4071.665513501982</v>
      </c>
      <c r="E299" s="125">
        <v>462.0</v>
      </c>
      <c r="F299" s="125">
        <v>0.87</v>
      </c>
      <c r="G299" s="126">
        <v>1.2</v>
      </c>
      <c r="H299" s="127">
        <f t="shared" si="2"/>
        <v>12196.8</v>
      </c>
      <c r="I299" s="122">
        <f t="shared" si="3"/>
        <v>33.41589041</v>
      </c>
      <c r="J299" s="122">
        <f t="shared" si="4"/>
        <v>1202.972055</v>
      </c>
      <c r="K299" s="122">
        <f t="shared" si="5"/>
        <v>1046.585688</v>
      </c>
      <c r="L299" s="122">
        <f t="shared" si="6"/>
        <v>3296</v>
      </c>
      <c r="M299" s="125">
        <v>0.87</v>
      </c>
      <c r="N299" s="125">
        <v>31.0</v>
      </c>
      <c r="O299" s="118">
        <f t="shared" si="7"/>
        <v>36</v>
      </c>
      <c r="P299" s="118"/>
      <c r="Q299" s="118"/>
      <c r="R299" s="118"/>
      <c r="S299" s="118"/>
      <c r="T299" s="118"/>
      <c r="U299" s="118"/>
      <c r="V299" s="118"/>
      <c r="W299" s="118"/>
      <c r="X299" s="118"/>
      <c r="Y299" s="118"/>
      <c r="Z299" s="118"/>
      <c r="AA299" s="118"/>
      <c r="AB299" s="118"/>
      <c r="AC299" s="118"/>
      <c r="AD299" s="118"/>
      <c r="AE299" s="118"/>
      <c r="AF299" s="118"/>
      <c r="AG299" s="118"/>
    </row>
    <row r="300" ht="11.25" customHeight="1">
      <c r="A300" s="123">
        <v>27931.325971895472</v>
      </c>
      <c r="B300" s="124">
        <v>140.54964</v>
      </c>
      <c r="C300" s="124">
        <f t="shared" si="1"/>
        <v>345.9999829</v>
      </c>
      <c r="D300" s="124">
        <v>48630.173042753886</v>
      </c>
      <c r="E300" s="125">
        <v>252.0</v>
      </c>
      <c r="F300" s="125">
        <v>1.54</v>
      </c>
      <c r="G300" s="126">
        <v>1.2</v>
      </c>
      <c r="H300" s="127">
        <f t="shared" si="2"/>
        <v>6652.8</v>
      </c>
      <c r="I300" s="122">
        <f t="shared" si="3"/>
        <v>18.22684932</v>
      </c>
      <c r="J300" s="122">
        <f t="shared" si="4"/>
        <v>510.3517808</v>
      </c>
      <c r="K300" s="122">
        <f t="shared" si="5"/>
        <v>785.9417425</v>
      </c>
      <c r="L300" s="122">
        <f t="shared" si="6"/>
        <v>2082</v>
      </c>
      <c r="M300" s="125">
        <v>0.82</v>
      </c>
      <c r="N300" s="125">
        <v>23.0</v>
      </c>
      <c r="O300" s="118">
        <f t="shared" si="7"/>
        <v>28</v>
      </c>
      <c r="P300" s="118"/>
      <c r="Q300" s="118"/>
      <c r="R300" s="118"/>
      <c r="S300" s="118"/>
      <c r="T300" s="118"/>
      <c r="U300" s="118"/>
      <c r="V300" s="118"/>
      <c r="W300" s="118"/>
      <c r="X300" s="118"/>
      <c r="Y300" s="118"/>
      <c r="Z300" s="118"/>
      <c r="AA300" s="118"/>
      <c r="AB300" s="118"/>
      <c r="AC300" s="118"/>
      <c r="AD300" s="118"/>
      <c r="AE300" s="118"/>
      <c r="AF300" s="118"/>
      <c r="AG300" s="118"/>
    </row>
    <row r="301" ht="11.25" customHeight="1">
      <c r="A301" s="123">
        <v>57080.21583997106</v>
      </c>
      <c r="B301" s="124">
        <v>5.237782</v>
      </c>
      <c r="C301" s="124">
        <f t="shared" si="1"/>
        <v>260.8469406</v>
      </c>
      <c r="D301" s="124">
        <v>1366.2594104544</v>
      </c>
      <c r="E301" s="125">
        <v>220.0</v>
      </c>
      <c r="F301" s="125">
        <v>1.6</v>
      </c>
      <c r="G301" s="126">
        <v>0.2</v>
      </c>
      <c r="H301" s="127">
        <f t="shared" si="2"/>
        <v>3168</v>
      </c>
      <c r="I301" s="122">
        <f t="shared" si="3"/>
        <v>8.679452055</v>
      </c>
      <c r="J301" s="122">
        <f t="shared" si="4"/>
        <v>182.2684932</v>
      </c>
      <c r="K301" s="122">
        <f t="shared" si="5"/>
        <v>291.629589</v>
      </c>
      <c r="L301" s="122">
        <f t="shared" si="6"/>
        <v>766</v>
      </c>
      <c r="M301" s="125">
        <v>1.0</v>
      </c>
      <c r="N301" s="125">
        <v>21.0</v>
      </c>
      <c r="O301" s="118">
        <f t="shared" si="7"/>
        <v>21</v>
      </c>
      <c r="P301" s="118"/>
      <c r="Q301" s="118"/>
      <c r="R301" s="118"/>
      <c r="S301" s="118"/>
      <c r="T301" s="118"/>
      <c r="U301" s="118"/>
      <c r="V301" s="118"/>
      <c r="W301" s="118"/>
      <c r="X301" s="118"/>
      <c r="Y301" s="118"/>
      <c r="Z301" s="118"/>
      <c r="AA301" s="118"/>
      <c r="AB301" s="118"/>
      <c r="AC301" s="118"/>
      <c r="AD301" s="118"/>
      <c r="AE301" s="118"/>
      <c r="AF301" s="118"/>
      <c r="AG301" s="118"/>
    </row>
    <row r="302" ht="11.25" customHeight="1">
      <c r="A302" s="123">
        <v>12710.548773965547</v>
      </c>
      <c r="B302" s="124">
        <v>87.55516000000001</v>
      </c>
      <c r="C302" s="124">
        <f t="shared" si="1"/>
        <v>488.5129674</v>
      </c>
      <c r="D302" s="124">
        <v>42771.83102146418</v>
      </c>
      <c r="E302" s="125">
        <v>252.0</v>
      </c>
      <c r="F302" s="125">
        <v>1.62</v>
      </c>
      <c r="G302" s="126">
        <v>0.5</v>
      </c>
      <c r="H302" s="127">
        <f t="shared" si="2"/>
        <v>4536</v>
      </c>
      <c r="I302" s="122">
        <f t="shared" si="3"/>
        <v>12.42739726</v>
      </c>
      <c r="J302" s="122">
        <f t="shared" si="4"/>
        <v>385.2493151</v>
      </c>
      <c r="K302" s="122">
        <f t="shared" si="5"/>
        <v>624.1038904</v>
      </c>
      <c r="L302" s="122">
        <f t="shared" si="6"/>
        <v>1633</v>
      </c>
      <c r="M302" s="125">
        <v>1.0</v>
      </c>
      <c r="N302" s="125">
        <v>31.0</v>
      </c>
      <c r="O302" s="118">
        <f t="shared" si="7"/>
        <v>31</v>
      </c>
      <c r="P302" s="118"/>
      <c r="Q302" s="118"/>
      <c r="R302" s="118"/>
      <c r="S302" s="118"/>
      <c r="T302" s="118"/>
      <c r="U302" s="118"/>
      <c r="V302" s="118"/>
      <c r="W302" s="118"/>
      <c r="X302" s="118"/>
      <c r="Y302" s="118"/>
      <c r="Z302" s="118"/>
      <c r="AA302" s="118"/>
      <c r="AB302" s="118"/>
      <c r="AC302" s="118"/>
      <c r="AD302" s="118"/>
      <c r="AE302" s="118"/>
      <c r="AF302" s="118"/>
      <c r="AG302" s="118"/>
    </row>
    <row r="303" ht="11.25" customHeight="1">
      <c r="A303" s="123">
        <v>7484.9624092659715</v>
      </c>
      <c r="B303" s="124">
        <v>61.11182</v>
      </c>
      <c r="C303" s="124">
        <f t="shared" si="1"/>
        <v>207.8487277</v>
      </c>
      <c r="D303" s="124">
        <v>12702.014032463947</v>
      </c>
      <c r="E303" s="125">
        <v>566.0</v>
      </c>
      <c r="F303" s="125">
        <v>0.72</v>
      </c>
      <c r="G303" s="126">
        <v>0.2</v>
      </c>
      <c r="H303" s="127">
        <f t="shared" si="2"/>
        <v>8150.4</v>
      </c>
      <c r="I303" s="122">
        <f t="shared" si="3"/>
        <v>22.32986301</v>
      </c>
      <c r="J303" s="122">
        <f t="shared" si="4"/>
        <v>290.2882192</v>
      </c>
      <c r="K303" s="122">
        <f t="shared" si="5"/>
        <v>209.0075178</v>
      </c>
      <c r="L303" s="122">
        <f t="shared" si="6"/>
        <v>708</v>
      </c>
      <c r="M303" s="125">
        <v>1.0</v>
      </c>
      <c r="N303" s="125">
        <v>13.0</v>
      </c>
      <c r="O303" s="118">
        <f t="shared" si="7"/>
        <v>13</v>
      </c>
      <c r="P303" s="118"/>
      <c r="Q303" s="118"/>
      <c r="R303" s="118"/>
      <c r="S303" s="118"/>
      <c r="T303" s="118"/>
      <c r="U303" s="118"/>
      <c r="V303" s="118"/>
      <c r="W303" s="118"/>
      <c r="X303" s="118"/>
      <c r="Y303" s="118"/>
      <c r="Z303" s="118"/>
      <c r="AA303" s="118"/>
      <c r="AB303" s="118"/>
      <c r="AC303" s="118"/>
      <c r="AD303" s="118"/>
      <c r="AE303" s="118"/>
      <c r="AF303" s="118"/>
      <c r="AG303" s="118"/>
    </row>
    <row r="304" ht="11.25" customHeight="1">
      <c r="A304" s="123">
        <v>58765.31506568407</v>
      </c>
      <c r="B304" s="124">
        <v>5.53014</v>
      </c>
      <c r="C304" s="124">
        <f t="shared" si="1"/>
        <v>233.4871759</v>
      </c>
      <c r="D304" s="124">
        <v>1291.216771053</v>
      </c>
      <c r="E304" s="125">
        <v>204.0</v>
      </c>
      <c r="F304" s="125">
        <v>1.27</v>
      </c>
      <c r="G304" s="126">
        <v>1.2</v>
      </c>
      <c r="H304" s="127">
        <f t="shared" si="2"/>
        <v>5385.6</v>
      </c>
      <c r="I304" s="122">
        <f t="shared" si="3"/>
        <v>14.75506849</v>
      </c>
      <c r="J304" s="122">
        <f t="shared" si="4"/>
        <v>368.8767123</v>
      </c>
      <c r="K304" s="122">
        <f t="shared" si="5"/>
        <v>468.4734247</v>
      </c>
      <c r="L304" s="122">
        <f t="shared" si="6"/>
        <v>1306</v>
      </c>
      <c r="M304" s="125">
        <v>1.0</v>
      </c>
      <c r="N304" s="125">
        <v>25.0</v>
      </c>
      <c r="O304" s="118">
        <f t="shared" si="7"/>
        <v>25</v>
      </c>
      <c r="P304" s="118"/>
      <c r="Q304" s="118"/>
      <c r="R304" s="118"/>
      <c r="S304" s="118"/>
      <c r="T304" s="118"/>
      <c r="U304" s="118"/>
      <c r="V304" s="118"/>
      <c r="W304" s="118"/>
      <c r="X304" s="118"/>
      <c r="Y304" s="118"/>
      <c r="Z304" s="118"/>
      <c r="AA304" s="118"/>
      <c r="AB304" s="118"/>
      <c r="AC304" s="118"/>
      <c r="AD304" s="118"/>
      <c r="AE304" s="118"/>
      <c r="AF304" s="118"/>
      <c r="AG304" s="118"/>
    </row>
    <row r="305" ht="11.25" customHeight="1">
      <c r="A305" s="123">
        <v>39833.665689295594</v>
      </c>
      <c r="B305" s="124">
        <v>9.988000000000001</v>
      </c>
      <c r="C305" s="124">
        <f t="shared" si="1"/>
        <v>313.0991736</v>
      </c>
      <c r="D305" s="124">
        <v>3127.2345456000007</v>
      </c>
      <c r="E305" s="125">
        <v>300.0</v>
      </c>
      <c r="F305" s="125">
        <v>0.72</v>
      </c>
      <c r="G305" s="126">
        <v>1.5</v>
      </c>
      <c r="H305" s="127">
        <f t="shared" si="2"/>
        <v>9000</v>
      </c>
      <c r="I305" s="122">
        <f t="shared" si="3"/>
        <v>24.65753425</v>
      </c>
      <c r="J305" s="122">
        <f t="shared" si="4"/>
        <v>813.6986301</v>
      </c>
      <c r="K305" s="122">
        <f t="shared" si="5"/>
        <v>585.8630137</v>
      </c>
      <c r="L305" s="122">
        <f t="shared" si="6"/>
        <v>1985</v>
      </c>
      <c r="M305" s="125">
        <v>1.0</v>
      </c>
      <c r="N305" s="125">
        <v>33.0</v>
      </c>
      <c r="O305" s="118">
        <f t="shared" si="7"/>
        <v>33</v>
      </c>
      <c r="P305" s="118"/>
      <c r="Q305" s="118"/>
      <c r="R305" s="118"/>
      <c r="S305" s="118"/>
      <c r="T305" s="118"/>
      <c r="U305" s="118"/>
      <c r="V305" s="118"/>
      <c r="W305" s="118"/>
      <c r="X305" s="118"/>
      <c r="Y305" s="118"/>
      <c r="Z305" s="118"/>
      <c r="AA305" s="118"/>
      <c r="AB305" s="118"/>
      <c r="AC305" s="118"/>
      <c r="AD305" s="118"/>
      <c r="AE305" s="118"/>
      <c r="AF305" s="118"/>
      <c r="AG305" s="118"/>
    </row>
    <row r="306" ht="11.25" customHeight="1">
      <c r="A306" s="123">
        <v>86550.04953860195</v>
      </c>
      <c r="B306" s="124">
        <v>11.990000000000002</v>
      </c>
      <c r="C306" s="124">
        <f t="shared" si="1"/>
        <v>608.8021504</v>
      </c>
      <c r="D306" s="124">
        <v>7299.537783584659</v>
      </c>
      <c r="E306" s="125">
        <v>712.0</v>
      </c>
      <c r="F306" s="125">
        <v>0.88</v>
      </c>
      <c r="G306" s="126">
        <v>-0.6</v>
      </c>
      <c r="H306" s="127">
        <f t="shared" si="2"/>
        <v>3417.6</v>
      </c>
      <c r="I306" s="122">
        <f t="shared" si="3"/>
        <v>9.363287671</v>
      </c>
      <c r="J306" s="122">
        <f t="shared" si="4"/>
        <v>290.2619178</v>
      </c>
      <c r="K306" s="122">
        <f t="shared" si="5"/>
        <v>255.4304877</v>
      </c>
      <c r="L306" s="122">
        <f t="shared" si="6"/>
        <v>801</v>
      </c>
      <c r="M306" s="125">
        <v>0.71</v>
      </c>
      <c r="N306" s="125">
        <v>22.0</v>
      </c>
      <c r="O306" s="118">
        <f t="shared" si="7"/>
        <v>31</v>
      </c>
      <c r="P306" s="118"/>
      <c r="Q306" s="118"/>
      <c r="R306" s="118"/>
      <c r="S306" s="118"/>
      <c r="T306" s="118"/>
      <c r="U306" s="118"/>
      <c r="V306" s="118"/>
      <c r="W306" s="118"/>
      <c r="X306" s="118"/>
      <c r="Y306" s="118"/>
      <c r="Z306" s="118"/>
      <c r="AA306" s="118"/>
      <c r="AB306" s="118"/>
      <c r="AC306" s="118"/>
      <c r="AD306" s="118"/>
      <c r="AE306" s="118"/>
      <c r="AF306" s="118"/>
      <c r="AG306" s="118"/>
    </row>
    <row r="307" ht="11.25" customHeight="1">
      <c r="A307" s="123">
        <v>44208.9097031133</v>
      </c>
      <c r="B307" s="124">
        <v>37.73</v>
      </c>
      <c r="C307" s="124">
        <f t="shared" si="1"/>
        <v>272.9367444</v>
      </c>
      <c r="D307" s="124">
        <v>10297.903364437852</v>
      </c>
      <c r="E307" s="125">
        <v>462.0</v>
      </c>
      <c r="F307" s="125">
        <v>0.33</v>
      </c>
      <c r="G307" s="126">
        <v>-0.1</v>
      </c>
      <c r="H307" s="127">
        <f t="shared" si="2"/>
        <v>4989.6</v>
      </c>
      <c r="I307" s="122">
        <f t="shared" si="3"/>
        <v>13.67013699</v>
      </c>
      <c r="J307" s="122">
        <f t="shared" si="4"/>
        <v>628.8263014</v>
      </c>
      <c r="K307" s="122">
        <f t="shared" si="5"/>
        <v>207.5126795</v>
      </c>
      <c r="L307" s="122">
        <f t="shared" si="6"/>
        <v>1044</v>
      </c>
      <c r="M307" s="125">
        <v>0.71</v>
      </c>
      <c r="N307" s="125">
        <v>33.0</v>
      </c>
      <c r="O307" s="118">
        <f t="shared" si="7"/>
        <v>46</v>
      </c>
      <c r="P307" s="118"/>
      <c r="Q307" s="118"/>
      <c r="R307" s="118"/>
      <c r="S307" s="118"/>
      <c r="T307" s="118"/>
      <c r="U307" s="118"/>
      <c r="V307" s="118"/>
      <c r="W307" s="118"/>
      <c r="X307" s="118"/>
      <c r="Y307" s="118"/>
      <c r="Z307" s="118"/>
      <c r="AA307" s="118"/>
      <c r="AB307" s="118"/>
      <c r="AC307" s="118"/>
      <c r="AD307" s="118"/>
      <c r="AE307" s="118"/>
      <c r="AF307" s="118"/>
      <c r="AG307" s="118"/>
    </row>
    <row r="308" ht="11.25" customHeight="1">
      <c r="A308" s="123">
        <v>53493.12248101528</v>
      </c>
      <c r="B308" s="124">
        <v>11.532180000000002</v>
      </c>
      <c r="C308" s="124">
        <f t="shared" si="1"/>
        <v>222.4334123</v>
      </c>
      <c r="D308" s="124">
        <v>2565.1421489925006</v>
      </c>
      <c r="E308" s="125">
        <v>486.0</v>
      </c>
      <c r="F308" s="125">
        <v>0.25</v>
      </c>
      <c r="G308" s="126">
        <v>0.8</v>
      </c>
      <c r="H308" s="127">
        <f t="shared" si="2"/>
        <v>10497.6</v>
      </c>
      <c r="I308" s="122">
        <f t="shared" si="3"/>
        <v>28.76054795</v>
      </c>
      <c r="J308" s="122">
        <f t="shared" si="4"/>
        <v>1006.619178</v>
      </c>
      <c r="K308" s="122">
        <f t="shared" si="5"/>
        <v>251.6547945</v>
      </c>
      <c r="L308" s="122">
        <f t="shared" si="6"/>
        <v>1510</v>
      </c>
      <c r="M308" s="125">
        <v>1.0</v>
      </c>
      <c r="N308" s="125">
        <v>35.0</v>
      </c>
      <c r="O308" s="118">
        <f t="shared" si="7"/>
        <v>35</v>
      </c>
      <c r="P308" s="118"/>
      <c r="Q308" s="118"/>
      <c r="R308" s="118"/>
      <c r="S308" s="118"/>
      <c r="T308" s="118"/>
      <c r="U308" s="118"/>
      <c r="V308" s="118"/>
      <c r="W308" s="118"/>
      <c r="X308" s="118"/>
      <c r="Y308" s="118"/>
      <c r="Z308" s="118"/>
      <c r="AA308" s="118"/>
      <c r="AB308" s="118"/>
      <c r="AC308" s="118"/>
      <c r="AD308" s="118"/>
      <c r="AE308" s="118"/>
      <c r="AF308" s="118"/>
      <c r="AG308" s="118"/>
    </row>
    <row r="309" ht="11.25" customHeight="1">
      <c r="A309" s="123">
        <v>69017.25450509677</v>
      </c>
      <c r="B309" s="124">
        <v>39.93</v>
      </c>
      <c r="C309" s="124">
        <f t="shared" si="1"/>
        <v>174.1934533</v>
      </c>
      <c r="D309" s="124">
        <v>6955.544589583334</v>
      </c>
      <c r="E309" s="125">
        <v>470.0</v>
      </c>
      <c r="F309" s="125">
        <v>0.25</v>
      </c>
      <c r="G309" s="126">
        <v>-0.7</v>
      </c>
      <c r="H309" s="127">
        <f t="shared" si="2"/>
        <v>1692</v>
      </c>
      <c r="I309" s="122">
        <f t="shared" si="3"/>
        <v>4.635616438</v>
      </c>
      <c r="J309" s="122">
        <f t="shared" si="4"/>
        <v>162.2465753</v>
      </c>
      <c r="K309" s="122">
        <f t="shared" si="5"/>
        <v>40.56164384</v>
      </c>
      <c r="L309" s="122">
        <f t="shared" si="6"/>
        <v>243</v>
      </c>
      <c r="M309" s="125">
        <v>1.0</v>
      </c>
      <c r="N309" s="125">
        <v>35.0</v>
      </c>
      <c r="O309" s="118">
        <f t="shared" si="7"/>
        <v>35</v>
      </c>
      <c r="P309" s="118"/>
      <c r="Q309" s="118"/>
      <c r="R309" s="118"/>
      <c r="S309" s="118"/>
      <c r="T309" s="118"/>
      <c r="U309" s="118"/>
      <c r="V309" s="118"/>
      <c r="W309" s="118"/>
      <c r="X309" s="118"/>
      <c r="Y309" s="118"/>
      <c r="Z309" s="118"/>
      <c r="AA309" s="118"/>
      <c r="AB309" s="118"/>
      <c r="AC309" s="118"/>
      <c r="AD309" s="118"/>
      <c r="AE309" s="118"/>
      <c r="AF309" s="118"/>
      <c r="AG309" s="118"/>
    </row>
    <row r="310" ht="11.25" customHeight="1">
      <c r="A310" s="123">
        <v>3478.9385520711203</v>
      </c>
      <c r="B310" s="124">
        <v>6.99622</v>
      </c>
      <c r="C310" s="124">
        <f t="shared" si="1"/>
        <v>362.7912149</v>
      </c>
      <c r="D310" s="124">
        <v>2538.1671534222546</v>
      </c>
      <c r="E310" s="125">
        <v>308.0</v>
      </c>
      <c r="F310" s="125">
        <v>0.74</v>
      </c>
      <c r="G310" s="126">
        <v>0.2</v>
      </c>
      <c r="H310" s="127">
        <f t="shared" si="2"/>
        <v>4435.2</v>
      </c>
      <c r="I310" s="122">
        <f t="shared" si="3"/>
        <v>12.15123288</v>
      </c>
      <c r="J310" s="122">
        <f t="shared" si="4"/>
        <v>534.6542466</v>
      </c>
      <c r="K310" s="122">
        <f t="shared" si="5"/>
        <v>395.6441425</v>
      </c>
      <c r="L310" s="122">
        <f t="shared" si="6"/>
        <v>1326</v>
      </c>
      <c r="M310" s="125">
        <v>0.75</v>
      </c>
      <c r="N310" s="125">
        <v>33.0</v>
      </c>
      <c r="O310" s="118">
        <f t="shared" si="7"/>
        <v>44</v>
      </c>
      <c r="P310" s="118"/>
      <c r="Q310" s="118"/>
      <c r="R310" s="118"/>
      <c r="S310" s="118"/>
      <c r="T310" s="118"/>
      <c r="U310" s="118"/>
      <c r="V310" s="118"/>
      <c r="W310" s="118"/>
      <c r="X310" s="118"/>
      <c r="Y310" s="118"/>
      <c r="Z310" s="118"/>
      <c r="AA310" s="118"/>
      <c r="AB310" s="118"/>
      <c r="AC310" s="118"/>
      <c r="AD310" s="118"/>
      <c r="AE310" s="118"/>
      <c r="AF310" s="118"/>
      <c r="AG310" s="118"/>
    </row>
    <row r="311" ht="11.25" customHeight="1">
      <c r="A311" s="123">
        <v>63660.10814515771</v>
      </c>
      <c r="B311" s="124">
        <v>6.99622</v>
      </c>
      <c r="C311" s="124">
        <f t="shared" si="1"/>
        <v>204.8373725</v>
      </c>
      <c r="D311" s="124">
        <v>1433.0873221533002</v>
      </c>
      <c r="E311" s="125">
        <v>430.0</v>
      </c>
      <c r="F311" s="125">
        <v>0.31</v>
      </c>
      <c r="G311" s="126">
        <v>1.5</v>
      </c>
      <c r="H311" s="127">
        <f t="shared" si="2"/>
        <v>12900</v>
      </c>
      <c r="I311" s="122">
        <f t="shared" si="3"/>
        <v>35.34246575</v>
      </c>
      <c r="J311" s="122">
        <f t="shared" si="4"/>
        <v>1166.30137</v>
      </c>
      <c r="K311" s="122">
        <f t="shared" si="5"/>
        <v>361.5534247</v>
      </c>
      <c r="L311" s="122">
        <f t="shared" si="6"/>
        <v>1889</v>
      </c>
      <c r="M311" s="125">
        <v>1.0</v>
      </c>
      <c r="N311" s="125">
        <v>33.0</v>
      </c>
      <c r="O311" s="118">
        <f t="shared" si="7"/>
        <v>33</v>
      </c>
      <c r="P311" s="118"/>
      <c r="Q311" s="118"/>
      <c r="R311" s="118"/>
      <c r="S311" s="118"/>
      <c r="T311" s="118"/>
      <c r="U311" s="118"/>
      <c r="V311" s="118"/>
      <c r="W311" s="118"/>
      <c r="X311" s="118"/>
      <c r="Y311" s="118"/>
      <c r="Z311" s="118"/>
      <c r="AA311" s="118"/>
      <c r="AB311" s="118"/>
      <c r="AC311" s="118"/>
      <c r="AD311" s="118"/>
      <c r="AE311" s="118"/>
      <c r="AF311" s="118"/>
      <c r="AG311" s="118"/>
    </row>
    <row r="312" ht="11.25" customHeight="1">
      <c r="A312" s="123">
        <v>3317.463520747643</v>
      </c>
      <c r="B312" s="124">
        <v>10.731710000000001</v>
      </c>
      <c r="C312" s="124">
        <f t="shared" si="1"/>
        <v>1546.423107</v>
      </c>
      <c r="D312" s="124">
        <v>16595.76431940163</v>
      </c>
      <c r="E312" s="125">
        <v>616.0</v>
      </c>
      <c r="F312" s="125">
        <v>1.6</v>
      </c>
      <c r="G312" s="126">
        <v>-0.6</v>
      </c>
      <c r="H312" s="127">
        <f t="shared" si="2"/>
        <v>2956.8</v>
      </c>
      <c r="I312" s="122">
        <f t="shared" si="3"/>
        <v>8.100821918</v>
      </c>
      <c r="J312" s="122">
        <f t="shared" si="4"/>
        <v>437.4443836</v>
      </c>
      <c r="K312" s="122">
        <f t="shared" si="5"/>
        <v>699.9110137</v>
      </c>
      <c r="L312" s="122">
        <f t="shared" si="6"/>
        <v>1837</v>
      </c>
      <c r="M312" s="125">
        <v>0.71</v>
      </c>
      <c r="N312" s="125">
        <v>38.0</v>
      </c>
      <c r="O312" s="118">
        <f t="shared" si="7"/>
        <v>54</v>
      </c>
      <c r="P312" s="118"/>
      <c r="Q312" s="118"/>
      <c r="R312" s="118"/>
      <c r="S312" s="118"/>
      <c r="T312" s="118"/>
      <c r="U312" s="118"/>
      <c r="V312" s="118"/>
      <c r="W312" s="118"/>
      <c r="X312" s="118"/>
      <c r="Y312" s="118"/>
      <c r="Z312" s="118"/>
      <c r="AA312" s="118"/>
      <c r="AB312" s="118"/>
      <c r="AC312" s="118"/>
      <c r="AD312" s="118"/>
      <c r="AE312" s="118"/>
      <c r="AF312" s="118"/>
      <c r="AG312" s="118"/>
    </row>
    <row r="313" ht="11.25" customHeight="1">
      <c r="A313" s="123">
        <v>89669.53585797494</v>
      </c>
      <c r="B313" s="124">
        <v>7.183000000000001</v>
      </c>
      <c r="C313" s="124">
        <f t="shared" si="1"/>
        <v>246.2266982</v>
      </c>
      <c r="D313" s="124">
        <v>1768.6463728216997</v>
      </c>
      <c r="E313" s="125">
        <v>664.0</v>
      </c>
      <c r="F313" s="125">
        <v>0.25</v>
      </c>
      <c r="G313" s="126">
        <v>0.8</v>
      </c>
      <c r="H313" s="127">
        <f t="shared" si="2"/>
        <v>14342.4</v>
      </c>
      <c r="I313" s="122">
        <f t="shared" si="3"/>
        <v>39.29424658</v>
      </c>
      <c r="J313" s="122">
        <f t="shared" si="4"/>
        <v>1257.41589</v>
      </c>
      <c r="K313" s="122">
        <f t="shared" si="5"/>
        <v>314.3539726</v>
      </c>
      <c r="L313" s="122">
        <f t="shared" si="6"/>
        <v>1886</v>
      </c>
      <c r="M313" s="125">
        <v>0.85</v>
      </c>
      <c r="N313" s="125">
        <v>27.0</v>
      </c>
      <c r="O313" s="118">
        <f t="shared" si="7"/>
        <v>32</v>
      </c>
      <c r="P313" s="118"/>
      <c r="Q313" s="118"/>
      <c r="R313" s="118"/>
      <c r="S313" s="118"/>
      <c r="T313" s="118"/>
      <c r="U313" s="118"/>
      <c r="V313" s="118"/>
      <c r="W313" s="118"/>
      <c r="X313" s="118"/>
      <c r="Y313" s="118"/>
      <c r="Z313" s="118"/>
      <c r="AA313" s="118"/>
      <c r="AB313" s="118"/>
      <c r="AC313" s="118"/>
      <c r="AD313" s="118"/>
      <c r="AE313" s="118"/>
      <c r="AF313" s="118"/>
      <c r="AG313" s="118"/>
    </row>
    <row r="314" ht="11.25" customHeight="1">
      <c r="A314" s="123">
        <v>34390.00276526823</v>
      </c>
      <c r="B314" s="124">
        <v>5.423220000000001</v>
      </c>
      <c r="C314" s="124">
        <f t="shared" si="1"/>
        <v>471.0379656</v>
      </c>
      <c r="D314" s="124">
        <v>2554.5425159425604</v>
      </c>
      <c r="E314" s="125">
        <v>494.0</v>
      </c>
      <c r="F314" s="125">
        <v>0.56</v>
      </c>
      <c r="G314" s="126">
        <v>0.2</v>
      </c>
      <c r="H314" s="127">
        <f t="shared" si="2"/>
        <v>7113.6</v>
      </c>
      <c r="I314" s="122">
        <f t="shared" si="3"/>
        <v>19.48931507</v>
      </c>
      <c r="J314" s="122">
        <f t="shared" si="4"/>
        <v>643.1473973</v>
      </c>
      <c r="K314" s="122">
        <f t="shared" si="5"/>
        <v>360.1625425</v>
      </c>
      <c r="L314" s="122">
        <f t="shared" si="6"/>
        <v>1363</v>
      </c>
      <c r="M314" s="125">
        <v>1.0</v>
      </c>
      <c r="N314" s="125">
        <v>33.0</v>
      </c>
      <c r="O314" s="118">
        <f t="shared" si="7"/>
        <v>33</v>
      </c>
      <c r="P314" s="118"/>
      <c r="Q314" s="118"/>
      <c r="R314" s="118"/>
      <c r="S314" s="118"/>
      <c r="T314" s="118"/>
      <c r="U314" s="118"/>
      <c r="V314" s="118"/>
      <c r="W314" s="118"/>
      <c r="X314" s="118"/>
      <c r="Y314" s="118"/>
      <c r="Z314" s="118"/>
      <c r="AA314" s="118"/>
      <c r="AB314" s="118"/>
      <c r="AC314" s="118"/>
      <c r="AD314" s="118"/>
      <c r="AE314" s="118"/>
      <c r="AF314" s="118"/>
      <c r="AG314" s="118"/>
    </row>
    <row r="315" ht="11.25" customHeight="1">
      <c r="A315" s="123">
        <v>7536.769746547733</v>
      </c>
      <c r="B315" s="124">
        <v>26.346320000000002</v>
      </c>
      <c r="C315" s="124">
        <f t="shared" si="1"/>
        <v>565.1118178</v>
      </c>
      <c r="D315" s="124">
        <v>14888.61678697854</v>
      </c>
      <c r="E315" s="125">
        <v>946.0</v>
      </c>
      <c r="F315" s="125">
        <v>0.62</v>
      </c>
      <c r="G315" s="126">
        <v>1.2</v>
      </c>
      <c r="H315" s="127">
        <f t="shared" si="2"/>
        <v>24974.4</v>
      </c>
      <c r="I315" s="122">
        <f t="shared" si="3"/>
        <v>68.4230137</v>
      </c>
      <c r="J315" s="122">
        <f t="shared" si="4"/>
        <v>1847.42137</v>
      </c>
      <c r="K315" s="122">
        <f t="shared" si="5"/>
        <v>1145.401249</v>
      </c>
      <c r="L315" s="122">
        <f t="shared" si="6"/>
        <v>4138</v>
      </c>
      <c r="M315" s="125">
        <v>0.85</v>
      </c>
      <c r="N315" s="125">
        <v>23.0</v>
      </c>
      <c r="O315" s="118">
        <f t="shared" si="7"/>
        <v>27</v>
      </c>
      <c r="P315" s="118"/>
      <c r="Q315" s="118"/>
      <c r="R315" s="118"/>
      <c r="S315" s="118"/>
      <c r="T315" s="118"/>
      <c r="U315" s="118"/>
      <c r="V315" s="118"/>
      <c r="W315" s="118"/>
      <c r="X315" s="118"/>
      <c r="Y315" s="118"/>
      <c r="Z315" s="118"/>
      <c r="AA315" s="118"/>
      <c r="AB315" s="118"/>
      <c r="AC315" s="118"/>
      <c r="AD315" s="118"/>
      <c r="AE315" s="118"/>
      <c r="AF315" s="118"/>
      <c r="AG315" s="118"/>
    </row>
    <row r="316" ht="11.25" customHeight="1">
      <c r="A316" s="123">
        <v>96750.54530727769</v>
      </c>
      <c r="B316" s="124">
        <v>7.1489</v>
      </c>
      <c r="C316" s="124">
        <f t="shared" si="1"/>
        <v>1272.298636</v>
      </c>
      <c r="D316" s="124">
        <v>9095.5357157632</v>
      </c>
      <c r="E316" s="125">
        <v>608.0</v>
      </c>
      <c r="F316" s="125">
        <v>1.04</v>
      </c>
      <c r="G316" s="126">
        <v>1.2</v>
      </c>
      <c r="H316" s="127">
        <f t="shared" si="2"/>
        <v>16051.2</v>
      </c>
      <c r="I316" s="122">
        <f t="shared" si="3"/>
        <v>43.97589041</v>
      </c>
      <c r="J316" s="122">
        <f t="shared" si="4"/>
        <v>2022.890959</v>
      </c>
      <c r="K316" s="122">
        <f t="shared" si="5"/>
        <v>2103.806597</v>
      </c>
      <c r="L316" s="122">
        <f t="shared" si="6"/>
        <v>6231</v>
      </c>
      <c r="M316" s="125">
        <v>1.0</v>
      </c>
      <c r="N316" s="125">
        <v>46.0</v>
      </c>
      <c r="O316" s="118">
        <f t="shared" si="7"/>
        <v>46</v>
      </c>
      <c r="P316" s="118"/>
      <c r="Q316" s="118"/>
      <c r="R316" s="118"/>
      <c r="S316" s="118"/>
      <c r="T316" s="118"/>
      <c r="U316" s="118"/>
      <c r="V316" s="118"/>
      <c r="W316" s="118"/>
      <c r="X316" s="118"/>
      <c r="Y316" s="118"/>
      <c r="Z316" s="118"/>
      <c r="AA316" s="118"/>
      <c r="AB316" s="118"/>
      <c r="AC316" s="118"/>
      <c r="AD316" s="118"/>
      <c r="AE316" s="118"/>
      <c r="AF316" s="118"/>
      <c r="AG316" s="118"/>
    </row>
    <row r="317" ht="11.25" customHeight="1">
      <c r="A317" s="123">
        <v>98292.19693301374</v>
      </c>
      <c r="B317" s="124">
        <v>82.995</v>
      </c>
      <c r="C317" s="124">
        <f t="shared" si="1"/>
        <v>97.92406879</v>
      </c>
      <c r="D317" s="124">
        <v>8127.2080890000025</v>
      </c>
      <c r="E317" s="125">
        <v>648.0</v>
      </c>
      <c r="F317" s="125">
        <v>0.1</v>
      </c>
      <c r="G317" s="126">
        <v>1.5</v>
      </c>
      <c r="H317" s="127">
        <f t="shared" si="2"/>
        <v>19440</v>
      </c>
      <c r="I317" s="122">
        <f t="shared" si="3"/>
        <v>53.26027397</v>
      </c>
      <c r="J317" s="122">
        <f t="shared" si="4"/>
        <v>1864.109589</v>
      </c>
      <c r="K317" s="122">
        <f t="shared" si="5"/>
        <v>186.4109589</v>
      </c>
      <c r="L317" s="122">
        <f t="shared" si="6"/>
        <v>2237</v>
      </c>
      <c r="M317" s="125">
        <v>1.0</v>
      </c>
      <c r="N317" s="125">
        <v>35.0</v>
      </c>
      <c r="O317" s="118">
        <f t="shared" si="7"/>
        <v>35</v>
      </c>
      <c r="P317" s="118"/>
      <c r="Q317" s="118"/>
      <c r="R317" s="118"/>
      <c r="S317" s="118"/>
      <c r="T317" s="118"/>
      <c r="U317" s="118"/>
      <c r="V317" s="118"/>
      <c r="W317" s="118"/>
      <c r="X317" s="118"/>
      <c r="Y317" s="118"/>
      <c r="Z317" s="118"/>
      <c r="AA317" s="118"/>
      <c r="AB317" s="118"/>
      <c r="AC317" s="118"/>
      <c r="AD317" s="118"/>
      <c r="AE317" s="118"/>
      <c r="AF317" s="118"/>
      <c r="AG317" s="118"/>
    </row>
    <row r="318" ht="11.25" customHeight="1">
      <c r="A318" s="123">
        <v>3093.6134861870746</v>
      </c>
      <c r="B318" s="124">
        <v>6.56205</v>
      </c>
      <c r="C318" s="124">
        <f t="shared" si="1"/>
        <v>422.0070896</v>
      </c>
      <c r="D318" s="124">
        <v>2769.2316223146668</v>
      </c>
      <c r="E318" s="125">
        <v>688.0</v>
      </c>
      <c r="F318" s="125">
        <v>0.64</v>
      </c>
      <c r="G318" s="126">
        <v>0.8</v>
      </c>
      <c r="H318" s="127">
        <f t="shared" si="2"/>
        <v>14860.8</v>
      </c>
      <c r="I318" s="122">
        <f t="shared" si="3"/>
        <v>40.71452055</v>
      </c>
      <c r="J318" s="122">
        <f t="shared" si="4"/>
        <v>814.290411</v>
      </c>
      <c r="K318" s="122">
        <f t="shared" si="5"/>
        <v>521.145863</v>
      </c>
      <c r="L318" s="122">
        <f t="shared" si="6"/>
        <v>1857</v>
      </c>
      <c r="M318" s="125">
        <v>1.0</v>
      </c>
      <c r="N318" s="125">
        <v>20.0</v>
      </c>
      <c r="O318" s="118">
        <f t="shared" si="7"/>
        <v>20</v>
      </c>
      <c r="P318" s="118"/>
      <c r="Q318" s="118"/>
      <c r="R318" s="118"/>
      <c r="S318" s="118"/>
      <c r="T318" s="118"/>
      <c r="U318" s="118"/>
      <c r="V318" s="118"/>
      <c r="W318" s="118"/>
      <c r="X318" s="118"/>
      <c r="Y318" s="118"/>
      <c r="Z318" s="118"/>
      <c r="AA318" s="118"/>
      <c r="AB318" s="118"/>
      <c r="AC318" s="118"/>
      <c r="AD318" s="118"/>
      <c r="AE318" s="118"/>
      <c r="AF318" s="118"/>
      <c r="AG318" s="118"/>
    </row>
    <row r="319" ht="11.25" customHeight="1">
      <c r="A319" s="123">
        <v>9526.482247980217</v>
      </c>
      <c r="B319" s="124">
        <v>7.59704</v>
      </c>
      <c r="C319" s="124">
        <f t="shared" si="1"/>
        <v>296.4846769</v>
      </c>
      <c r="D319" s="124">
        <v>2252.4059496027785</v>
      </c>
      <c r="E319" s="125">
        <v>526.0</v>
      </c>
      <c r="F319" s="125">
        <v>0.89</v>
      </c>
      <c r="G319" s="126">
        <v>1.2</v>
      </c>
      <c r="H319" s="127">
        <f t="shared" si="2"/>
        <v>13886.4</v>
      </c>
      <c r="I319" s="122">
        <f t="shared" si="3"/>
        <v>38.04493151</v>
      </c>
      <c r="J319" s="122">
        <f t="shared" si="4"/>
        <v>684.8087671</v>
      </c>
      <c r="K319" s="122">
        <f t="shared" si="5"/>
        <v>609.4798027</v>
      </c>
      <c r="L319" s="122">
        <f t="shared" si="6"/>
        <v>1904</v>
      </c>
      <c r="M319" s="125">
        <v>0.8</v>
      </c>
      <c r="N319" s="125">
        <v>14.0</v>
      </c>
      <c r="O319" s="118">
        <f t="shared" si="7"/>
        <v>18</v>
      </c>
      <c r="P319" s="118"/>
      <c r="Q319" s="118"/>
      <c r="R319" s="118"/>
      <c r="S319" s="118"/>
      <c r="T319" s="118"/>
      <c r="U319" s="118"/>
      <c r="V319" s="118"/>
      <c r="W319" s="118"/>
      <c r="X319" s="118"/>
      <c r="Y319" s="118"/>
      <c r="Z319" s="118"/>
      <c r="AA319" s="118"/>
      <c r="AB319" s="118"/>
      <c r="AC319" s="118"/>
      <c r="AD319" s="118"/>
      <c r="AE319" s="118"/>
      <c r="AF319" s="118"/>
      <c r="AG319" s="118"/>
    </row>
    <row r="320" ht="11.25" customHeight="1">
      <c r="A320" s="123">
        <v>17766.48626005869</v>
      </c>
      <c r="B320" s="124">
        <v>5.788310000000001</v>
      </c>
      <c r="C320" s="124">
        <f t="shared" si="1"/>
        <v>1172.923869</v>
      </c>
      <c r="D320" s="124">
        <v>6789.2469584272685</v>
      </c>
      <c r="E320" s="125">
        <v>574.0</v>
      </c>
      <c r="F320" s="125">
        <v>0.58</v>
      </c>
      <c r="G320" s="126">
        <v>0.5</v>
      </c>
      <c r="H320" s="127">
        <f t="shared" si="2"/>
        <v>10332</v>
      </c>
      <c r="I320" s="122">
        <f t="shared" si="3"/>
        <v>28.30684932</v>
      </c>
      <c r="J320" s="122">
        <f t="shared" si="4"/>
        <v>1981.479452</v>
      </c>
      <c r="K320" s="122">
        <f t="shared" si="5"/>
        <v>1149.258082</v>
      </c>
      <c r="L320" s="122">
        <f t="shared" si="6"/>
        <v>4280</v>
      </c>
      <c r="M320" s="125">
        <v>1.0</v>
      </c>
      <c r="N320" s="125">
        <v>70.0</v>
      </c>
      <c r="O320" s="118">
        <f t="shared" si="7"/>
        <v>70</v>
      </c>
      <c r="P320" s="118"/>
      <c r="Q320" s="118"/>
      <c r="R320" s="118"/>
      <c r="S320" s="118"/>
      <c r="T320" s="118"/>
      <c r="U320" s="118"/>
      <c r="V320" s="118"/>
      <c r="W320" s="118"/>
      <c r="X320" s="118"/>
      <c r="Y320" s="118"/>
      <c r="Z320" s="118"/>
      <c r="AA320" s="118"/>
      <c r="AB320" s="118"/>
      <c r="AC320" s="118"/>
      <c r="AD320" s="118"/>
      <c r="AE320" s="118"/>
      <c r="AF320" s="118"/>
      <c r="AG320" s="118"/>
    </row>
    <row r="321" ht="11.25" customHeight="1">
      <c r="A321" s="123">
        <v>39095.80432429715</v>
      </c>
      <c r="B321" s="124">
        <v>25.62406</v>
      </c>
      <c r="C321" s="124">
        <f t="shared" si="1"/>
        <v>217.8890744</v>
      </c>
      <c r="D321" s="124">
        <v>5583.2027147160015</v>
      </c>
      <c r="E321" s="125">
        <v>592.0</v>
      </c>
      <c r="F321" s="125">
        <v>0.25</v>
      </c>
      <c r="G321" s="126">
        <v>0.4</v>
      </c>
      <c r="H321" s="127">
        <f t="shared" si="2"/>
        <v>9945.6</v>
      </c>
      <c r="I321" s="122">
        <f t="shared" si="3"/>
        <v>27.24821918</v>
      </c>
      <c r="J321" s="122">
        <f t="shared" si="4"/>
        <v>899.1912329</v>
      </c>
      <c r="K321" s="122">
        <f t="shared" si="5"/>
        <v>224.7978082</v>
      </c>
      <c r="L321" s="122">
        <f t="shared" si="6"/>
        <v>1349</v>
      </c>
      <c r="M321" s="125">
        <v>1.0</v>
      </c>
      <c r="N321" s="125">
        <v>33.0</v>
      </c>
      <c r="O321" s="118">
        <f t="shared" si="7"/>
        <v>33</v>
      </c>
      <c r="P321" s="118"/>
      <c r="Q321" s="118"/>
      <c r="R321" s="118"/>
      <c r="S321" s="118"/>
      <c r="T321" s="118"/>
      <c r="U321" s="118"/>
      <c r="V321" s="118"/>
      <c r="W321" s="118"/>
      <c r="X321" s="118"/>
      <c r="Y321" s="118"/>
      <c r="Z321" s="118"/>
      <c r="AA321" s="118"/>
      <c r="AB321" s="118"/>
      <c r="AC321" s="118"/>
      <c r="AD321" s="118"/>
      <c r="AE321" s="118"/>
      <c r="AF321" s="118"/>
      <c r="AG321" s="118"/>
    </row>
    <row r="322" ht="11.25" customHeight="1">
      <c r="A322" s="123">
        <v>71657.17638029266</v>
      </c>
      <c r="B322" s="124">
        <v>6.000500000000001</v>
      </c>
      <c r="C322" s="124">
        <f t="shared" si="1"/>
        <v>371.1675563</v>
      </c>
      <c r="D322" s="124">
        <v>2227.1909216223335</v>
      </c>
      <c r="E322" s="125">
        <v>364.0</v>
      </c>
      <c r="F322" s="125">
        <v>1.39</v>
      </c>
      <c r="G322" s="126">
        <v>0.2</v>
      </c>
      <c r="H322" s="127">
        <f t="shared" si="2"/>
        <v>5241.6</v>
      </c>
      <c r="I322" s="122">
        <f t="shared" si="3"/>
        <v>14.36054795</v>
      </c>
      <c r="J322" s="122">
        <f t="shared" si="4"/>
        <v>244.1293151</v>
      </c>
      <c r="K322" s="122">
        <f t="shared" si="5"/>
        <v>339.3397479</v>
      </c>
      <c r="L322" s="122">
        <f t="shared" si="6"/>
        <v>923</v>
      </c>
      <c r="M322" s="125">
        <v>1.0</v>
      </c>
      <c r="N322" s="125">
        <v>17.0</v>
      </c>
      <c r="O322" s="118">
        <f t="shared" si="7"/>
        <v>17</v>
      </c>
      <c r="P322" s="118"/>
      <c r="Q322" s="118"/>
      <c r="R322" s="118"/>
      <c r="S322" s="118"/>
      <c r="T322" s="118"/>
      <c r="U322" s="118"/>
      <c r="V322" s="118"/>
      <c r="W322" s="118"/>
      <c r="X322" s="118"/>
      <c r="Y322" s="118"/>
      <c r="Z322" s="118"/>
      <c r="AA322" s="118"/>
      <c r="AB322" s="118"/>
      <c r="AC322" s="118"/>
      <c r="AD322" s="118"/>
      <c r="AE322" s="118"/>
      <c r="AF322" s="118"/>
      <c r="AG322" s="118"/>
    </row>
    <row r="323" ht="11.25" customHeight="1">
      <c r="A323" s="123">
        <v>52573.89521298188</v>
      </c>
      <c r="B323" s="124">
        <v>6.039000000000001</v>
      </c>
      <c r="C323" s="124">
        <f t="shared" si="1"/>
        <v>660.9431087</v>
      </c>
      <c r="D323" s="124">
        <v>3991.4354332160005</v>
      </c>
      <c r="E323" s="125">
        <v>672.0</v>
      </c>
      <c r="F323" s="125">
        <v>1.43</v>
      </c>
      <c r="G323" s="126">
        <v>0.8</v>
      </c>
      <c r="H323" s="127">
        <f t="shared" si="2"/>
        <v>14515.2</v>
      </c>
      <c r="I323" s="122">
        <f t="shared" si="3"/>
        <v>39.76767123</v>
      </c>
      <c r="J323" s="122">
        <f t="shared" si="4"/>
        <v>636.2827397</v>
      </c>
      <c r="K323" s="122">
        <f t="shared" si="5"/>
        <v>909.8843178</v>
      </c>
      <c r="L323" s="122">
        <f t="shared" si="6"/>
        <v>2456</v>
      </c>
      <c r="M323" s="125">
        <v>1.0</v>
      </c>
      <c r="N323" s="125">
        <v>16.0</v>
      </c>
      <c r="O323" s="118">
        <f t="shared" si="7"/>
        <v>16</v>
      </c>
      <c r="P323" s="118"/>
      <c r="Q323" s="118"/>
      <c r="R323" s="118"/>
      <c r="S323" s="118"/>
      <c r="T323" s="118"/>
      <c r="U323" s="118"/>
      <c r="V323" s="118"/>
      <c r="W323" s="118"/>
      <c r="X323" s="118"/>
      <c r="Y323" s="118"/>
      <c r="Z323" s="118"/>
      <c r="AA323" s="118"/>
      <c r="AB323" s="118"/>
      <c r="AC323" s="118"/>
      <c r="AD323" s="118"/>
      <c r="AE323" s="118"/>
      <c r="AF323" s="118"/>
      <c r="AG323" s="118"/>
    </row>
    <row r="324" ht="11.25" customHeight="1">
      <c r="A324" s="123">
        <v>88828.83679002269</v>
      </c>
      <c r="B324" s="124">
        <v>81.21652000000002</v>
      </c>
      <c r="C324" s="124">
        <f t="shared" si="1"/>
        <v>611.0392573</v>
      </c>
      <c r="D324" s="124">
        <v>49626.482058161695</v>
      </c>
      <c r="E324" s="125">
        <v>542.0</v>
      </c>
      <c r="F324" s="125">
        <v>0.86</v>
      </c>
      <c r="G324" s="126">
        <v>-0.6</v>
      </c>
      <c r="H324" s="127">
        <f t="shared" si="2"/>
        <v>2601.6</v>
      </c>
      <c r="I324" s="122">
        <f t="shared" si="3"/>
        <v>7.127671233</v>
      </c>
      <c r="J324" s="122">
        <f t="shared" si="4"/>
        <v>285.1068493</v>
      </c>
      <c r="K324" s="122">
        <f t="shared" si="5"/>
        <v>245.1918904</v>
      </c>
      <c r="L324" s="122">
        <f t="shared" si="6"/>
        <v>775</v>
      </c>
      <c r="M324" s="125">
        <v>0.82</v>
      </c>
      <c r="N324" s="125">
        <v>33.0</v>
      </c>
      <c r="O324" s="118">
        <f t="shared" si="7"/>
        <v>40</v>
      </c>
      <c r="P324" s="118"/>
      <c r="Q324" s="118"/>
      <c r="R324" s="118"/>
      <c r="S324" s="118"/>
      <c r="T324" s="118"/>
      <c r="U324" s="118"/>
      <c r="V324" s="118"/>
      <c r="W324" s="118"/>
      <c r="X324" s="118"/>
      <c r="Y324" s="118"/>
      <c r="Z324" s="118"/>
      <c r="AA324" s="118"/>
      <c r="AB324" s="118"/>
      <c r="AC324" s="118"/>
      <c r="AD324" s="118"/>
      <c r="AE324" s="118"/>
      <c r="AF324" s="118"/>
      <c r="AG324" s="118"/>
    </row>
    <row r="325" ht="11.25" customHeight="1">
      <c r="A325" s="123">
        <v>43048.89302174342</v>
      </c>
      <c r="B325" s="124">
        <v>8.84719</v>
      </c>
      <c r="C325" s="124">
        <f t="shared" si="1"/>
        <v>2780.206957</v>
      </c>
      <c r="D325" s="124">
        <v>24597.0191895608</v>
      </c>
      <c r="E325" s="125">
        <v>972.0</v>
      </c>
      <c r="F325" s="125">
        <v>1.07</v>
      </c>
      <c r="G325" s="126">
        <v>0.2</v>
      </c>
      <c r="H325" s="127">
        <f t="shared" si="2"/>
        <v>13996.8</v>
      </c>
      <c r="I325" s="122">
        <f t="shared" si="3"/>
        <v>38.34739726</v>
      </c>
      <c r="J325" s="122">
        <f t="shared" si="4"/>
        <v>2914.402192</v>
      </c>
      <c r="K325" s="122">
        <f t="shared" si="5"/>
        <v>3118.410345</v>
      </c>
      <c r="L325" s="122">
        <f t="shared" si="6"/>
        <v>9151</v>
      </c>
      <c r="M325" s="125">
        <v>0.82</v>
      </c>
      <c r="N325" s="125">
        <v>62.0</v>
      </c>
      <c r="O325" s="118">
        <f t="shared" si="7"/>
        <v>76</v>
      </c>
      <c r="P325" s="118"/>
      <c r="Q325" s="118"/>
      <c r="R325" s="118"/>
      <c r="S325" s="118"/>
      <c r="T325" s="118"/>
      <c r="U325" s="118"/>
      <c r="V325" s="118"/>
      <c r="W325" s="118"/>
      <c r="X325" s="118"/>
      <c r="Y325" s="118"/>
      <c r="Z325" s="118"/>
      <c r="AA325" s="118"/>
      <c r="AB325" s="118"/>
      <c r="AC325" s="118"/>
      <c r="AD325" s="118"/>
      <c r="AE325" s="118"/>
      <c r="AF325" s="118"/>
      <c r="AG325" s="118"/>
    </row>
    <row r="326" ht="11.25" customHeight="1">
      <c r="A326" s="123">
        <v>19725.136946713672</v>
      </c>
      <c r="B326" s="124">
        <v>26.28164</v>
      </c>
      <c r="C326" s="124">
        <f t="shared" si="1"/>
        <v>291.6786798</v>
      </c>
      <c r="D326" s="124">
        <v>7665.79405937136</v>
      </c>
      <c r="E326" s="125">
        <v>744.0</v>
      </c>
      <c r="F326" s="125">
        <v>0.29</v>
      </c>
      <c r="G326" s="126">
        <v>0.5</v>
      </c>
      <c r="H326" s="127">
        <f t="shared" si="2"/>
        <v>13392</v>
      </c>
      <c r="I326" s="122">
        <f t="shared" si="3"/>
        <v>36.69041096</v>
      </c>
      <c r="J326" s="122">
        <f t="shared" si="4"/>
        <v>1137.40274</v>
      </c>
      <c r="K326" s="122">
        <f t="shared" si="5"/>
        <v>329.8467945</v>
      </c>
      <c r="L326" s="122">
        <f t="shared" si="6"/>
        <v>1797</v>
      </c>
      <c r="M326" s="125">
        <v>1.0</v>
      </c>
      <c r="N326" s="125">
        <v>31.0</v>
      </c>
      <c r="O326" s="118">
        <f t="shared" si="7"/>
        <v>31</v>
      </c>
      <c r="P326" s="118"/>
      <c r="Q326" s="118"/>
      <c r="R326" s="118"/>
      <c r="S326" s="118"/>
      <c r="T326" s="118"/>
      <c r="U326" s="118"/>
      <c r="V326" s="118"/>
      <c r="W326" s="118"/>
      <c r="X326" s="118"/>
      <c r="Y326" s="118"/>
      <c r="Z326" s="118"/>
      <c r="AA326" s="118"/>
      <c r="AB326" s="118"/>
      <c r="AC326" s="118"/>
      <c r="AD326" s="118"/>
      <c r="AE326" s="118"/>
      <c r="AF326" s="118"/>
      <c r="AG326" s="118"/>
    </row>
    <row r="327" ht="11.25" customHeight="1">
      <c r="A327" s="123">
        <v>59302.89807730378</v>
      </c>
      <c r="B327" s="124">
        <v>6.45722</v>
      </c>
      <c r="C327" s="124">
        <f t="shared" si="1"/>
        <v>203.6337904</v>
      </c>
      <c r="D327" s="124">
        <v>1314.90818374608</v>
      </c>
      <c r="E327" s="125">
        <v>574.0</v>
      </c>
      <c r="F327" s="125">
        <v>0.78</v>
      </c>
      <c r="G327" s="126">
        <v>1.2</v>
      </c>
      <c r="H327" s="127">
        <f t="shared" si="2"/>
        <v>15153.6</v>
      </c>
      <c r="I327" s="122">
        <f t="shared" si="3"/>
        <v>41.51671233</v>
      </c>
      <c r="J327" s="122">
        <f t="shared" si="4"/>
        <v>498.2005479</v>
      </c>
      <c r="K327" s="122">
        <f t="shared" si="5"/>
        <v>388.5964274</v>
      </c>
      <c r="L327" s="122">
        <f t="shared" si="6"/>
        <v>1275</v>
      </c>
      <c r="M327" s="125">
        <v>1.0</v>
      </c>
      <c r="N327" s="125">
        <v>12.0</v>
      </c>
      <c r="O327" s="118">
        <f t="shared" si="7"/>
        <v>12</v>
      </c>
      <c r="P327" s="118"/>
      <c r="Q327" s="118"/>
      <c r="R327" s="118"/>
      <c r="S327" s="118"/>
      <c r="T327" s="118"/>
      <c r="U327" s="118"/>
      <c r="V327" s="118"/>
      <c r="W327" s="118"/>
      <c r="X327" s="118"/>
      <c r="Y327" s="118"/>
      <c r="Z327" s="118"/>
      <c r="AA327" s="118"/>
      <c r="AB327" s="118"/>
      <c r="AC327" s="118"/>
      <c r="AD327" s="118"/>
      <c r="AE327" s="118"/>
      <c r="AF327" s="118"/>
      <c r="AG327" s="118"/>
    </row>
    <row r="328" ht="11.25" customHeight="1">
      <c r="A328" s="123">
        <v>28071.436376973048</v>
      </c>
      <c r="B328" s="124">
        <v>26.605040000000002</v>
      </c>
      <c r="C328" s="124">
        <f t="shared" si="1"/>
        <v>66.09602408</v>
      </c>
      <c r="D328" s="124">
        <v>1758.48736453632</v>
      </c>
      <c r="E328" s="125">
        <v>704.0</v>
      </c>
      <c r="F328" s="125">
        <v>0.21</v>
      </c>
      <c r="G328" s="126">
        <v>0.2</v>
      </c>
      <c r="H328" s="127">
        <f t="shared" si="2"/>
        <v>10137.6</v>
      </c>
      <c r="I328" s="122">
        <f t="shared" si="3"/>
        <v>27.77424658</v>
      </c>
      <c r="J328" s="122">
        <f t="shared" si="4"/>
        <v>333.2909589</v>
      </c>
      <c r="K328" s="122">
        <f t="shared" si="5"/>
        <v>69.99110137</v>
      </c>
      <c r="L328" s="122">
        <f t="shared" si="6"/>
        <v>473</v>
      </c>
      <c r="M328" s="125">
        <v>1.0</v>
      </c>
      <c r="N328" s="125">
        <v>12.0</v>
      </c>
      <c r="O328" s="118">
        <f t="shared" si="7"/>
        <v>12</v>
      </c>
      <c r="P328" s="118"/>
      <c r="Q328" s="118"/>
      <c r="R328" s="118"/>
      <c r="S328" s="118"/>
      <c r="T328" s="118"/>
      <c r="U328" s="118"/>
      <c r="V328" s="118"/>
      <c r="W328" s="118"/>
      <c r="X328" s="118"/>
      <c r="Y328" s="118"/>
      <c r="Z328" s="118"/>
      <c r="AA328" s="118"/>
      <c r="AB328" s="118"/>
      <c r="AC328" s="118"/>
      <c r="AD328" s="118"/>
      <c r="AE328" s="118"/>
      <c r="AF328" s="118"/>
      <c r="AG328" s="118"/>
    </row>
    <row r="329" ht="11.25" customHeight="1">
      <c r="A329" s="123">
        <v>12797.363615515667</v>
      </c>
      <c r="B329" s="124">
        <v>7.040000000000001</v>
      </c>
      <c r="C329" s="124">
        <f t="shared" si="1"/>
        <v>623.07753</v>
      </c>
      <c r="D329" s="124">
        <v>4386.465811378991</v>
      </c>
      <c r="E329" s="125">
        <v>744.0</v>
      </c>
      <c r="F329" s="125">
        <v>0.55</v>
      </c>
      <c r="G329" s="126">
        <v>-0.2</v>
      </c>
      <c r="H329" s="127">
        <f t="shared" si="2"/>
        <v>7142.4</v>
      </c>
      <c r="I329" s="122">
        <f t="shared" si="3"/>
        <v>19.56821918</v>
      </c>
      <c r="J329" s="122">
        <f t="shared" si="4"/>
        <v>763.1605479</v>
      </c>
      <c r="K329" s="122">
        <f t="shared" si="5"/>
        <v>419.7383014</v>
      </c>
      <c r="L329" s="122">
        <f t="shared" si="6"/>
        <v>1603</v>
      </c>
      <c r="M329" s="125">
        <v>0.75</v>
      </c>
      <c r="N329" s="125">
        <v>29.0</v>
      </c>
      <c r="O329" s="118">
        <f t="shared" si="7"/>
        <v>39</v>
      </c>
      <c r="P329" s="118"/>
      <c r="Q329" s="118"/>
      <c r="R329" s="118"/>
      <c r="S329" s="118"/>
      <c r="T329" s="118"/>
      <c r="U329" s="118"/>
      <c r="V329" s="118"/>
      <c r="W329" s="118"/>
      <c r="X329" s="118"/>
      <c r="Y329" s="118"/>
      <c r="Z329" s="118"/>
      <c r="AA329" s="118"/>
      <c r="AB329" s="118"/>
      <c r="AC329" s="118"/>
      <c r="AD329" s="118"/>
      <c r="AE329" s="118"/>
      <c r="AF329" s="118"/>
      <c r="AG329" s="118"/>
    </row>
    <row r="330" ht="11.25" customHeight="1">
      <c r="A330" s="123">
        <v>37557.19109141358</v>
      </c>
      <c r="B330" s="124">
        <v>20.56824</v>
      </c>
      <c r="C330" s="124">
        <f t="shared" si="1"/>
        <v>369.7912053</v>
      </c>
      <c r="D330" s="124">
        <v>7605.9542603393065</v>
      </c>
      <c r="E330" s="125">
        <v>616.0</v>
      </c>
      <c r="F330" s="125">
        <v>0.63</v>
      </c>
      <c r="G330" s="126">
        <v>0.4</v>
      </c>
      <c r="H330" s="127">
        <f t="shared" si="2"/>
        <v>10348.8</v>
      </c>
      <c r="I330" s="122">
        <f t="shared" si="3"/>
        <v>28.35287671</v>
      </c>
      <c r="J330" s="122">
        <f t="shared" si="4"/>
        <v>652.1161644</v>
      </c>
      <c r="K330" s="122">
        <f t="shared" si="5"/>
        <v>410.8331836</v>
      </c>
      <c r="L330" s="122">
        <f t="shared" si="6"/>
        <v>1474</v>
      </c>
      <c r="M330" s="125">
        <v>1.0</v>
      </c>
      <c r="N330" s="125">
        <v>23.0</v>
      </c>
      <c r="O330" s="118">
        <f t="shared" si="7"/>
        <v>23</v>
      </c>
      <c r="P330" s="118"/>
      <c r="Q330" s="118"/>
      <c r="R330" s="118"/>
      <c r="S330" s="118"/>
      <c r="T330" s="118"/>
      <c r="U330" s="118"/>
      <c r="V330" s="118"/>
      <c r="W330" s="118"/>
      <c r="X330" s="118"/>
      <c r="Y330" s="118"/>
      <c r="Z330" s="118"/>
      <c r="AA330" s="118"/>
      <c r="AB330" s="118"/>
      <c r="AC330" s="118"/>
      <c r="AD330" s="118"/>
      <c r="AE330" s="118"/>
      <c r="AF330" s="118"/>
      <c r="AG330" s="118"/>
    </row>
    <row r="331" ht="11.25" customHeight="1">
      <c r="A331" s="123">
        <v>45174.963757891994</v>
      </c>
      <c r="B331" s="124">
        <v>16.258770000000002</v>
      </c>
      <c r="C331" s="124">
        <f t="shared" si="1"/>
        <v>241.9221801</v>
      </c>
      <c r="D331" s="124">
        <v>3933.357084591254</v>
      </c>
      <c r="E331" s="125">
        <v>170.0</v>
      </c>
      <c r="F331" s="125">
        <v>0.98</v>
      </c>
      <c r="G331" s="126">
        <v>0.8</v>
      </c>
      <c r="H331" s="127">
        <f t="shared" si="2"/>
        <v>3672</v>
      </c>
      <c r="I331" s="122">
        <f t="shared" si="3"/>
        <v>10.06027397</v>
      </c>
      <c r="J331" s="122">
        <f t="shared" si="4"/>
        <v>432.5917808</v>
      </c>
      <c r="K331" s="122">
        <f t="shared" si="5"/>
        <v>423.9399452</v>
      </c>
      <c r="L331" s="122">
        <f t="shared" si="6"/>
        <v>1280</v>
      </c>
      <c r="M331" s="125">
        <v>0.82</v>
      </c>
      <c r="N331" s="125">
        <v>35.0</v>
      </c>
      <c r="O331" s="118">
        <f t="shared" si="7"/>
        <v>43</v>
      </c>
      <c r="P331" s="118"/>
      <c r="Q331" s="118"/>
      <c r="R331" s="118"/>
      <c r="S331" s="118"/>
      <c r="T331" s="118"/>
      <c r="U331" s="118"/>
      <c r="V331" s="118"/>
      <c r="W331" s="118"/>
      <c r="X331" s="118"/>
      <c r="Y331" s="118"/>
      <c r="Z331" s="118"/>
      <c r="AA331" s="118"/>
      <c r="AB331" s="118"/>
      <c r="AC331" s="118"/>
      <c r="AD331" s="118"/>
      <c r="AE331" s="118"/>
      <c r="AF331" s="118"/>
      <c r="AG331" s="118"/>
    </row>
    <row r="332" ht="11.25" customHeight="1">
      <c r="A332" s="123">
        <v>82649.02654726799</v>
      </c>
      <c r="B332" s="124">
        <v>14.135000000000002</v>
      </c>
      <c r="C332" s="124">
        <f t="shared" si="1"/>
        <v>635.5714566</v>
      </c>
      <c r="D332" s="124">
        <v>8983.802539095255</v>
      </c>
      <c r="E332" s="125">
        <v>656.0</v>
      </c>
      <c r="F332" s="125">
        <v>0.39</v>
      </c>
      <c r="G332" s="126">
        <v>-0.2</v>
      </c>
      <c r="H332" s="127">
        <f t="shared" si="2"/>
        <v>6297.6</v>
      </c>
      <c r="I332" s="122">
        <f t="shared" si="3"/>
        <v>17.25369863</v>
      </c>
      <c r="J332" s="122">
        <f t="shared" si="4"/>
        <v>1017.968219</v>
      </c>
      <c r="K332" s="122">
        <f t="shared" si="5"/>
        <v>397.0076055</v>
      </c>
      <c r="L332" s="122">
        <f t="shared" si="6"/>
        <v>1812</v>
      </c>
      <c r="M332" s="125">
        <v>0.9</v>
      </c>
      <c r="N332" s="125">
        <v>53.0</v>
      </c>
      <c r="O332" s="118">
        <f t="shared" si="7"/>
        <v>59</v>
      </c>
      <c r="P332" s="118"/>
      <c r="Q332" s="118"/>
      <c r="R332" s="118"/>
      <c r="S332" s="118"/>
      <c r="T332" s="118"/>
      <c r="U332" s="118"/>
      <c r="V332" s="118"/>
      <c r="W332" s="118"/>
      <c r="X332" s="118"/>
      <c r="Y332" s="118"/>
      <c r="Z332" s="118"/>
      <c r="AA332" s="118"/>
      <c r="AB332" s="118"/>
      <c r="AC332" s="118"/>
      <c r="AD332" s="118"/>
      <c r="AE332" s="118"/>
      <c r="AF332" s="118"/>
      <c r="AG332" s="118"/>
    </row>
    <row r="333" ht="11.25" customHeight="1">
      <c r="A333" s="123">
        <v>96539.69680806255</v>
      </c>
      <c r="B333" s="124">
        <v>13.750000000000002</v>
      </c>
      <c r="C333" s="124">
        <f t="shared" si="1"/>
        <v>425.84454</v>
      </c>
      <c r="D333" s="124">
        <v>5855.362425000002</v>
      </c>
      <c r="E333" s="125">
        <v>810.0</v>
      </c>
      <c r="F333" s="125">
        <v>0.52</v>
      </c>
      <c r="G333" s="126">
        <v>0.5</v>
      </c>
      <c r="H333" s="127">
        <f t="shared" si="2"/>
        <v>14580</v>
      </c>
      <c r="I333" s="122">
        <f t="shared" si="3"/>
        <v>39.94520548</v>
      </c>
      <c r="J333" s="122">
        <f t="shared" si="4"/>
        <v>918.739726</v>
      </c>
      <c r="K333" s="122">
        <f t="shared" si="5"/>
        <v>477.7446575</v>
      </c>
      <c r="L333" s="122">
        <f t="shared" si="6"/>
        <v>1874</v>
      </c>
      <c r="M333" s="125">
        <v>1.0</v>
      </c>
      <c r="N333" s="125">
        <v>23.0</v>
      </c>
      <c r="O333" s="118">
        <f t="shared" si="7"/>
        <v>23</v>
      </c>
      <c r="P333" s="118"/>
      <c r="Q333" s="118"/>
      <c r="R333" s="118"/>
      <c r="S333" s="118"/>
      <c r="T333" s="118"/>
      <c r="U333" s="118"/>
      <c r="V333" s="118"/>
      <c r="W333" s="118"/>
      <c r="X333" s="118"/>
      <c r="Y333" s="118"/>
      <c r="Z333" s="118"/>
      <c r="AA333" s="118"/>
      <c r="AB333" s="118"/>
      <c r="AC333" s="118"/>
      <c r="AD333" s="118"/>
      <c r="AE333" s="118"/>
      <c r="AF333" s="118"/>
      <c r="AG333" s="118"/>
    </row>
    <row r="334" ht="11.25" customHeight="1">
      <c r="A334" s="123">
        <v>35027.40025023685</v>
      </c>
      <c r="B334" s="124">
        <v>7.183000000000001</v>
      </c>
      <c r="C334" s="124">
        <f t="shared" si="1"/>
        <v>1259.496301</v>
      </c>
      <c r="D334" s="124">
        <v>9046.961931798289</v>
      </c>
      <c r="E334" s="125">
        <v>922.0</v>
      </c>
      <c r="F334" s="125">
        <v>1.16</v>
      </c>
      <c r="G334" s="126">
        <v>0.6</v>
      </c>
      <c r="H334" s="127">
        <f t="shared" si="2"/>
        <v>17702.4</v>
      </c>
      <c r="I334" s="122">
        <f t="shared" si="3"/>
        <v>48.49972603</v>
      </c>
      <c r="J334" s="122">
        <f t="shared" si="4"/>
        <v>1600.490959</v>
      </c>
      <c r="K334" s="122">
        <f t="shared" si="5"/>
        <v>1856.569512</v>
      </c>
      <c r="L334" s="122">
        <f t="shared" si="6"/>
        <v>5314</v>
      </c>
      <c r="M334" s="125">
        <v>0.82</v>
      </c>
      <c r="N334" s="125">
        <v>27.0</v>
      </c>
      <c r="O334" s="118">
        <f t="shared" si="7"/>
        <v>33</v>
      </c>
      <c r="P334" s="118"/>
      <c r="Q334" s="118"/>
      <c r="R334" s="118"/>
      <c r="S334" s="118"/>
      <c r="T334" s="118"/>
      <c r="U334" s="118"/>
      <c r="V334" s="118"/>
      <c r="W334" s="118"/>
      <c r="X334" s="118"/>
      <c r="Y334" s="118"/>
      <c r="Z334" s="118"/>
      <c r="AA334" s="118"/>
      <c r="AB334" s="118"/>
      <c r="AC334" s="118"/>
      <c r="AD334" s="118"/>
      <c r="AE334" s="118"/>
      <c r="AF334" s="118"/>
      <c r="AG334" s="118"/>
    </row>
    <row r="335" ht="11.25" customHeight="1">
      <c r="A335" s="123">
        <v>87446.8705471248</v>
      </c>
      <c r="B335" s="124">
        <v>5.961340000000001</v>
      </c>
      <c r="C335" s="124">
        <f t="shared" si="1"/>
        <v>578.7180009</v>
      </c>
      <c r="D335" s="124">
        <v>3449.9347676403763</v>
      </c>
      <c r="E335" s="125">
        <v>858.0</v>
      </c>
      <c r="F335" s="125">
        <v>0.44</v>
      </c>
      <c r="G335" s="126">
        <v>-0.6</v>
      </c>
      <c r="H335" s="127">
        <f t="shared" si="2"/>
        <v>4118.4</v>
      </c>
      <c r="I335" s="122">
        <f t="shared" si="3"/>
        <v>11.28328767</v>
      </c>
      <c r="J335" s="122">
        <f t="shared" si="4"/>
        <v>372.3484932</v>
      </c>
      <c r="K335" s="122">
        <f t="shared" si="5"/>
        <v>163.833337</v>
      </c>
      <c r="L335" s="122">
        <f t="shared" si="6"/>
        <v>700</v>
      </c>
      <c r="M335" s="125">
        <v>0.82</v>
      </c>
      <c r="N335" s="125">
        <v>27.0</v>
      </c>
      <c r="O335" s="118">
        <f t="shared" si="7"/>
        <v>33</v>
      </c>
      <c r="P335" s="118"/>
      <c r="Q335" s="118"/>
      <c r="R335" s="118"/>
      <c r="S335" s="118"/>
      <c r="T335" s="118"/>
      <c r="U335" s="118"/>
      <c r="V335" s="118"/>
      <c r="W335" s="118"/>
      <c r="X335" s="118"/>
      <c r="Y335" s="118"/>
      <c r="Z335" s="118"/>
      <c r="AA335" s="118"/>
      <c r="AB335" s="118"/>
      <c r="AC335" s="118"/>
      <c r="AD335" s="118"/>
      <c r="AE335" s="118"/>
      <c r="AF335" s="118"/>
      <c r="AG335" s="118"/>
    </row>
    <row r="336" ht="11.25" customHeight="1">
      <c r="A336" s="123">
        <v>8120.8209736702065</v>
      </c>
      <c r="B336" s="124">
        <v>9.24891</v>
      </c>
      <c r="C336" s="124">
        <f t="shared" si="1"/>
        <v>344.80093</v>
      </c>
      <c r="D336" s="124">
        <v>3189.0327697471835</v>
      </c>
      <c r="E336" s="125">
        <v>794.0</v>
      </c>
      <c r="F336" s="125">
        <v>0.21</v>
      </c>
      <c r="G336" s="126">
        <v>1.2</v>
      </c>
      <c r="H336" s="127">
        <f t="shared" si="2"/>
        <v>20961.6</v>
      </c>
      <c r="I336" s="122">
        <f t="shared" si="3"/>
        <v>57.4290411</v>
      </c>
      <c r="J336" s="122">
        <f t="shared" si="4"/>
        <v>2010.016438</v>
      </c>
      <c r="K336" s="122">
        <f t="shared" si="5"/>
        <v>422.1034521</v>
      </c>
      <c r="L336" s="122">
        <f t="shared" si="6"/>
        <v>2854</v>
      </c>
      <c r="M336" s="125">
        <v>1.0</v>
      </c>
      <c r="N336" s="125">
        <v>35.0</v>
      </c>
      <c r="O336" s="118">
        <f t="shared" si="7"/>
        <v>35</v>
      </c>
      <c r="P336" s="118"/>
      <c r="Q336" s="118"/>
      <c r="R336" s="118"/>
      <c r="S336" s="118"/>
      <c r="T336" s="118"/>
      <c r="U336" s="118"/>
      <c r="V336" s="118"/>
      <c r="W336" s="118"/>
      <c r="X336" s="118"/>
      <c r="Y336" s="118"/>
      <c r="Z336" s="118"/>
      <c r="AA336" s="118"/>
      <c r="AB336" s="118"/>
      <c r="AC336" s="118"/>
      <c r="AD336" s="118"/>
      <c r="AE336" s="118"/>
      <c r="AF336" s="118"/>
      <c r="AG336" s="118"/>
    </row>
    <row r="337" ht="11.25" customHeight="1">
      <c r="A337" s="123">
        <v>66650.70301830572</v>
      </c>
      <c r="B337" s="124">
        <v>6.323790000000001</v>
      </c>
      <c r="C337" s="124">
        <f t="shared" si="1"/>
        <v>1024.149871</v>
      </c>
      <c r="D337" s="124">
        <v>6476.508710757362</v>
      </c>
      <c r="E337" s="125">
        <v>946.0</v>
      </c>
      <c r="F337" s="125">
        <v>0.88</v>
      </c>
      <c r="G337" s="126">
        <v>0.8</v>
      </c>
      <c r="H337" s="127">
        <f t="shared" si="2"/>
        <v>20433.6</v>
      </c>
      <c r="I337" s="122">
        <f t="shared" si="3"/>
        <v>55.98246575</v>
      </c>
      <c r="J337" s="122">
        <f t="shared" si="4"/>
        <v>1511.526575</v>
      </c>
      <c r="K337" s="122">
        <f t="shared" si="5"/>
        <v>1330.143386</v>
      </c>
      <c r="L337" s="122">
        <f t="shared" si="6"/>
        <v>4172</v>
      </c>
      <c r="M337" s="125">
        <v>1.0</v>
      </c>
      <c r="N337" s="125">
        <v>27.0</v>
      </c>
      <c r="O337" s="118">
        <f t="shared" si="7"/>
        <v>27</v>
      </c>
      <c r="P337" s="118"/>
      <c r="Q337" s="118"/>
      <c r="R337" s="118"/>
      <c r="S337" s="118"/>
      <c r="T337" s="118"/>
      <c r="U337" s="118"/>
      <c r="V337" s="118"/>
      <c r="W337" s="118"/>
      <c r="X337" s="118"/>
      <c r="Y337" s="118"/>
      <c r="Z337" s="118"/>
      <c r="AA337" s="118"/>
      <c r="AB337" s="118"/>
      <c r="AC337" s="118"/>
      <c r="AD337" s="118"/>
      <c r="AE337" s="118"/>
      <c r="AF337" s="118"/>
      <c r="AG337" s="118"/>
    </row>
    <row r="338" ht="11.25" customHeight="1">
      <c r="A338" s="123">
        <v>32462.079423133517</v>
      </c>
      <c r="B338" s="124">
        <v>21.80794</v>
      </c>
      <c r="C338" s="124">
        <f t="shared" si="1"/>
        <v>108.4738361</v>
      </c>
      <c r="D338" s="124">
        <v>2365.59090975636</v>
      </c>
      <c r="E338" s="125">
        <v>954.0</v>
      </c>
      <c r="F338" s="125">
        <v>0.18</v>
      </c>
      <c r="G338" s="126">
        <v>1.5</v>
      </c>
      <c r="H338" s="127">
        <f t="shared" si="2"/>
        <v>28620</v>
      </c>
      <c r="I338" s="122">
        <f t="shared" si="3"/>
        <v>78.4109589</v>
      </c>
      <c r="J338" s="122">
        <f t="shared" si="4"/>
        <v>1019.342466</v>
      </c>
      <c r="K338" s="122">
        <f t="shared" si="5"/>
        <v>183.4816438</v>
      </c>
      <c r="L338" s="122">
        <f t="shared" si="6"/>
        <v>1386</v>
      </c>
      <c r="M338" s="125">
        <v>1.0</v>
      </c>
      <c r="N338" s="125">
        <v>13.0</v>
      </c>
      <c r="O338" s="118">
        <f t="shared" si="7"/>
        <v>13</v>
      </c>
      <c r="P338" s="118"/>
      <c r="Q338" s="118"/>
      <c r="R338" s="118"/>
      <c r="S338" s="118"/>
      <c r="T338" s="118"/>
      <c r="U338" s="118"/>
      <c r="V338" s="118"/>
      <c r="W338" s="118"/>
      <c r="X338" s="118"/>
      <c r="Y338" s="118"/>
      <c r="Z338" s="118"/>
      <c r="AA338" s="118"/>
      <c r="AB338" s="118"/>
      <c r="AC338" s="118"/>
      <c r="AD338" s="118"/>
      <c r="AE338" s="118"/>
      <c r="AF338" s="118"/>
      <c r="AG338" s="118"/>
    </row>
    <row r="339" ht="11.25" customHeight="1">
      <c r="A339" s="123">
        <v>4179.736313543525</v>
      </c>
      <c r="B339" s="124">
        <v>21.41986</v>
      </c>
      <c r="C339" s="124">
        <f t="shared" si="1"/>
        <v>546.3878934</v>
      </c>
      <c r="D339" s="124">
        <v>11703.552182106025</v>
      </c>
      <c r="E339" s="125">
        <v>996.0</v>
      </c>
      <c r="F339" s="125">
        <v>0.34</v>
      </c>
      <c r="G339" s="126">
        <v>-0.4</v>
      </c>
      <c r="H339" s="127">
        <f t="shared" si="2"/>
        <v>7171.2</v>
      </c>
      <c r="I339" s="122">
        <f t="shared" si="3"/>
        <v>19.64712329</v>
      </c>
      <c r="J339" s="122">
        <f t="shared" si="4"/>
        <v>785.8849315</v>
      </c>
      <c r="K339" s="122">
        <f t="shared" si="5"/>
        <v>267.2008767</v>
      </c>
      <c r="L339" s="122">
        <f t="shared" si="6"/>
        <v>1320</v>
      </c>
      <c r="M339" s="125">
        <v>0.82</v>
      </c>
      <c r="N339" s="125">
        <v>33.0</v>
      </c>
      <c r="O339" s="118">
        <f t="shared" si="7"/>
        <v>40</v>
      </c>
      <c r="P339" s="118"/>
      <c r="Q339" s="118"/>
      <c r="R339" s="118"/>
      <c r="S339" s="118"/>
      <c r="T339" s="118"/>
      <c r="U339" s="118"/>
      <c r="V339" s="118"/>
      <c r="W339" s="118"/>
      <c r="X339" s="118"/>
      <c r="Y339" s="118"/>
      <c r="Z339" s="118"/>
      <c r="AA339" s="118"/>
      <c r="AB339" s="118"/>
      <c r="AC339" s="118"/>
      <c r="AD339" s="118"/>
      <c r="AE339" s="118"/>
      <c r="AF339" s="118"/>
      <c r="AG339" s="118"/>
    </row>
    <row r="340" ht="11.25" customHeight="1">
      <c r="A340" s="123">
        <v>49863.588996184626</v>
      </c>
      <c r="B340" s="124">
        <v>30.646</v>
      </c>
      <c r="C340" s="124">
        <f t="shared" si="1"/>
        <v>550.7853755</v>
      </c>
      <c r="D340" s="124">
        <v>16879.368616264004</v>
      </c>
      <c r="E340" s="125">
        <v>826.0</v>
      </c>
      <c r="F340" s="125">
        <v>0.38</v>
      </c>
      <c r="G340" s="126">
        <v>-0.6</v>
      </c>
      <c r="H340" s="127">
        <f t="shared" si="2"/>
        <v>3964.8</v>
      </c>
      <c r="I340" s="122">
        <f t="shared" si="3"/>
        <v>10.86246575</v>
      </c>
      <c r="J340" s="122">
        <f t="shared" si="4"/>
        <v>456.2235616</v>
      </c>
      <c r="K340" s="122">
        <f t="shared" si="5"/>
        <v>173.3649534</v>
      </c>
      <c r="L340" s="122">
        <f t="shared" si="6"/>
        <v>803</v>
      </c>
      <c r="M340" s="125">
        <v>1.0</v>
      </c>
      <c r="N340" s="125">
        <v>42.0</v>
      </c>
      <c r="O340" s="118">
        <f t="shared" si="7"/>
        <v>42</v>
      </c>
      <c r="P340" s="118"/>
      <c r="Q340" s="118"/>
      <c r="R340" s="118"/>
      <c r="S340" s="118"/>
      <c r="T340" s="118"/>
      <c r="U340" s="118"/>
      <c r="V340" s="118"/>
      <c r="W340" s="118"/>
      <c r="X340" s="118"/>
      <c r="Y340" s="118"/>
      <c r="Z340" s="118"/>
      <c r="AA340" s="118"/>
      <c r="AB340" s="118"/>
      <c r="AC340" s="118"/>
      <c r="AD340" s="118"/>
      <c r="AE340" s="118"/>
      <c r="AF340" s="118"/>
      <c r="AG340" s="118"/>
    </row>
    <row r="341" ht="11.25" customHeight="1">
      <c r="A341" s="123">
        <v>72091.99853371042</v>
      </c>
      <c r="B341" s="124">
        <v>7.216</v>
      </c>
      <c r="C341" s="124">
        <f t="shared" si="1"/>
        <v>1439.262124</v>
      </c>
      <c r="D341" s="124">
        <v>10385.715487955315</v>
      </c>
      <c r="E341" s="125">
        <v>890.0</v>
      </c>
      <c r="F341" s="125">
        <v>0.73</v>
      </c>
      <c r="G341" s="126">
        <v>1.2</v>
      </c>
      <c r="H341" s="127">
        <f t="shared" si="2"/>
        <v>23496</v>
      </c>
      <c r="I341" s="122">
        <f t="shared" si="3"/>
        <v>64.37260274</v>
      </c>
      <c r="J341" s="122">
        <f t="shared" si="4"/>
        <v>3926.728767</v>
      </c>
      <c r="K341" s="122">
        <f t="shared" si="5"/>
        <v>2866.512</v>
      </c>
      <c r="L341" s="122">
        <f t="shared" si="6"/>
        <v>9660</v>
      </c>
      <c r="M341" s="125">
        <v>0.75</v>
      </c>
      <c r="N341" s="125">
        <v>46.0</v>
      </c>
      <c r="O341" s="118">
        <f t="shared" si="7"/>
        <v>61</v>
      </c>
      <c r="P341" s="118"/>
      <c r="Q341" s="118"/>
      <c r="R341" s="118"/>
      <c r="S341" s="118"/>
      <c r="T341" s="118"/>
      <c r="U341" s="118"/>
      <c r="V341" s="118"/>
      <c r="W341" s="118"/>
      <c r="X341" s="118"/>
      <c r="Y341" s="118"/>
      <c r="Z341" s="118"/>
      <c r="AA341" s="118"/>
      <c r="AB341" s="118"/>
      <c r="AC341" s="118"/>
      <c r="AD341" s="118"/>
      <c r="AE341" s="118"/>
      <c r="AF341" s="118"/>
      <c r="AG341" s="118"/>
    </row>
    <row r="342" ht="11.25" customHeight="1">
      <c r="A342" s="123">
        <v>73887.80965818556</v>
      </c>
      <c r="B342" s="124">
        <v>7.084000000000001</v>
      </c>
      <c r="C342" s="124">
        <f t="shared" si="1"/>
        <v>601.9487738</v>
      </c>
      <c r="D342" s="124">
        <v>4264.205113696001</v>
      </c>
      <c r="E342" s="125">
        <v>1416.0</v>
      </c>
      <c r="F342" s="125">
        <v>0.86</v>
      </c>
      <c r="G342" s="126">
        <v>1.5</v>
      </c>
      <c r="H342" s="127">
        <f t="shared" si="2"/>
        <v>42480</v>
      </c>
      <c r="I342" s="122">
        <f t="shared" si="3"/>
        <v>116.3835616</v>
      </c>
      <c r="J342" s="122">
        <f t="shared" si="4"/>
        <v>1280.219178</v>
      </c>
      <c r="K342" s="122">
        <f t="shared" si="5"/>
        <v>1100.988493</v>
      </c>
      <c r="L342" s="122">
        <f t="shared" si="6"/>
        <v>3482</v>
      </c>
      <c r="M342" s="125">
        <v>1.0</v>
      </c>
      <c r="N342" s="125">
        <v>11.0</v>
      </c>
      <c r="O342" s="118">
        <f t="shared" si="7"/>
        <v>11</v>
      </c>
      <c r="P342" s="118"/>
      <c r="Q342" s="118"/>
      <c r="R342" s="118"/>
      <c r="S342" s="118"/>
      <c r="T342" s="118"/>
      <c r="U342" s="118"/>
      <c r="V342" s="118"/>
      <c r="W342" s="118"/>
      <c r="X342" s="118"/>
      <c r="Y342" s="118"/>
      <c r="Z342" s="118"/>
      <c r="AA342" s="118"/>
      <c r="AB342" s="118"/>
      <c r="AC342" s="118"/>
      <c r="AD342" s="118"/>
      <c r="AE342" s="118"/>
      <c r="AF342" s="118"/>
      <c r="AG342" s="118"/>
    </row>
    <row r="343" ht="11.25" customHeight="1">
      <c r="A343" s="123">
        <v>81868.63666423052</v>
      </c>
      <c r="B343" s="124">
        <v>13.754070000000002</v>
      </c>
      <c r="C343" s="124">
        <f t="shared" si="1"/>
        <v>3369.122799</v>
      </c>
      <c r="D343" s="124">
        <v>46339.150814539935</v>
      </c>
      <c r="E343" s="125">
        <v>1690.0</v>
      </c>
      <c r="F343" s="125">
        <v>1.41</v>
      </c>
      <c r="G343" s="126">
        <v>-0.2</v>
      </c>
      <c r="H343" s="127">
        <f t="shared" si="2"/>
        <v>16224</v>
      </c>
      <c r="I343" s="122">
        <f t="shared" si="3"/>
        <v>44.44931507</v>
      </c>
      <c r="J343" s="122">
        <f t="shared" si="4"/>
        <v>1555.726027</v>
      </c>
      <c r="K343" s="122">
        <f t="shared" si="5"/>
        <v>2193.573699</v>
      </c>
      <c r="L343" s="122">
        <f t="shared" si="6"/>
        <v>5943</v>
      </c>
      <c r="M343" s="125">
        <v>1.0</v>
      </c>
      <c r="N343" s="125">
        <v>35.0</v>
      </c>
      <c r="O343" s="118">
        <f t="shared" si="7"/>
        <v>35</v>
      </c>
      <c r="P343" s="118"/>
      <c r="Q343" s="118"/>
      <c r="R343" s="118"/>
      <c r="S343" s="118"/>
      <c r="T343" s="118"/>
      <c r="U343" s="118"/>
      <c r="V343" s="118"/>
      <c r="W343" s="118"/>
      <c r="X343" s="118"/>
      <c r="Y343" s="118"/>
      <c r="Z343" s="118"/>
      <c r="AA343" s="118"/>
      <c r="AB343" s="118"/>
      <c r="AC343" s="118"/>
      <c r="AD343" s="118"/>
      <c r="AE343" s="118"/>
      <c r="AF343" s="118"/>
      <c r="AG343" s="118"/>
    </row>
    <row r="344" ht="11.25" customHeight="1">
      <c r="A344" s="123">
        <v>54211.152797208815</v>
      </c>
      <c r="B344" s="124">
        <v>25.5013</v>
      </c>
      <c r="C344" s="124">
        <f t="shared" si="1"/>
        <v>692.7928691</v>
      </c>
      <c r="D344" s="124">
        <v>17667.118792356436</v>
      </c>
      <c r="E344" s="125">
        <v>752.0</v>
      </c>
      <c r="F344" s="125">
        <v>0.68</v>
      </c>
      <c r="G344" s="126">
        <v>0.8</v>
      </c>
      <c r="H344" s="127">
        <f t="shared" si="2"/>
        <v>16243.2</v>
      </c>
      <c r="I344" s="122">
        <f t="shared" si="3"/>
        <v>44.50191781</v>
      </c>
      <c r="J344" s="122">
        <f t="shared" si="4"/>
        <v>1646.570959</v>
      </c>
      <c r="K344" s="122">
        <f t="shared" si="5"/>
        <v>1119.668252</v>
      </c>
      <c r="L344" s="122">
        <f t="shared" si="6"/>
        <v>3886</v>
      </c>
      <c r="M344" s="125">
        <v>0.9</v>
      </c>
      <c r="N344" s="125">
        <v>33.0</v>
      </c>
      <c r="O344" s="118">
        <f t="shared" si="7"/>
        <v>37</v>
      </c>
      <c r="P344" s="118"/>
      <c r="Q344" s="118"/>
      <c r="R344" s="118"/>
      <c r="S344" s="118"/>
      <c r="T344" s="118"/>
      <c r="U344" s="118"/>
      <c r="V344" s="118"/>
      <c r="W344" s="118"/>
      <c r="X344" s="118"/>
      <c r="Y344" s="118"/>
      <c r="Z344" s="118"/>
      <c r="AA344" s="118"/>
      <c r="AB344" s="118"/>
      <c r="AC344" s="118"/>
      <c r="AD344" s="118"/>
      <c r="AE344" s="118"/>
      <c r="AF344" s="118"/>
      <c r="AG344" s="118"/>
    </row>
    <row r="345" ht="11.25" customHeight="1">
      <c r="A345" s="123">
        <v>13335.724577992214</v>
      </c>
      <c r="B345" s="124">
        <v>6.6836</v>
      </c>
      <c r="C345" s="124">
        <f t="shared" si="1"/>
        <v>1538.02496</v>
      </c>
      <c r="D345" s="124">
        <v>10279.543624451202</v>
      </c>
      <c r="E345" s="125">
        <v>1416.0</v>
      </c>
      <c r="F345" s="125">
        <v>0.82</v>
      </c>
      <c r="G345" s="126">
        <v>-0.4</v>
      </c>
      <c r="H345" s="127">
        <f t="shared" si="2"/>
        <v>10195.2</v>
      </c>
      <c r="I345" s="122">
        <f t="shared" si="3"/>
        <v>27.93205479</v>
      </c>
      <c r="J345" s="122">
        <f t="shared" si="4"/>
        <v>810.029589</v>
      </c>
      <c r="K345" s="122">
        <f t="shared" si="5"/>
        <v>664.224263</v>
      </c>
      <c r="L345" s="122">
        <f t="shared" si="6"/>
        <v>2138</v>
      </c>
      <c r="M345" s="125">
        <v>1.0</v>
      </c>
      <c r="N345" s="125">
        <v>29.0</v>
      </c>
      <c r="O345" s="118">
        <f t="shared" si="7"/>
        <v>29</v>
      </c>
      <c r="P345" s="118"/>
      <c r="Q345" s="118"/>
      <c r="R345" s="118"/>
      <c r="S345" s="118"/>
      <c r="T345" s="118"/>
      <c r="U345" s="118"/>
      <c r="V345" s="118"/>
      <c r="W345" s="118"/>
      <c r="X345" s="118"/>
      <c r="Y345" s="118"/>
      <c r="Z345" s="118"/>
      <c r="AA345" s="118"/>
      <c r="AB345" s="118"/>
      <c r="AC345" s="118"/>
      <c r="AD345" s="118"/>
      <c r="AE345" s="118"/>
      <c r="AF345" s="118"/>
      <c r="AG345" s="118"/>
    </row>
    <row r="346" ht="11.25" customHeight="1">
      <c r="A346" s="123">
        <v>76441.54962063844</v>
      </c>
      <c r="B346" s="124">
        <v>6.689793</v>
      </c>
      <c r="C346" s="124">
        <f t="shared" si="1"/>
        <v>187.9183149</v>
      </c>
      <c r="D346" s="124">
        <v>1257.1346273193212</v>
      </c>
      <c r="E346" s="125">
        <v>526.0</v>
      </c>
      <c r="F346" s="125">
        <v>0.86</v>
      </c>
      <c r="G346" s="126">
        <v>1.5</v>
      </c>
      <c r="H346" s="127">
        <f t="shared" si="2"/>
        <v>15780</v>
      </c>
      <c r="I346" s="122">
        <f t="shared" si="3"/>
        <v>43.23287671</v>
      </c>
      <c r="J346" s="122">
        <f t="shared" si="4"/>
        <v>562.0273973</v>
      </c>
      <c r="K346" s="122">
        <f t="shared" si="5"/>
        <v>483.3435616</v>
      </c>
      <c r="L346" s="122">
        <f t="shared" si="6"/>
        <v>1529</v>
      </c>
      <c r="M346" s="125">
        <v>0.82</v>
      </c>
      <c r="N346" s="125">
        <v>11.0</v>
      </c>
      <c r="O346" s="118">
        <f t="shared" si="7"/>
        <v>13</v>
      </c>
      <c r="P346" s="118"/>
      <c r="Q346" s="118"/>
      <c r="R346" s="118"/>
      <c r="S346" s="118"/>
      <c r="T346" s="118"/>
      <c r="U346" s="118"/>
      <c r="V346" s="118"/>
      <c r="W346" s="118"/>
      <c r="X346" s="118"/>
      <c r="Y346" s="118"/>
      <c r="Z346" s="118"/>
      <c r="AA346" s="118"/>
      <c r="AB346" s="118"/>
      <c r="AC346" s="118"/>
      <c r="AD346" s="118"/>
      <c r="AE346" s="118"/>
      <c r="AF346" s="118"/>
      <c r="AG346" s="118"/>
    </row>
    <row r="347" ht="11.25" customHeight="1">
      <c r="A347" s="123">
        <v>34274.561738284305</v>
      </c>
      <c r="B347" s="124">
        <v>10.430959000000001</v>
      </c>
      <c r="C347" s="124">
        <f t="shared" si="1"/>
        <v>2191.452628</v>
      </c>
      <c r="D347" s="124">
        <v>22858.952514156357</v>
      </c>
      <c r="E347" s="125">
        <v>1408.0</v>
      </c>
      <c r="F347" s="125">
        <v>1.13</v>
      </c>
      <c r="G347" s="126">
        <v>1.5</v>
      </c>
      <c r="H347" s="127">
        <f t="shared" si="2"/>
        <v>42240</v>
      </c>
      <c r="I347" s="122">
        <f t="shared" si="3"/>
        <v>115.7260274</v>
      </c>
      <c r="J347" s="122">
        <f t="shared" si="4"/>
        <v>3818.958904</v>
      </c>
      <c r="K347" s="122">
        <f t="shared" si="5"/>
        <v>4315.423562</v>
      </c>
      <c r="L347" s="122">
        <f t="shared" si="6"/>
        <v>12450</v>
      </c>
      <c r="M347" s="125">
        <v>1.0</v>
      </c>
      <c r="N347" s="125">
        <v>33.0</v>
      </c>
      <c r="O347" s="118">
        <f t="shared" si="7"/>
        <v>33</v>
      </c>
      <c r="P347" s="118"/>
      <c r="Q347" s="118"/>
      <c r="R347" s="118"/>
      <c r="S347" s="118"/>
      <c r="T347" s="118"/>
      <c r="U347" s="118"/>
      <c r="V347" s="118"/>
      <c r="W347" s="118"/>
      <c r="X347" s="118"/>
      <c r="Y347" s="118"/>
      <c r="Z347" s="118"/>
      <c r="AA347" s="118"/>
      <c r="AB347" s="118"/>
      <c r="AC347" s="118"/>
      <c r="AD347" s="118"/>
      <c r="AE347" s="118"/>
      <c r="AF347" s="118"/>
      <c r="AG347" s="118"/>
    </row>
    <row r="348" ht="11.25" customHeight="1">
      <c r="A348" s="123">
        <v>48698.09401241604</v>
      </c>
      <c r="B348" s="124">
        <v>22.18524</v>
      </c>
      <c r="C348" s="124">
        <f t="shared" si="1"/>
        <v>631.2397148</v>
      </c>
      <c r="D348" s="124">
        <v>14004.204569760033</v>
      </c>
      <c r="E348" s="125">
        <v>1108.0</v>
      </c>
      <c r="F348" s="125">
        <v>0.28</v>
      </c>
      <c r="G348" s="126">
        <v>1.5</v>
      </c>
      <c r="H348" s="127">
        <f t="shared" si="2"/>
        <v>33240</v>
      </c>
      <c r="I348" s="122">
        <f t="shared" si="3"/>
        <v>91.06849315</v>
      </c>
      <c r="J348" s="122">
        <f t="shared" si="4"/>
        <v>4189.150685</v>
      </c>
      <c r="K348" s="122">
        <f t="shared" si="5"/>
        <v>1172.962192</v>
      </c>
      <c r="L348" s="122">
        <f t="shared" si="6"/>
        <v>6535</v>
      </c>
      <c r="M348" s="125">
        <v>0.71</v>
      </c>
      <c r="N348" s="125">
        <v>33.0</v>
      </c>
      <c r="O348" s="118">
        <f t="shared" si="7"/>
        <v>46</v>
      </c>
      <c r="P348" s="118"/>
      <c r="Q348" s="118"/>
      <c r="R348" s="118"/>
      <c r="S348" s="118"/>
      <c r="T348" s="118"/>
      <c r="U348" s="118"/>
      <c r="V348" s="118"/>
      <c r="W348" s="118"/>
      <c r="X348" s="118"/>
      <c r="Y348" s="118"/>
      <c r="Z348" s="118"/>
      <c r="AA348" s="118"/>
      <c r="AB348" s="118"/>
      <c r="AC348" s="118"/>
      <c r="AD348" s="118"/>
      <c r="AE348" s="118"/>
      <c r="AF348" s="118"/>
      <c r="AG348" s="118"/>
    </row>
    <row r="349" ht="11.25" customHeight="1">
      <c r="A349" s="123">
        <v>55473.70414268001</v>
      </c>
      <c r="B349" s="124">
        <v>8.6735</v>
      </c>
      <c r="C349" s="124">
        <f t="shared" si="1"/>
        <v>387.0069794</v>
      </c>
      <c r="D349" s="124">
        <v>3356.7050362560003</v>
      </c>
      <c r="E349" s="125">
        <v>1206.0</v>
      </c>
      <c r="F349" s="125">
        <v>0.64</v>
      </c>
      <c r="G349" s="126">
        <v>-0.4</v>
      </c>
      <c r="H349" s="127">
        <f t="shared" si="2"/>
        <v>8683.2</v>
      </c>
      <c r="I349" s="122">
        <f t="shared" si="3"/>
        <v>23.78958904</v>
      </c>
      <c r="J349" s="122">
        <f t="shared" si="4"/>
        <v>261.6854795</v>
      </c>
      <c r="K349" s="122">
        <f t="shared" si="5"/>
        <v>167.4787068</v>
      </c>
      <c r="L349" s="122">
        <f t="shared" si="6"/>
        <v>597</v>
      </c>
      <c r="M349" s="125">
        <v>1.0</v>
      </c>
      <c r="N349" s="125">
        <v>11.0</v>
      </c>
      <c r="O349" s="118">
        <f t="shared" si="7"/>
        <v>11</v>
      </c>
      <c r="P349" s="118"/>
      <c r="Q349" s="118"/>
      <c r="R349" s="118"/>
      <c r="S349" s="118"/>
      <c r="T349" s="118"/>
      <c r="U349" s="118"/>
      <c r="V349" s="118"/>
      <c r="W349" s="118"/>
      <c r="X349" s="118"/>
      <c r="Y349" s="118"/>
      <c r="Z349" s="118"/>
      <c r="AA349" s="118"/>
      <c r="AB349" s="118"/>
      <c r="AC349" s="118"/>
      <c r="AD349" s="118"/>
      <c r="AE349" s="118"/>
      <c r="AF349" s="118"/>
      <c r="AG349" s="118"/>
    </row>
    <row r="350" ht="11.25" customHeight="1">
      <c r="A350" s="123">
        <v>14203.871009889846</v>
      </c>
      <c r="B350" s="124">
        <v>26.346320000000002</v>
      </c>
      <c r="C350" s="124">
        <f t="shared" si="1"/>
        <v>446.0070818</v>
      </c>
      <c r="D350" s="124">
        <v>11750.645299673284</v>
      </c>
      <c r="E350" s="125">
        <v>1148.0</v>
      </c>
      <c r="F350" s="125">
        <v>0.74</v>
      </c>
      <c r="G350" s="126">
        <v>1.2</v>
      </c>
      <c r="H350" s="127">
        <f t="shared" si="2"/>
        <v>30307.2</v>
      </c>
      <c r="I350" s="122">
        <f t="shared" si="3"/>
        <v>83.03342466</v>
      </c>
      <c r="J350" s="122">
        <f t="shared" si="4"/>
        <v>1079.434521</v>
      </c>
      <c r="K350" s="122">
        <f t="shared" si="5"/>
        <v>798.7815452</v>
      </c>
      <c r="L350" s="122">
        <f t="shared" si="6"/>
        <v>2677</v>
      </c>
      <c r="M350" s="125">
        <v>1.0</v>
      </c>
      <c r="N350" s="125">
        <v>13.0</v>
      </c>
      <c r="O350" s="118">
        <f t="shared" si="7"/>
        <v>13</v>
      </c>
      <c r="P350" s="118"/>
      <c r="Q350" s="118"/>
      <c r="R350" s="118"/>
      <c r="S350" s="118"/>
      <c r="T350" s="118"/>
      <c r="U350" s="118"/>
      <c r="V350" s="118"/>
      <c r="W350" s="118"/>
      <c r="X350" s="118"/>
      <c r="Y350" s="118"/>
      <c r="Z350" s="118"/>
      <c r="AA350" s="118"/>
      <c r="AB350" s="118"/>
      <c r="AC350" s="118"/>
      <c r="AD350" s="118"/>
      <c r="AE350" s="118"/>
      <c r="AF350" s="118"/>
      <c r="AG350" s="118"/>
    </row>
    <row r="351" ht="11.25" customHeight="1">
      <c r="A351" s="123">
        <v>3430.489389814595</v>
      </c>
      <c r="B351" s="124">
        <v>5.115000000000001</v>
      </c>
      <c r="C351" s="124">
        <f t="shared" si="1"/>
        <v>841.2446589</v>
      </c>
      <c r="D351" s="124">
        <v>4302.966430033334</v>
      </c>
      <c r="E351" s="125">
        <v>1270.0</v>
      </c>
      <c r="F351" s="125">
        <v>0.58</v>
      </c>
      <c r="G351" s="126">
        <v>1.2</v>
      </c>
      <c r="H351" s="127">
        <f t="shared" si="2"/>
        <v>33528</v>
      </c>
      <c r="I351" s="122">
        <f t="shared" si="3"/>
        <v>91.85753425</v>
      </c>
      <c r="J351" s="122">
        <f t="shared" si="4"/>
        <v>2020.865753</v>
      </c>
      <c r="K351" s="122">
        <f t="shared" si="5"/>
        <v>1172.102137</v>
      </c>
      <c r="L351" s="122">
        <f t="shared" si="6"/>
        <v>4365</v>
      </c>
      <c r="M351" s="125">
        <v>1.0</v>
      </c>
      <c r="N351" s="125">
        <v>22.0</v>
      </c>
      <c r="O351" s="118">
        <f t="shared" si="7"/>
        <v>22</v>
      </c>
      <c r="P351" s="118"/>
      <c r="Q351" s="118"/>
      <c r="R351" s="118"/>
      <c r="S351" s="118"/>
      <c r="T351" s="118"/>
      <c r="U351" s="118"/>
      <c r="V351" s="118"/>
      <c r="W351" s="118"/>
      <c r="X351" s="118"/>
      <c r="Y351" s="118"/>
      <c r="Z351" s="118"/>
      <c r="AA351" s="118"/>
      <c r="AB351" s="118"/>
      <c r="AC351" s="118"/>
      <c r="AD351" s="118"/>
      <c r="AE351" s="118"/>
      <c r="AF351" s="118"/>
      <c r="AG351" s="118"/>
    </row>
    <row r="352" ht="11.25" customHeight="1">
      <c r="A352" s="123">
        <v>39413.57949792975</v>
      </c>
      <c r="B352" s="124">
        <v>6.06606</v>
      </c>
      <c r="C352" s="124">
        <f t="shared" si="1"/>
        <v>955.2054982</v>
      </c>
      <c r="D352" s="124">
        <v>5794.333864557481</v>
      </c>
      <c r="E352" s="125">
        <v>1294.0</v>
      </c>
      <c r="F352" s="125">
        <v>0.54</v>
      </c>
      <c r="G352" s="126">
        <v>1.2</v>
      </c>
      <c r="H352" s="127">
        <f t="shared" si="2"/>
        <v>34161.6</v>
      </c>
      <c r="I352" s="122">
        <f t="shared" si="3"/>
        <v>93.59342466</v>
      </c>
      <c r="J352" s="122">
        <f t="shared" si="4"/>
        <v>2527.022466</v>
      </c>
      <c r="K352" s="122">
        <f t="shared" si="5"/>
        <v>1364.592132</v>
      </c>
      <c r="L352" s="122">
        <f t="shared" si="6"/>
        <v>5256</v>
      </c>
      <c r="M352" s="125">
        <v>1.0</v>
      </c>
      <c r="N352" s="125">
        <v>27.0</v>
      </c>
      <c r="O352" s="118">
        <f t="shared" si="7"/>
        <v>27</v>
      </c>
      <c r="P352" s="118"/>
      <c r="Q352" s="118"/>
      <c r="R352" s="118"/>
      <c r="S352" s="118"/>
      <c r="T352" s="118"/>
      <c r="U352" s="118"/>
      <c r="V352" s="118"/>
      <c r="W352" s="118"/>
      <c r="X352" s="118"/>
      <c r="Y352" s="118"/>
      <c r="Z352" s="118"/>
      <c r="AA352" s="118"/>
      <c r="AB352" s="118"/>
      <c r="AC352" s="118"/>
      <c r="AD352" s="118"/>
      <c r="AE352" s="118"/>
      <c r="AF352" s="118"/>
      <c r="AG352" s="118"/>
    </row>
    <row r="353" ht="11.25" customHeight="1">
      <c r="A353" s="123">
        <v>41010.12338741892</v>
      </c>
      <c r="B353" s="124">
        <v>5.621</v>
      </c>
      <c r="C353" s="124">
        <f t="shared" si="1"/>
        <v>200.948305</v>
      </c>
      <c r="D353" s="124">
        <v>1129.5304225920001</v>
      </c>
      <c r="E353" s="125">
        <v>972.0</v>
      </c>
      <c r="F353" s="125">
        <v>0.32</v>
      </c>
      <c r="G353" s="126">
        <v>0.4</v>
      </c>
      <c r="H353" s="127">
        <f t="shared" si="2"/>
        <v>16329.6</v>
      </c>
      <c r="I353" s="122">
        <f t="shared" si="3"/>
        <v>44.73863014</v>
      </c>
      <c r="J353" s="122">
        <f t="shared" si="4"/>
        <v>581.6021918</v>
      </c>
      <c r="K353" s="122">
        <f t="shared" si="5"/>
        <v>186.1127014</v>
      </c>
      <c r="L353" s="122">
        <f t="shared" si="6"/>
        <v>954</v>
      </c>
      <c r="M353" s="125">
        <v>1.0</v>
      </c>
      <c r="N353" s="125">
        <v>13.0</v>
      </c>
      <c r="O353" s="118">
        <f t="shared" si="7"/>
        <v>13</v>
      </c>
      <c r="P353" s="118"/>
      <c r="Q353" s="118"/>
      <c r="R353" s="118"/>
      <c r="S353" s="118"/>
      <c r="T353" s="118"/>
      <c r="U353" s="118"/>
      <c r="V353" s="118"/>
      <c r="W353" s="118"/>
      <c r="X353" s="118"/>
      <c r="Y353" s="118"/>
      <c r="Z353" s="118"/>
      <c r="AA353" s="118"/>
      <c r="AB353" s="118"/>
      <c r="AC353" s="118"/>
      <c r="AD353" s="118"/>
      <c r="AE353" s="118"/>
      <c r="AF353" s="118"/>
      <c r="AG353" s="118"/>
    </row>
    <row r="354" ht="11.25" customHeight="1">
      <c r="A354" s="123">
        <v>23113.940071194138</v>
      </c>
      <c r="B354" s="124">
        <v>21.4522</v>
      </c>
      <c r="C354" s="124">
        <f t="shared" si="1"/>
        <v>482.1905039</v>
      </c>
      <c r="D354" s="124">
        <v>10344.0471288</v>
      </c>
      <c r="E354" s="125">
        <v>672.0</v>
      </c>
      <c r="F354" s="125">
        <v>0.7</v>
      </c>
      <c r="G354" s="126">
        <v>1.5</v>
      </c>
      <c r="H354" s="127">
        <f t="shared" si="2"/>
        <v>20160</v>
      </c>
      <c r="I354" s="122">
        <f t="shared" si="3"/>
        <v>55.23287671</v>
      </c>
      <c r="J354" s="122">
        <f t="shared" si="4"/>
        <v>1380.821918</v>
      </c>
      <c r="K354" s="122">
        <f t="shared" si="5"/>
        <v>966.5753425</v>
      </c>
      <c r="L354" s="122">
        <f t="shared" si="6"/>
        <v>3314</v>
      </c>
      <c r="M354" s="125">
        <v>1.0</v>
      </c>
      <c r="N354" s="125">
        <v>25.0</v>
      </c>
      <c r="O354" s="118">
        <f t="shared" si="7"/>
        <v>25</v>
      </c>
      <c r="P354" s="118"/>
      <c r="Q354" s="118"/>
      <c r="R354" s="118"/>
      <c r="S354" s="118"/>
      <c r="T354" s="118"/>
      <c r="U354" s="118"/>
      <c r="V354" s="118"/>
      <c r="W354" s="118"/>
      <c r="X354" s="118"/>
      <c r="Y354" s="118"/>
      <c r="Z354" s="118"/>
      <c r="AA354" s="118"/>
      <c r="AB354" s="118"/>
      <c r="AC354" s="118"/>
      <c r="AD354" s="118"/>
      <c r="AE354" s="118"/>
      <c r="AF354" s="118"/>
      <c r="AG354" s="118"/>
    </row>
    <row r="355" ht="11.25" customHeight="1">
      <c r="A355" s="123">
        <v>63816.30169840257</v>
      </c>
      <c r="B355" s="124">
        <v>6.072</v>
      </c>
      <c r="C355" s="124">
        <f t="shared" si="1"/>
        <v>733.8159625</v>
      </c>
      <c r="D355" s="124">
        <v>4455.730524428721</v>
      </c>
      <c r="E355" s="125">
        <v>890.0</v>
      </c>
      <c r="F355" s="125">
        <v>0.6</v>
      </c>
      <c r="G355" s="126">
        <v>0.6</v>
      </c>
      <c r="H355" s="127">
        <f t="shared" si="2"/>
        <v>17088</v>
      </c>
      <c r="I355" s="122">
        <f t="shared" si="3"/>
        <v>46.81643836</v>
      </c>
      <c r="J355" s="122">
        <f t="shared" si="4"/>
        <v>1544.942466</v>
      </c>
      <c r="K355" s="122">
        <f t="shared" si="5"/>
        <v>926.9654795</v>
      </c>
      <c r="L355" s="122">
        <f t="shared" si="6"/>
        <v>3399</v>
      </c>
      <c r="M355" s="125">
        <v>0.83</v>
      </c>
      <c r="N355" s="125">
        <v>27.0</v>
      </c>
      <c r="O355" s="118">
        <f t="shared" si="7"/>
        <v>33</v>
      </c>
      <c r="P355" s="118"/>
      <c r="Q355" s="118"/>
      <c r="R355" s="118"/>
      <c r="S355" s="118"/>
      <c r="T355" s="118"/>
      <c r="U355" s="118"/>
      <c r="V355" s="118"/>
      <c r="W355" s="118"/>
      <c r="X355" s="118"/>
      <c r="Y355" s="118"/>
      <c r="Z355" s="118"/>
      <c r="AA355" s="118"/>
      <c r="AB355" s="118"/>
      <c r="AC355" s="118"/>
      <c r="AD355" s="118"/>
      <c r="AE355" s="118"/>
      <c r="AF355" s="118"/>
      <c r="AG355" s="118"/>
    </row>
    <row r="356" ht="11.25" customHeight="1">
      <c r="A356" s="123">
        <v>97673.70718990566</v>
      </c>
      <c r="B356" s="124">
        <v>5.687</v>
      </c>
      <c r="C356" s="124">
        <f t="shared" si="1"/>
        <v>1082.348706</v>
      </c>
      <c r="D356" s="124">
        <v>6155.317088820526</v>
      </c>
      <c r="E356" s="125">
        <v>874.0</v>
      </c>
      <c r="F356" s="125">
        <v>0.78</v>
      </c>
      <c r="G356" s="126">
        <v>-0.4</v>
      </c>
      <c r="H356" s="127">
        <f t="shared" si="2"/>
        <v>6292.8</v>
      </c>
      <c r="I356" s="122">
        <f t="shared" si="3"/>
        <v>17.24054795</v>
      </c>
      <c r="J356" s="122">
        <f t="shared" si="4"/>
        <v>672.3813699</v>
      </c>
      <c r="K356" s="122">
        <f t="shared" si="5"/>
        <v>524.4574685</v>
      </c>
      <c r="L356" s="122">
        <f t="shared" si="6"/>
        <v>1721</v>
      </c>
      <c r="M356" s="125">
        <v>0.85</v>
      </c>
      <c r="N356" s="125">
        <v>33.0</v>
      </c>
      <c r="O356" s="118">
        <f t="shared" si="7"/>
        <v>39</v>
      </c>
      <c r="P356" s="118"/>
      <c r="Q356" s="118"/>
      <c r="R356" s="118"/>
      <c r="S356" s="118"/>
      <c r="T356" s="118"/>
      <c r="U356" s="118"/>
      <c r="V356" s="118"/>
      <c r="W356" s="118"/>
      <c r="X356" s="118"/>
      <c r="Y356" s="118"/>
      <c r="Z356" s="118"/>
      <c r="AA356" s="118"/>
      <c r="AB356" s="118"/>
      <c r="AC356" s="118"/>
      <c r="AD356" s="118"/>
      <c r="AE356" s="118"/>
      <c r="AF356" s="118"/>
      <c r="AG356" s="118"/>
    </row>
    <row r="357" ht="11.25" customHeight="1">
      <c r="A357" s="123">
        <v>10741.301503346223</v>
      </c>
      <c r="B357" s="124">
        <v>10.334742</v>
      </c>
      <c r="C357" s="124">
        <f t="shared" si="1"/>
        <v>1349.710563</v>
      </c>
      <c r="D357" s="124">
        <v>13948.910441709177</v>
      </c>
      <c r="E357" s="125">
        <v>1480.0</v>
      </c>
      <c r="F357" s="125">
        <v>0.98</v>
      </c>
      <c r="G357" s="126">
        <v>0.6</v>
      </c>
      <c r="H357" s="127">
        <f t="shared" si="2"/>
        <v>28416</v>
      </c>
      <c r="I357" s="122">
        <f t="shared" si="3"/>
        <v>77.85205479</v>
      </c>
      <c r="J357" s="122">
        <f t="shared" si="4"/>
        <v>1712.745205</v>
      </c>
      <c r="K357" s="122">
        <f t="shared" si="5"/>
        <v>1678.490301</v>
      </c>
      <c r="L357" s="122">
        <f t="shared" si="6"/>
        <v>5070</v>
      </c>
      <c r="M357" s="125">
        <v>1.0</v>
      </c>
      <c r="N357" s="125">
        <v>22.0</v>
      </c>
      <c r="O357" s="118">
        <f t="shared" si="7"/>
        <v>22</v>
      </c>
      <c r="P357" s="118"/>
      <c r="Q357" s="118"/>
      <c r="R357" s="118"/>
      <c r="S357" s="118"/>
      <c r="T357" s="118"/>
      <c r="U357" s="118"/>
      <c r="V357" s="118"/>
      <c r="W357" s="118"/>
      <c r="X357" s="118"/>
      <c r="Y357" s="118"/>
      <c r="Z357" s="118"/>
      <c r="AA357" s="118"/>
      <c r="AB357" s="118"/>
      <c r="AC357" s="118"/>
      <c r="AD357" s="118"/>
      <c r="AE357" s="118"/>
      <c r="AF357" s="118"/>
      <c r="AG357" s="118"/>
    </row>
    <row r="358" ht="11.25" customHeight="1">
      <c r="A358" s="123">
        <v>75376.4611191519</v>
      </c>
      <c r="B358" s="124">
        <v>6.413</v>
      </c>
      <c r="C358" s="124">
        <f t="shared" si="1"/>
        <v>1001.287858</v>
      </c>
      <c r="D358" s="124">
        <v>6421.259031418001</v>
      </c>
      <c r="E358" s="125">
        <v>1318.0</v>
      </c>
      <c r="F358" s="125">
        <v>0.78</v>
      </c>
      <c r="G358" s="126">
        <v>0.8</v>
      </c>
      <c r="H358" s="127">
        <f t="shared" si="2"/>
        <v>28468.8</v>
      </c>
      <c r="I358" s="122">
        <f t="shared" si="3"/>
        <v>77.99671233</v>
      </c>
      <c r="J358" s="122">
        <f t="shared" si="4"/>
        <v>1637.930959</v>
      </c>
      <c r="K358" s="122">
        <f t="shared" si="5"/>
        <v>1277.586148</v>
      </c>
      <c r="L358" s="122">
        <f t="shared" si="6"/>
        <v>4193</v>
      </c>
      <c r="M358" s="125">
        <v>1.0</v>
      </c>
      <c r="N358" s="125">
        <v>21.0</v>
      </c>
      <c r="O358" s="118">
        <f t="shared" si="7"/>
        <v>21</v>
      </c>
      <c r="P358" s="118"/>
      <c r="Q358" s="118"/>
      <c r="R358" s="118"/>
      <c r="S358" s="118"/>
      <c r="T358" s="118"/>
      <c r="U358" s="118"/>
      <c r="V358" s="118"/>
      <c r="W358" s="118"/>
      <c r="X358" s="118"/>
      <c r="Y358" s="118"/>
      <c r="Z358" s="118"/>
      <c r="AA358" s="118"/>
      <c r="AB358" s="118"/>
      <c r="AC358" s="118"/>
      <c r="AD358" s="118"/>
      <c r="AE358" s="118"/>
      <c r="AF358" s="118"/>
      <c r="AG358" s="118"/>
    </row>
    <row r="359" ht="11.25" customHeight="1">
      <c r="A359" s="123">
        <v>77020.25661183361</v>
      </c>
      <c r="B359" s="124">
        <v>7.459760000000001</v>
      </c>
      <c r="C359" s="124">
        <f t="shared" si="1"/>
        <v>2177.013738</v>
      </c>
      <c r="D359" s="124">
        <v>16240.0</v>
      </c>
      <c r="E359" s="125">
        <v>1480.0</v>
      </c>
      <c r="F359" s="125">
        <v>0.73</v>
      </c>
      <c r="G359" s="126">
        <v>-0.7</v>
      </c>
      <c r="H359" s="127">
        <f t="shared" si="2"/>
        <v>5328</v>
      </c>
      <c r="I359" s="122">
        <f t="shared" si="3"/>
        <v>14.59726027</v>
      </c>
      <c r="J359" s="122">
        <f t="shared" si="4"/>
        <v>452.5150685</v>
      </c>
      <c r="K359" s="122">
        <f t="shared" si="5"/>
        <v>330.336</v>
      </c>
      <c r="L359" s="122">
        <f t="shared" si="6"/>
        <v>1113</v>
      </c>
      <c r="M359" s="125">
        <v>1.0</v>
      </c>
      <c r="N359" s="125">
        <v>31.0</v>
      </c>
      <c r="O359" s="118">
        <f t="shared" si="7"/>
        <v>31</v>
      </c>
      <c r="P359" s="118"/>
      <c r="Q359" s="118"/>
      <c r="R359" s="118"/>
      <c r="S359" s="118"/>
      <c r="T359" s="118"/>
      <c r="U359" s="118"/>
      <c r="V359" s="118"/>
      <c r="W359" s="118"/>
      <c r="X359" s="118"/>
      <c r="Y359" s="118"/>
      <c r="Z359" s="118"/>
      <c r="AA359" s="118"/>
      <c r="AB359" s="118"/>
      <c r="AC359" s="118"/>
      <c r="AD359" s="118"/>
      <c r="AE359" s="118"/>
      <c r="AF359" s="118"/>
      <c r="AG359" s="118"/>
    </row>
    <row r="360" ht="11.25" customHeight="1">
      <c r="A360" s="123">
        <v>62577.3208755556</v>
      </c>
      <c r="B360" s="124">
        <v>7.183000000000001</v>
      </c>
      <c r="C360" s="124">
        <f t="shared" si="1"/>
        <v>1118.547575</v>
      </c>
      <c r="D360" s="124">
        <v>8034.527228475001</v>
      </c>
      <c r="E360" s="125">
        <v>1270.0</v>
      </c>
      <c r="F360" s="125">
        <v>0.55</v>
      </c>
      <c r="G360" s="126">
        <v>-0.7</v>
      </c>
      <c r="H360" s="127">
        <f t="shared" si="2"/>
        <v>4572</v>
      </c>
      <c r="I360" s="122">
        <f t="shared" si="3"/>
        <v>12.5260274</v>
      </c>
      <c r="J360" s="122">
        <f t="shared" si="4"/>
        <v>413.3589041</v>
      </c>
      <c r="K360" s="122">
        <f t="shared" si="5"/>
        <v>227.3473973</v>
      </c>
      <c r="L360" s="122">
        <f t="shared" si="6"/>
        <v>868</v>
      </c>
      <c r="M360" s="125">
        <v>1.0</v>
      </c>
      <c r="N360" s="125">
        <v>33.0</v>
      </c>
      <c r="O360" s="118">
        <f t="shared" si="7"/>
        <v>33</v>
      </c>
      <c r="P360" s="118"/>
      <c r="Q360" s="118"/>
      <c r="R360" s="118"/>
      <c r="S360" s="118"/>
      <c r="T360" s="118"/>
      <c r="U360" s="118"/>
      <c r="V360" s="118"/>
      <c r="W360" s="118"/>
      <c r="X360" s="118"/>
      <c r="Y360" s="118"/>
      <c r="Z360" s="118"/>
      <c r="AA360" s="118"/>
      <c r="AB360" s="118"/>
      <c r="AC360" s="118"/>
      <c r="AD360" s="118"/>
      <c r="AE360" s="118"/>
      <c r="AF360" s="118"/>
      <c r="AG360" s="118"/>
    </row>
    <row r="361" ht="11.25" customHeight="1">
      <c r="A361" s="123">
        <v>60625.65298193267</v>
      </c>
      <c r="B361" s="124">
        <v>6.072</v>
      </c>
      <c r="C361" s="124">
        <f t="shared" si="1"/>
        <v>977.2148342</v>
      </c>
      <c r="D361" s="124">
        <v>5933.648473161762</v>
      </c>
      <c r="E361" s="125">
        <v>1068.0</v>
      </c>
      <c r="F361" s="125">
        <v>0.52</v>
      </c>
      <c r="G361" s="126">
        <v>-0.6</v>
      </c>
      <c r="H361" s="127">
        <f t="shared" si="2"/>
        <v>5126.4</v>
      </c>
      <c r="I361" s="122">
        <f t="shared" si="3"/>
        <v>14.04493151</v>
      </c>
      <c r="J361" s="122">
        <f t="shared" si="4"/>
        <v>561.7972603</v>
      </c>
      <c r="K361" s="122">
        <f t="shared" si="5"/>
        <v>292.1345753</v>
      </c>
      <c r="L361" s="122">
        <f t="shared" si="6"/>
        <v>1146</v>
      </c>
      <c r="M361" s="125">
        <v>0.82</v>
      </c>
      <c r="N361" s="125">
        <v>33.0</v>
      </c>
      <c r="O361" s="118">
        <f t="shared" si="7"/>
        <v>40</v>
      </c>
      <c r="P361" s="118"/>
      <c r="Q361" s="118"/>
      <c r="R361" s="118"/>
      <c r="S361" s="118"/>
      <c r="T361" s="118"/>
      <c r="U361" s="118"/>
      <c r="V361" s="118"/>
      <c r="W361" s="118"/>
      <c r="X361" s="118"/>
      <c r="Y361" s="118"/>
      <c r="Z361" s="118"/>
      <c r="AA361" s="118"/>
      <c r="AB361" s="118"/>
      <c r="AC361" s="118"/>
      <c r="AD361" s="118"/>
      <c r="AE361" s="118"/>
      <c r="AF361" s="118"/>
      <c r="AG361" s="118"/>
    </row>
    <row r="362" ht="11.25" customHeight="1">
      <c r="A362" s="123">
        <v>92222.67440052115</v>
      </c>
      <c r="B362" s="124">
        <v>10.46529</v>
      </c>
      <c r="C362" s="124">
        <f t="shared" si="1"/>
        <v>598.0120187</v>
      </c>
      <c r="D362" s="124">
        <v>6258.3691990505</v>
      </c>
      <c r="E362" s="125">
        <v>1270.0</v>
      </c>
      <c r="F362" s="125">
        <v>0.37</v>
      </c>
      <c r="G362" s="126">
        <v>0.8</v>
      </c>
      <c r="H362" s="127">
        <f t="shared" si="2"/>
        <v>27432</v>
      </c>
      <c r="I362" s="122">
        <f t="shared" si="3"/>
        <v>75.15616438</v>
      </c>
      <c r="J362" s="122">
        <f t="shared" si="4"/>
        <v>2179.528767</v>
      </c>
      <c r="K362" s="122">
        <f t="shared" si="5"/>
        <v>806.4256438</v>
      </c>
      <c r="L362" s="122">
        <f t="shared" si="6"/>
        <v>3792</v>
      </c>
      <c r="M362" s="125">
        <v>0.82</v>
      </c>
      <c r="N362" s="125">
        <v>24.0</v>
      </c>
      <c r="O362" s="118">
        <f t="shared" si="7"/>
        <v>29</v>
      </c>
      <c r="P362" s="118"/>
      <c r="Q362" s="118"/>
      <c r="R362" s="118"/>
      <c r="S362" s="118"/>
      <c r="T362" s="118"/>
      <c r="U362" s="118"/>
      <c r="V362" s="118"/>
      <c r="W362" s="118"/>
      <c r="X362" s="118"/>
      <c r="Y362" s="118"/>
      <c r="Z362" s="118"/>
      <c r="AA362" s="118"/>
      <c r="AB362" s="118"/>
      <c r="AC362" s="118"/>
      <c r="AD362" s="118"/>
      <c r="AE362" s="118"/>
      <c r="AF362" s="118"/>
      <c r="AG362" s="118"/>
    </row>
    <row r="363" ht="11.25" customHeight="1">
      <c r="A363" s="123">
        <v>39287.16927491419</v>
      </c>
      <c r="B363" s="124">
        <v>10.35903</v>
      </c>
      <c r="C363" s="124">
        <f t="shared" si="1"/>
        <v>595.3316016</v>
      </c>
      <c r="D363" s="124">
        <v>6167.057920674422</v>
      </c>
      <c r="E363" s="125">
        <v>1302.0</v>
      </c>
      <c r="F363" s="125">
        <v>0.26</v>
      </c>
      <c r="G363" s="126">
        <v>0.4</v>
      </c>
      <c r="H363" s="127">
        <f t="shared" si="2"/>
        <v>21873.6</v>
      </c>
      <c r="I363" s="122">
        <f t="shared" si="3"/>
        <v>59.92767123</v>
      </c>
      <c r="J363" s="122">
        <f t="shared" si="4"/>
        <v>1977.613151</v>
      </c>
      <c r="K363" s="122">
        <f t="shared" si="5"/>
        <v>514.1794192</v>
      </c>
      <c r="L363" s="122">
        <f t="shared" si="6"/>
        <v>3006</v>
      </c>
      <c r="M363" s="125">
        <v>1.0</v>
      </c>
      <c r="N363" s="125">
        <v>33.0</v>
      </c>
      <c r="O363" s="118">
        <f t="shared" si="7"/>
        <v>33</v>
      </c>
      <c r="P363" s="118"/>
      <c r="Q363" s="118"/>
      <c r="R363" s="118"/>
      <c r="S363" s="118"/>
      <c r="T363" s="118"/>
      <c r="U363" s="118"/>
      <c r="V363" s="118"/>
      <c r="W363" s="118"/>
      <c r="X363" s="118"/>
      <c r="Y363" s="118"/>
      <c r="Z363" s="118"/>
      <c r="AA363" s="118"/>
      <c r="AB363" s="118"/>
      <c r="AC363" s="118"/>
      <c r="AD363" s="118"/>
      <c r="AE363" s="118"/>
      <c r="AF363" s="118"/>
      <c r="AG363" s="118"/>
    </row>
    <row r="364" ht="11.25" customHeight="1">
      <c r="A364" s="123">
        <v>58137.15511414519</v>
      </c>
      <c r="B364" s="124">
        <v>23.18778</v>
      </c>
      <c r="C364" s="124">
        <f t="shared" si="1"/>
        <v>947.9235975</v>
      </c>
      <c r="D364" s="124">
        <v>21980.243834902885</v>
      </c>
      <c r="E364" s="125">
        <v>1562.0</v>
      </c>
      <c r="F364" s="125">
        <v>0.48</v>
      </c>
      <c r="G364" s="126">
        <v>0.5</v>
      </c>
      <c r="H364" s="127">
        <f t="shared" si="2"/>
        <v>28116</v>
      </c>
      <c r="I364" s="122">
        <f t="shared" si="3"/>
        <v>77.03013699</v>
      </c>
      <c r="J364" s="122">
        <f t="shared" si="4"/>
        <v>2773.084932</v>
      </c>
      <c r="K364" s="122">
        <f t="shared" si="5"/>
        <v>1331.080767</v>
      </c>
      <c r="L364" s="122">
        <f t="shared" si="6"/>
        <v>5435</v>
      </c>
      <c r="M364" s="125">
        <v>0.75</v>
      </c>
      <c r="N364" s="125">
        <v>27.0</v>
      </c>
      <c r="O364" s="118">
        <f t="shared" si="7"/>
        <v>36</v>
      </c>
      <c r="P364" s="118"/>
      <c r="Q364" s="118"/>
      <c r="R364" s="118"/>
      <c r="S364" s="118"/>
      <c r="T364" s="118"/>
      <c r="U364" s="118"/>
      <c r="V364" s="118"/>
      <c r="W364" s="118"/>
      <c r="X364" s="118"/>
      <c r="Y364" s="118"/>
      <c r="Z364" s="118"/>
      <c r="AA364" s="118"/>
      <c r="AB364" s="118"/>
      <c r="AC364" s="118"/>
      <c r="AD364" s="118"/>
      <c r="AE364" s="118"/>
      <c r="AF364" s="118"/>
      <c r="AG364" s="118"/>
    </row>
    <row r="365" ht="11.25" customHeight="1">
      <c r="A365" s="123">
        <v>93125.36957152019</v>
      </c>
      <c r="B365" s="124">
        <v>6.403320000000001</v>
      </c>
      <c r="C365" s="124">
        <f t="shared" si="1"/>
        <v>683.5969145</v>
      </c>
      <c r="D365" s="124">
        <v>4377.28979481508</v>
      </c>
      <c r="E365" s="125">
        <v>494.0</v>
      </c>
      <c r="F365" s="125">
        <v>0.93</v>
      </c>
      <c r="G365" s="126">
        <v>-0.4</v>
      </c>
      <c r="H365" s="127">
        <f t="shared" si="2"/>
        <v>3556.8</v>
      </c>
      <c r="I365" s="122">
        <f t="shared" si="3"/>
        <v>9.744657534</v>
      </c>
      <c r="J365" s="122">
        <f t="shared" si="4"/>
        <v>321.5736986</v>
      </c>
      <c r="K365" s="122">
        <f t="shared" si="5"/>
        <v>299.0635397</v>
      </c>
      <c r="L365" s="122">
        <f t="shared" si="6"/>
        <v>920</v>
      </c>
      <c r="M365" s="125">
        <v>1.0</v>
      </c>
      <c r="N365" s="125">
        <v>33.0</v>
      </c>
      <c r="O365" s="118">
        <f t="shared" si="7"/>
        <v>33</v>
      </c>
      <c r="P365" s="118"/>
      <c r="Q365" s="118"/>
      <c r="R365" s="118"/>
      <c r="S365" s="118"/>
      <c r="T365" s="118"/>
      <c r="U365" s="118"/>
      <c r="V365" s="118"/>
      <c r="W365" s="118"/>
      <c r="X365" s="118"/>
      <c r="Y365" s="118"/>
      <c r="Z365" s="118"/>
      <c r="AA365" s="118"/>
      <c r="AB365" s="118"/>
      <c r="AC365" s="118"/>
      <c r="AD365" s="118"/>
      <c r="AE365" s="118"/>
      <c r="AF365" s="118"/>
      <c r="AG365" s="118"/>
    </row>
    <row r="366" ht="11.25" customHeight="1">
      <c r="A366" s="123">
        <v>95346.79829498062</v>
      </c>
      <c r="B366" s="124">
        <v>5.961340000000001</v>
      </c>
      <c r="C366" s="124">
        <f t="shared" si="1"/>
        <v>563.7129754</v>
      </c>
      <c r="D366" s="124">
        <v>3360.4847088032</v>
      </c>
      <c r="E366" s="125">
        <v>1520.0</v>
      </c>
      <c r="F366" s="125">
        <v>0.63</v>
      </c>
      <c r="G366" s="126">
        <v>0.5</v>
      </c>
      <c r="H366" s="127">
        <f t="shared" si="2"/>
        <v>27360</v>
      </c>
      <c r="I366" s="122">
        <f t="shared" si="3"/>
        <v>74.95890411</v>
      </c>
      <c r="J366" s="122">
        <f t="shared" si="4"/>
        <v>899.5068493</v>
      </c>
      <c r="K366" s="122">
        <f t="shared" si="5"/>
        <v>566.6893151</v>
      </c>
      <c r="L366" s="122">
        <f t="shared" si="6"/>
        <v>2033</v>
      </c>
      <c r="M366" s="125">
        <v>1.0</v>
      </c>
      <c r="N366" s="125">
        <v>12.0</v>
      </c>
      <c r="O366" s="118">
        <f t="shared" si="7"/>
        <v>12</v>
      </c>
      <c r="P366" s="118"/>
      <c r="Q366" s="118"/>
      <c r="R366" s="118"/>
      <c r="S366" s="118"/>
      <c r="T366" s="118"/>
      <c r="U366" s="118"/>
      <c r="V366" s="118"/>
      <c r="W366" s="118"/>
      <c r="X366" s="118"/>
      <c r="Y366" s="118"/>
      <c r="Z366" s="118"/>
      <c r="AA366" s="118"/>
      <c r="AB366" s="118"/>
      <c r="AC366" s="118"/>
      <c r="AD366" s="118"/>
      <c r="AE366" s="118"/>
      <c r="AF366" s="118"/>
      <c r="AG366" s="118"/>
    </row>
    <row r="367" ht="11.25" customHeight="1">
      <c r="A367" s="123">
        <v>38413.66890665119</v>
      </c>
      <c r="B367" s="124">
        <v>12.397</v>
      </c>
      <c r="C367" s="124">
        <f t="shared" si="1"/>
        <v>1245.932529</v>
      </c>
      <c r="D367" s="124">
        <v>15445.825566160003</v>
      </c>
      <c r="E367" s="125">
        <v>1562.0</v>
      </c>
      <c r="F367" s="125">
        <v>0.16</v>
      </c>
      <c r="G367" s="126">
        <v>1.2</v>
      </c>
      <c r="H367" s="127">
        <f t="shared" si="2"/>
        <v>41236.8</v>
      </c>
      <c r="I367" s="122">
        <f t="shared" si="3"/>
        <v>112.9775342</v>
      </c>
      <c r="J367" s="122">
        <f t="shared" si="4"/>
        <v>9603.090411</v>
      </c>
      <c r="K367" s="122">
        <f t="shared" si="5"/>
        <v>1536.494466</v>
      </c>
      <c r="L367" s="122">
        <f t="shared" si="6"/>
        <v>12676</v>
      </c>
      <c r="M367" s="125">
        <v>1.0</v>
      </c>
      <c r="N367" s="125">
        <v>85.0</v>
      </c>
      <c r="O367" s="118">
        <f t="shared" si="7"/>
        <v>85</v>
      </c>
      <c r="P367" s="118"/>
      <c r="Q367" s="118"/>
      <c r="R367" s="118"/>
      <c r="S367" s="118"/>
      <c r="T367" s="118"/>
      <c r="U367" s="118"/>
      <c r="V367" s="118"/>
      <c r="W367" s="118"/>
      <c r="X367" s="118"/>
      <c r="Y367" s="118"/>
      <c r="Z367" s="118"/>
      <c r="AA367" s="118"/>
      <c r="AB367" s="118"/>
      <c r="AC367" s="118"/>
      <c r="AD367" s="118"/>
      <c r="AE367" s="118"/>
      <c r="AF367" s="118"/>
      <c r="AG367" s="118"/>
    </row>
    <row r="368" ht="11.25" customHeight="1">
      <c r="A368" s="123">
        <v>32669.286397666696</v>
      </c>
      <c r="B368" s="124">
        <v>7.12206</v>
      </c>
      <c r="C368" s="124">
        <f t="shared" si="1"/>
        <v>2003.331719</v>
      </c>
      <c r="D368" s="124">
        <v>14267.84870456995</v>
      </c>
      <c r="E368" s="125">
        <v>1916.0</v>
      </c>
      <c r="F368" s="125">
        <v>0.91</v>
      </c>
      <c r="G368" s="126">
        <v>-0.4</v>
      </c>
      <c r="H368" s="127">
        <f t="shared" si="2"/>
        <v>13795.2</v>
      </c>
      <c r="I368" s="122">
        <f t="shared" si="3"/>
        <v>37.79506849</v>
      </c>
      <c r="J368" s="122">
        <f t="shared" si="4"/>
        <v>1247.23726</v>
      </c>
      <c r="K368" s="122">
        <f t="shared" si="5"/>
        <v>1134.985907</v>
      </c>
      <c r="L368" s="122">
        <f t="shared" si="6"/>
        <v>3517</v>
      </c>
      <c r="M368" s="125">
        <v>0.75</v>
      </c>
      <c r="N368" s="125">
        <v>25.0</v>
      </c>
      <c r="O368" s="118">
        <f t="shared" si="7"/>
        <v>33</v>
      </c>
      <c r="P368" s="118"/>
      <c r="Q368" s="118"/>
      <c r="R368" s="118"/>
      <c r="S368" s="118"/>
      <c r="T368" s="118"/>
      <c r="U368" s="118"/>
      <c r="V368" s="118"/>
      <c r="W368" s="118"/>
      <c r="X368" s="118"/>
      <c r="Y368" s="118"/>
      <c r="Z368" s="118"/>
      <c r="AA368" s="118"/>
      <c r="AB368" s="118"/>
      <c r="AC368" s="118"/>
      <c r="AD368" s="118"/>
      <c r="AE368" s="118"/>
      <c r="AF368" s="118"/>
      <c r="AG368" s="118"/>
    </row>
    <row r="369" ht="11.25" customHeight="1">
      <c r="A369" s="123">
        <v>88284.20087967292</v>
      </c>
      <c r="B369" s="124">
        <v>7.722</v>
      </c>
      <c r="C369" s="124">
        <f t="shared" si="1"/>
        <v>6696.347417</v>
      </c>
      <c r="D369" s="124">
        <v>51709.19475726634</v>
      </c>
      <c r="E369" s="125">
        <v>1860.0</v>
      </c>
      <c r="F369" s="125">
        <v>1.11</v>
      </c>
      <c r="G369" s="126">
        <v>0.2</v>
      </c>
      <c r="H369" s="127">
        <f t="shared" si="2"/>
        <v>26784</v>
      </c>
      <c r="I369" s="122">
        <f t="shared" si="3"/>
        <v>73.38082192</v>
      </c>
      <c r="J369" s="122">
        <f t="shared" si="4"/>
        <v>6237.369863</v>
      </c>
      <c r="K369" s="122">
        <f t="shared" si="5"/>
        <v>6923.480548</v>
      </c>
      <c r="L369" s="122">
        <f t="shared" si="6"/>
        <v>20084</v>
      </c>
      <c r="M369" s="125">
        <v>0.88</v>
      </c>
      <c r="N369" s="125">
        <v>75.0</v>
      </c>
      <c r="O369" s="118">
        <f t="shared" si="7"/>
        <v>85</v>
      </c>
      <c r="P369" s="118"/>
      <c r="Q369" s="118"/>
      <c r="R369" s="118"/>
      <c r="S369" s="118"/>
      <c r="T369" s="118"/>
      <c r="U369" s="118"/>
      <c r="V369" s="118"/>
      <c r="W369" s="118"/>
      <c r="X369" s="118"/>
      <c r="Y369" s="118"/>
      <c r="Z369" s="118"/>
      <c r="AA369" s="118"/>
      <c r="AB369" s="118"/>
      <c r="AC369" s="118"/>
      <c r="AD369" s="118"/>
      <c r="AE369" s="118"/>
      <c r="AF369" s="118"/>
      <c r="AG369" s="118"/>
    </row>
    <row r="370" ht="11.25" customHeight="1">
      <c r="A370" s="123">
        <v>5602.445846655757</v>
      </c>
      <c r="B370" s="124">
        <v>15.684900000000003</v>
      </c>
      <c r="C370" s="124">
        <f t="shared" si="1"/>
        <v>1330.472547</v>
      </c>
      <c r="D370" s="124">
        <v>20868.328857916582</v>
      </c>
      <c r="E370" s="125">
        <v>1400.0</v>
      </c>
      <c r="F370" s="125">
        <v>0.62</v>
      </c>
      <c r="G370" s="126">
        <v>-0.7</v>
      </c>
      <c r="H370" s="127">
        <f t="shared" si="2"/>
        <v>5040</v>
      </c>
      <c r="I370" s="122">
        <f t="shared" si="3"/>
        <v>13.80821918</v>
      </c>
      <c r="J370" s="122">
        <f t="shared" si="4"/>
        <v>635.1780822</v>
      </c>
      <c r="K370" s="122">
        <f t="shared" si="5"/>
        <v>393.810411</v>
      </c>
      <c r="L370" s="122">
        <f t="shared" si="6"/>
        <v>1423</v>
      </c>
      <c r="M370" s="125">
        <v>0.71</v>
      </c>
      <c r="N370" s="125">
        <v>33.0</v>
      </c>
      <c r="O370" s="118">
        <f t="shared" si="7"/>
        <v>46</v>
      </c>
      <c r="P370" s="118"/>
      <c r="Q370" s="118"/>
      <c r="R370" s="118"/>
      <c r="S370" s="118"/>
      <c r="T370" s="118"/>
      <c r="U370" s="118"/>
      <c r="V370" s="118"/>
      <c r="W370" s="118"/>
      <c r="X370" s="118"/>
      <c r="Y370" s="118"/>
      <c r="Z370" s="118"/>
      <c r="AA370" s="118"/>
      <c r="AB370" s="118"/>
      <c r="AC370" s="118"/>
      <c r="AD370" s="118"/>
      <c r="AE370" s="118"/>
      <c r="AF370" s="118"/>
      <c r="AG370" s="118"/>
    </row>
    <row r="371" ht="11.25" customHeight="1">
      <c r="A371" s="123">
        <v>23279.886637395743</v>
      </c>
      <c r="B371" s="124">
        <v>676.28</v>
      </c>
      <c r="C371" s="124">
        <f t="shared" si="1"/>
        <v>207.2429765</v>
      </c>
      <c r="D371" s="124">
        <v>140154.2801345125</v>
      </c>
      <c r="E371" s="125">
        <v>1674.0</v>
      </c>
      <c r="F371" s="125">
        <v>0.09</v>
      </c>
      <c r="G371" s="126">
        <v>0.8</v>
      </c>
      <c r="H371" s="127">
        <f t="shared" si="2"/>
        <v>36158.4</v>
      </c>
      <c r="I371" s="122">
        <f t="shared" si="3"/>
        <v>99.06410959</v>
      </c>
      <c r="J371" s="122">
        <f t="shared" si="4"/>
        <v>1684.089863</v>
      </c>
      <c r="K371" s="122">
        <f t="shared" si="5"/>
        <v>151.5680877</v>
      </c>
      <c r="L371" s="122">
        <f t="shared" si="6"/>
        <v>1987</v>
      </c>
      <c r="M371" s="125">
        <v>0.77</v>
      </c>
      <c r="N371" s="125">
        <v>13.0</v>
      </c>
      <c r="O371" s="118">
        <f t="shared" si="7"/>
        <v>17</v>
      </c>
      <c r="P371" s="118"/>
      <c r="Q371" s="118"/>
      <c r="R371" s="118"/>
      <c r="S371" s="118"/>
      <c r="T371" s="118"/>
      <c r="U371" s="118"/>
      <c r="V371" s="118"/>
      <c r="W371" s="118"/>
      <c r="X371" s="118"/>
      <c r="Y371" s="118"/>
      <c r="Z371" s="118"/>
      <c r="AA371" s="118"/>
      <c r="AB371" s="118"/>
      <c r="AC371" s="118"/>
      <c r="AD371" s="118"/>
      <c r="AE371" s="118"/>
      <c r="AF371" s="118"/>
      <c r="AG371" s="118"/>
    </row>
    <row r="372" ht="11.25" customHeight="1">
      <c r="A372" s="123">
        <v>89401.79275307817</v>
      </c>
      <c r="B372" s="124">
        <v>7.570310000000001</v>
      </c>
      <c r="C372" s="124">
        <f t="shared" si="1"/>
        <v>2659.452224</v>
      </c>
      <c r="D372" s="124">
        <v>20132.877769011815</v>
      </c>
      <c r="E372" s="125">
        <v>1578.0</v>
      </c>
      <c r="F372" s="125">
        <v>1.49</v>
      </c>
      <c r="G372" s="126">
        <v>0.4</v>
      </c>
      <c r="H372" s="127">
        <f t="shared" si="2"/>
        <v>26510.4</v>
      </c>
      <c r="I372" s="122">
        <f t="shared" si="3"/>
        <v>72.63123288</v>
      </c>
      <c r="J372" s="122">
        <f t="shared" si="4"/>
        <v>1961.043288</v>
      </c>
      <c r="K372" s="122">
        <f t="shared" si="5"/>
        <v>2921.954499</v>
      </c>
      <c r="L372" s="122">
        <f t="shared" si="6"/>
        <v>7805</v>
      </c>
      <c r="M372" s="125">
        <v>1.0</v>
      </c>
      <c r="N372" s="125">
        <v>27.0</v>
      </c>
      <c r="O372" s="118">
        <f t="shared" si="7"/>
        <v>27</v>
      </c>
      <c r="P372" s="118"/>
      <c r="Q372" s="118"/>
      <c r="R372" s="118"/>
      <c r="S372" s="118"/>
      <c r="T372" s="118"/>
      <c r="U372" s="118"/>
      <c r="V372" s="118"/>
      <c r="W372" s="118"/>
      <c r="X372" s="118"/>
      <c r="Y372" s="118"/>
      <c r="Z372" s="118"/>
      <c r="AA372" s="118"/>
      <c r="AB372" s="118"/>
      <c r="AC372" s="118"/>
      <c r="AD372" s="118"/>
      <c r="AE372" s="118"/>
      <c r="AF372" s="118"/>
      <c r="AG372" s="118"/>
    </row>
    <row r="373" ht="11.25" customHeight="1">
      <c r="A373" s="123">
        <v>31119.19079422588</v>
      </c>
      <c r="B373" s="124">
        <v>7.570310000000001</v>
      </c>
      <c r="C373" s="124">
        <f t="shared" si="1"/>
        <v>579.3543473</v>
      </c>
      <c r="D373" s="124">
        <v>4385.892008705864</v>
      </c>
      <c r="E373" s="125">
        <v>1658.0</v>
      </c>
      <c r="F373" s="125">
        <v>0.69</v>
      </c>
      <c r="G373" s="126">
        <v>1.2</v>
      </c>
      <c r="H373" s="127">
        <f t="shared" si="2"/>
        <v>43771.2</v>
      </c>
      <c r="I373" s="122">
        <f t="shared" si="3"/>
        <v>119.9210959</v>
      </c>
      <c r="J373" s="122">
        <f t="shared" si="4"/>
        <v>1319.132055</v>
      </c>
      <c r="K373" s="122">
        <f t="shared" si="5"/>
        <v>910.2011178</v>
      </c>
      <c r="L373" s="122">
        <f t="shared" si="6"/>
        <v>3140</v>
      </c>
      <c r="M373" s="125">
        <v>1.0</v>
      </c>
      <c r="N373" s="125">
        <v>11.0</v>
      </c>
      <c r="O373" s="118">
        <f t="shared" si="7"/>
        <v>11</v>
      </c>
      <c r="P373" s="118"/>
      <c r="Q373" s="118"/>
      <c r="R373" s="118"/>
      <c r="S373" s="118"/>
      <c r="T373" s="118"/>
      <c r="U373" s="118"/>
      <c r="V373" s="118"/>
      <c r="W373" s="118"/>
      <c r="X373" s="118"/>
      <c r="Y373" s="118"/>
      <c r="Z373" s="118"/>
      <c r="AA373" s="118"/>
      <c r="AB373" s="118"/>
      <c r="AC373" s="118"/>
      <c r="AD373" s="118"/>
      <c r="AE373" s="118"/>
      <c r="AF373" s="118"/>
      <c r="AG373" s="118"/>
    </row>
    <row r="374" ht="11.25" customHeight="1">
      <c r="A374" s="123">
        <v>50290.726330899284</v>
      </c>
      <c r="B374" s="124">
        <v>32.113620000000004</v>
      </c>
      <c r="C374" s="124">
        <f t="shared" si="1"/>
        <v>306.4576423</v>
      </c>
      <c r="D374" s="124">
        <v>9841.464269775757</v>
      </c>
      <c r="E374" s="125">
        <v>1722.0</v>
      </c>
      <c r="F374" s="125">
        <v>0.27</v>
      </c>
      <c r="G374" s="126">
        <v>1.5</v>
      </c>
      <c r="H374" s="127">
        <f t="shared" si="2"/>
        <v>51660</v>
      </c>
      <c r="I374" s="122">
        <f t="shared" si="3"/>
        <v>141.5342466</v>
      </c>
      <c r="J374" s="122">
        <f t="shared" si="4"/>
        <v>2264.547945</v>
      </c>
      <c r="K374" s="122">
        <f t="shared" si="5"/>
        <v>611.4279452</v>
      </c>
      <c r="L374" s="122">
        <f t="shared" si="6"/>
        <v>3487</v>
      </c>
      <c r="M374" s="125">
        <v>0.82</v>
      </c>
      <c r="N374" s="125">
        <v>13.0</v>
      </c>
      <c r="O374" s="118">
        <f t="shared" si="7"/>
        <v>16</v>
      </c>
      <c r="P374" s="118"/>
      <c r="Q374" s="118"/>
      <c r="R374" s="118"/>
      <c r="S374" s="118"/>
      <c r="T374" s="118"/>
      <c r="U374" s="118"/>
      <c r="V374" s="118"/>
      <c r="W374" s="118"/>
      <c r="X374" s="118"/>
      <c r="Y374" s="118"/>
      <c r="Z374" s="118"/>
      <c r="AA374" s="118"/>
      <c r="AB374" s="118"/>
      <c r="AC374" s="118"/>
      <c r="AD374" s="118"/>
      <c r="AE374" s="118"/>
      <c r="AF374" s="118"/>
      <c r="AG374" s="118"/>
    </row>
    <row r="375" ht="11.25" customHeight="1">
      <c r="A375" s="123">
        <v>87895.67421617996</v>
      </c>
      <c r="B375" s="124">
        <v>6.5549</v>
      </c>
      <c r="C375" s="124">
        <f t="shared" si="1"/>
        <v>1010.511516</v>
      </c>
      <c r="D375" s="124">
        <v>6623.8019392512</v>
      </c>
      <c r="E375" s="125">
        <v>2304.0</v>
      </c>
      <c r="F375" s="125">
        <v>0.88</v>
      </c>
      <c r="G375" s="126">
        <v>-0.4</v>
      </c>
      <c r="H375" s="127">
        <f t="shared" si="2"/>
        <v>16588.8</v>
      </c>
      <c r="I375" s="122">
        <f t="shared" si="3"/>
        <v>45.44876712</v>
      </c>
      <c r="J375" s="122">
        <f t="shared" si="4"/>
        <v>499.9364384</v>
      </c>
      <c r="K375" s="122">
        <f t="shared" si="5"/>
        <v>439.9440658</v>
      </c>
      <c r="L375" s="122">
        <f t="shared" si="6"/>
        <v>1380</v>
      </c>
      <c r="M375" s="125">
        <v>1.0</v>
      </c>
      <c r="N375" s="125">
        <v>11.0</v>
      </c>
      <c r="O375" s="118">
        <f t="shared" si="7"/>
        <v>11</v>
      </c>
      <c r="P375" s="118"/>
      <c r="Q375" s="118"/>
      <c r="R375" s="118"/>
      <c r="S375" s="118"/>
      <c r="T375" s="118"/>
      <c r="U375" s="118"/>
      <c r="V375" s="118"/>
      <c r="W375" s="118"/>
      <c r="X375" s="118"/>
      <c r="Y375" s="118"/>
      <c r="Z375" s="118"/>
      <c r="AA375" s="118"/>
      <c r="AB375" s="118"/>
      <c r="AC375" s="118"/>
      <c r="AD375" s="118"/>
      <c r="AE375" s="118"/>
      <c r="AF375" s="118"/>
      <c r="AG375" s="118"/>
    </row>
    <row r="376" ht="11.25" customHeight="1">
      <c r="A376" s="123">
        <v>95060.09803265941</v>
      </c>
      <c r="B376" s="124">
        <v>16.709220000000002</v>
      </c>
      <c r="C376" s="124">
        <f t="shared" si="1"/>
        <v>480.6710992</v>
      </c>
      <c r="D376" s="124">
        <v>8031.639143766335</v>
      </c>
      <c r="E376" s="125">
        <v>1714.0</v>
      </c>
      <c r="F376" s="125">
        <v>0.5</v>
      </c>
      <c r="G376" s="126">
        <v>0.8</v>
      </c>
      <c r="H376" s="127">
        <f t="shared" si="2"/>
        <v>37022.4</v>
      </c>
      <c r="I376" s="122">
        <f t="shared" si="3"/>
        <v>101.4312329</v>
      </c>
      <c r="J376" s="122">
        <f t="shared" si="4"/>
        <v>1318.606027</v>
      </c>
      <c r="K376" s="122">
        <f t="shared" si="5"/>
        <v>659.3030137</v>
      </c>
      <c r="L376" s="122">
        <f t="shared" si="6"/>
        <v>2637</v>
      </c>
      <c r="M376" s="125">
        <v>1.0</v>
      </c>
      <c r="N376" s="125">
        <v>13.0</v>
      </c>
      <c r="O376" s="118">
        <f t="shared" si="7"/>
        <v>13</v>
      </c>
      <c r="P376" s="118"/>
      <c r="Q376" s="118"/>
      <c r="R376" s="118"/>
      <c r="S376" s="118"/>
      <c r="T376" s="118"/>
      <c r="U376" s="118"/>
      <c r="V376" s="118"/>
      <c r="W376" s="118"/>
      <c r="X376" s="118"/>
      <c r="Y376" s="118"/>
      <c r="Z376" s="118"/>
      <c r="AA376" s="118"/>
      <c r="AB376" s="118"/>
      <c r="AC376" s="118"/>
      <c r="AD376" s="118"/>
      <c r="AE376" s="118"/>
      <c r="AF376" s="118"/>
      <c r="AG376" s="118"/>
    </row>
    <row r="377" ht="11.25" customHeight="1">
      <c r="A377" s="123">
        <v>81228.37721975856</v>
      </c>
      <c r="B377" s="124">
        <v>35.36918</v>
      </c>
      <c r="C377" s="124">
        <f t="shared" si="1"/>
        <v>604.2510111</v>
      </c>
      <c r="D377" s="124">
        <v>21371.862775760936</v>
      </c>
      <c r="E377" s="125">
        <v>1804.0</v>
      </c>
      <c r="F377" s="125">
        <v>0.22</v>
      </c>
      <c r="G377" s="126">
        <v>1.2</v>
      </c>
      <c r="H377" s="127">
        <f t="shared" si="2"/>
        <v>47625.6</v>
      </c>
      <c r="I377" s="122">
        <f t="shared" si="3"/>
        <v>130.4810959</v>
      </c>
      <c r="J377" s="122">
        <f t="shared" si="4"/>
        <v>4566.838356</v>
      </c>
      <c r="K377" s="122">
        <f t="shared" si="5"/>
        <v>1004.704438</v>
      </c>
      <c r="L377" s="122">
        <f t="shared" si="6"/>
        <v>6576</v>
      </c>
      <c r="M377" s="125">
        <v>1.0</v>
      </c>
      <c r="N377" s="125">
        <v>35.0</v>
      </c>
      <c r="O377" s="118">
        <f t="shared" si="7"/>
        <v>35</v>
      </c>
      <c r="P377" s="118"/>
      <c r="Q377" s="118"/>
      <c r="R377" s="118"/>
      <c r="S377" s="118"/>
      <c r="T377" s="118"/>
      <c r="U377" s="118"/>
      <c r="V377" s="118"/>
      <c r="W377" s="118"/>
      <c r="X377" s="118"/>
      <c r="Y377" s="118"/>
      <c r="Z377" s="118"/>
      <c r="AA377" s="118"/>
      <c r="AB377" s="118"/>
      <c r="AC377" s="118"/>
      <c r="AD377" s="118"/>
      <c r="AE377" s="118"/>
      <c r="AF377" s="118"/>
      <c r="AG377" s="118"/>
    </row>
    <row r="378" ht="11.25" customHeight="1">
      <c r="A378" s="123">
        <v>3872.530018613496</v>
      </c>
      <c r="B378" s="124">
        <v>7.219850000000001</v>
      </c>
      <c r="C378" s="124">
        <f t="shared" si="1"/>
        <v>1124.126346</v>
      </c>
      <c r="D378" s="124">
        <v>8116.023597586667</v>
      </c>
      <c r="E378" s="125">
        <v>2200.0</v>
      </c>
      <c r="F378" s="125">
        <v>0.88</v>
      </c>
      <c r="G378" s="126">
        <v>-0.4</v>
      </c>
      <c r="H378" s="127">
        <f t="shared" si="2"/>
        <v>15840</v>
      </c>
      <c r="I378" s="122">
        <f t="shared" si="3"/>
        <v>43.39726027</v>
      </c>
      <c r="J378" s="122">
        <f t="shared" si="4"/>
        <v>564.1643836</v>
      </c>
      <c r="K378" s="122">
        <f t="shared" si="5"/>
        <v>496.4646575</v>
      </c>
      <c r="L378" s="122">
        <f t="shared" si="6"/>
        <v>1557</v>
      </c>
      <c r="M378" s="125">
        <v>1.0</v>
      </c>
      <c r="N378" s="125">
        <v>13.0</v>
      </c>
      <c r="O378" s="118">
        <f t="shared" si="7"/>
        <v>13</v>
      </c>
      <c r="P378" s="118"/>
      <c r="Q378" s="118"/>
      <c r="R378" s="118"/>
      <c r="S378" s="118"/>
      <c r="T378" s="118"/>
      <c r="U378" s="118"/>
      <c r="V378" s="118"/>
      <c r="W378" s="118"/>
      <c r="X378" s="118"/>
      <c r="Y378" s="118"/>
      <c r="Z378" s="118"/>
      <c r="AA378" s="118"/>
      <c r="AB378" s="118"/>
      <c r="AC378" s="118"/>
      <c r="AD378" s="118"/>
      <c r="AE378" s="118"/>
      <c r="AF378" s="118"/>
      <c r="AG378" s="118"/>
    </row>
    <row r="379" ht="11.25" customHeight="1">
      <c r="A379" s="123">
        <v>49940.1707983732</v>
      </c>
      <c r="B379" s="124">
        <v>36.23158000000001</v>
      </c>
      <c r="C379" s="124">
        <f t="shared" si="1"/>
        <v>2068.833796</v>
      </c>
      <c r="D379" s="124">
        <v>74957.11719231452</v>
      </c>
      <c r="E379" s="125">
        <v>1950.0</v>
      </c>
      <c r="F379" s="125">
        <v>0.81</v>
      </c>
      <c r="G379" s="126">
        <v>0.8</v>
      </c>
      <c r="H379" s="127">
        <f t="shared" si="2"/>
        <v>42120</v>
      </c>
      <c r="I379" s="122">
        <f t="shared" si="3"/>
        <v>115.3972603</v>
      </c>
      <c r="J379" s="122">
        <f t="shared" si="4"/>
        <v>3808.109589</v>
      </c>
      <c r="K379" s="122">
        <f t="shared" si="5"/>
        <v>3084.568767</v>
      </c>
      <c r="L379" s="122">
        <f t="shared" si="6"/>
        <v>9977</v>
      </c>
      <c r="M379" s="125">
        <v>1.0</v>
      </c>
      <c r="N379" s="125">
        <v>33.0</v>
      </c>
      <c r="O379" s="118">
        <f t="shared" si="7"/>
        <v>33</v>
      </c>
      <c r="P379" s="118"/>
      <c r="Q379" s="118"/>
      <c r="R379" s="118"/>
      <c r="S379" s="118"/>
      <c r="T379" s="118"/>
      <c r="U379" s="118"/>
      <c r="V379" s="118"/>
      <c r="W379" s="118"/>
      <c r="X379" s="118"/>
      <c r="Y379" s="118"/>
      <c r="Z379" s="118"/>
      <c r="AA379" s="118"/>
      <c r="AB379" s="118"/>
      <c r="AC379" s="118"/>
      <c r="AD379" s="118"/>
      <c r="AE379" s="118"/>
      <c r="AF379" s="118"/>
      <c r="AG379" s="118"/>
    </row>
    <row r="380" ht="11.25" customHeight="1">
      <c r="A380" s="123">
        <v>59279.79637191607</v>
      </c>
      <c r="B380" s="124">
        <v>6.99622</v>
      </c>
      <c r="C380" s="124">
        <f t="shared" si="1"/>
        <v>506.0418559</v>
      </c>
      <c r="D380" s="124">
        <v>3540.3801527736296</v>
      </c>
      <c r="E380" s="125">
        <v>1424.0</v>
      </c>
      <c r="F380" s="125">
        <v>0.57</v>
      </c>
      <c r="G380" s="126">
        <v>0.4</v>
      </c>
      <c r="H380" s="127">
        <f t="shared" si="2"/>
        <v>23923.2</v>
      </c>
      <c r="I380" s="122">
        <f t="shared" si="3"/>
        <v>65.5430137</v>
      </c>
      <c r="J380" s="122">
        <f t="shared" si="4"/>
        <v>1048.688219</v>
      </c>
      <c r="K380" s="122">
        <f t="shared" si="5"/>
        <v>597.7522849</v>
      </c>
      <c r="L380" s="122">
        <f t="shared" si="6"/>
        <v>2244</v>
      </c>
      <c r="M380" s="125">
        <v>0.75</v>
      </c>
      <c r="N380" s="125">
        <v>12.0</v>
      </c>
      <c r="O380" s="118">
        <f t="shared" si="7"/>
        <v>16</v>
      </c>
      <c r="P380" s="118"/>
      <c r="Q380" s="118"/>
      <c r="R380" s="118"/>
      <c r="S380" s="118"/>
      <c r="T380" s="118"/>
      <c r="U380" s="118"/>
      <c r="V380" s="118"/>
      <c r="W380" s="118"/>
      <c r="X380" s="118"/>
      <c r="Y380" s="118"/>
      <c r="Z380" s="118"/>
      <c r="AA380" s="118"/>
      <c r="AB380" s="118"/>
      <c r="AC380" s="118"/>
      <c r="AD380" s="118"/>
      <c r="AE380" s="118"/>
      <c r="AF380" s="118"/>
      <c r="AG380" s="118"/>
    </row>
    <row r="381" ht="11.25" customHeight="1">
      <c r="A381" s="123">
        <v>42518.77955663004</v>
      </c>
      <c r="B381" s="124">
        <v>8.624880000000001</v>
      </c>
      <c r="C381" s="124">
        <f t="shared" si="1"/>
        <v>668.1587472</v>
      </c>
      <c r="D381" s="124">
        <v>5762.789015848481</v>
      </c>
      <c r="E381" s="125">
        <v>1958.0</v>
      </c>
      <c r="F381" s="125">
        <v>0.09</v>
      </c>
      <c r="G381" s="126">
        <v>1.5</v>
      </c>
      <c r="H381" s="127">
        <f t="shared" si="2"/>
        <v>58740</v>
      </c>
      <c r="I381" s="122">
        <f t="shared" si="3"/>
        <v>160.9315068</v>
      </c>
      <c r="J381" s="122">
        <f t="shared" si="4"/>
        <v>6759.123288</v>
      </c>
      <c r="K381" s="122">
        <f t="shared" si="5"/>
        <v>608.3210959</v>
      </c>
      <c r="L381" s="122">
        <f t="shared" si="6"/>
        <v>7976</v>
      </c>
      <c r="M381" s="125">
        <v>1.0</v>
      </c>
      <c r="N381" s="125">
        <v>42.0</v>
      </c>
      <c r="O381" s="118">
        <f t="shared" si="7"/>
        <v>42</v>
      </c>
      <c r="P381" s="118"/>
      <c r="Q381" s="118"/>
      <c r="R381" s="118"/>
      <c r="S381" s="118"/>
      <c r="T381" s="118"/>
      <c r="U381" s="118"/>
      <c r="V381" s="118"/>
      <c r="W381" s="118"/>
      <c r="X381" s="118"/>
      <c r="Y381" s="118"/>
      <c r="Z381" s="118"/>
      <c r="AA381" s="118"/>
      <c r="AB381" s="118"/>
      <c r="AC381" s="118"/>
      <c r="AD381" s="118"/>
      <c r="AE381" s="118"/>
      <c r="AF381" s="118"/>
      <c r="AG381" s="118"/>
    </row>
    <row r="382" ht="11.25" customHeight="1">
      <c r="A382" s="123">
        <v>60161.15634417518</v>
      </c>
      <c r="B382" s="124">
        <v>8.243730000000001</v>
      </c>
      <c r="C382" s="124">
        <f t="shared" si="1"/>
        <v>867.0586172</v>
      </c>
      <c r="D382" s="124">
        <v>7147.797134438402</v>
      </c>
      <c r="E382" s="125">
        <v>1536.0</v>
      </c>
      <c r="F382" s="125">
        <v>1.1</v>
      </c>
      <c r="G382" s="126">
        <v>0.8</v>
      </c>
      <c r="H382" s="127">
        <f t="shared" si="2"/>
        <v>33177.6</v>
      </c>
      <c r="I382" s="122">
        <f t="shared" si="3"/>
        <v>90.89753425</v>
      </c>
      <c r="J382" s="122">
        <f t="shared" si="4"/>
        <v>1090.770411</v>
      </c>
      <c r="K382" s="122">
        <f t="shared" si="5"/>
        <v>1199.847452</v>
      </c>
      <c r="L382" s="122">
        <f t="shared" si="6"/>
        <v>3490</v>
      </c>
      <c r="M382" s="125">
        <v>1.0</v>
      </c>
      <c r="N382" s="125">
        <v>12.0</v>
      </c>
      <c r="O382" s="118">
        <f t="shared" si="7"/>
        <v>12</v>
      </c>
      <c r="P382" s="118"/>
      <c r="Q382" s="118"/>
      <c r="R382" s="118"/>
      <c r="S382" s="118"/>
      <c r="T382" s="118"/>
      <c r="U382" s="118"/>
      <c r="V382" s="118"/>
      <c r="W382" s="118"/>
      <c r="X382" s="118"/>
      <c r="Y382" s="118"/>
      <c r="Z382" s="118"/>
      <c r="AA382" s="118"/>
      <c r="AB382" s="118"/>
      <c r="AC382" s="118"/>
      <c r="AD382" s="118"/>
      <c r="AE382" s="118"/>
      <c r="AF382" s="118"/>
      <c r="AG382" s="118"/>
    </row>
    <row r="383" ht="11.25" customHeight="1">
      <c r="A383" s="123">
        <v>66491.6654392788</v>
      </c>
      <c r="B383" s="124">
        <v>7.183000000000001</v>
      </c>
      <c r="C383" s="124">
        <f t="shared" si="1"/>
        <v>1390.709097</v>
      </c>
      <c r="D383" s="124">
        <v>9989.463446916654</v>
      </c>
      <c r="E383" s="125">
        <v>1318.0</v>
      </c>
      <c r="F383" s="125">
        <v>1.04</v>
      </c>
      <c r="G383" s="126">
        <v>-0.2</v>
      </c>
      <c r="H383" s="127">
        <f t="shared" si="2"/>
        <v>12652.8</v>
      </c>
      <c r="I383" s="122">
        <f t="shared" si="3"/>
        <v>34.66520548</v>
      </c>
      <c r="J383" s="122">
        <f t="shared" si="4"/>
        <v>935.9605479</v>
      </c>
      <c r="K383" s="122">
        <f t="shared" si="5"/>
        <v>973.3989699</v>
      </c>
      <c r="L383" s="122">
        <f t="shared" si="6"/>
        <v>2883</v>
      </c>
      <c r="M383" s="125">
        <v>0.85</v>
      </c>
      <c r="N383" s="125">
        <v>23.0</v>
      </c>
      <c r="O383" s="118">
        <f t="shared" si="7"/>
        <v>27</v>
      </c>
      <c r="P383" s="118"/>
      <c r="Q383" s="118"/>
      <c r="R383" s="118"/>
      <c r="S383" s="118"/>
      <c r="T383" s="118"/>
      <c r="U383" s="118"/>
      <c r="V383" s="118"/>
      <c r="W383" s="118"/>
      <c r="X383" s="118"/>
      <c r="Y383" s="118"/>
      <c r="Z383" s="118"/>
      <c r="AA383" s="118"/>
      <c r="AB383" s="118"/>
      <c r="AC383" s="118"/>
      <c r="AD383" s="118"/>
      <c r="AE383" s="118"/>
      <c r="AF383" s="118"/>
      <c r="AG383" s="118"/>
    </row>
    <row r="384" ht="11.25" customHeight="1">
      <c r="A384" s="123">
        <v>46174.19704038337</v>
      </c>
      <c r="B384" s="124">
        <v>634.1500000000001</v>
      </c>
      <c r="C384" s="124">
        <f t="shared" si="1"/>
        <v>253.0366654</v>
      </c>
      <c r="D384" s="124">
        <v>160463.20136000004</v>
      </c>
      <c r="E384" s="125">
        <v>2240.0</v>
      </c>
      <c r="F384" s="125">
        <v>0.1</v>
      </c>
      <c r="G384" s="126">
        <v>0.8</v>
      </c>
      <c r="H384" s="127">
        <f t="shared" si="2"/>
        <v>48384</v>
      </c>
      <c r="I384" s="122">
        <f t="shared" si="3"/>
        <v>132.5589041</v>
      </c>
      <c r="J384" s="122">
        <f t="shared" si="4"/>
        <v>3844.208219</v>
      </c>
      <c r="K384" s="122">
        <f t="shared" si="5"/>
        <v>384.4208219</v>
      </c>
      <c r="L384" s="122">
        <f t="shared" si="6"/>
        <v>4613</v>
      </c>
      <c r="M384" s="125">
        <v>1.0</v>
      </c>
      <c r="N384" s="125">
        <v>29.0</v>
      </c>
      <c r="O384" s="118">
        <f t="shared" si="7"/>
        <v>29</v>
      </c>
      <c r="P384" s="118"/>
      <c r="Q384" s="118"/>
      <c r="R384" s="118"/>
      <c r="S384" s="118"/>
      <c r="T384" s="118"/>
      <c r="U384" s="118"/>
      <c r="V384" s="118"/>
      <c r="W384" s="118"/>
      <c r="X384" s="118"/>
      <c r="Y384" s="118"/>
      <c r="Z384" s="118"/>
      <c r="AA384" s="118"/>
      <c r="AB384" s="118"/>
      <c r="AC384" s="118"/>
      <c r="AD384" s="118"/>
      <c r="AE384" s="118"/>
      <c r="AF384" s="118"/>
      <c r="AG384" s="118"/>
    </row>
    <row r="385" ht="11.25" customHeight="1">
      <c r="A385" s="123">
        <v>28074.484010202294</v>
      </c>
      <c r="B385" s="124">
        <v>7.16628</v>
      </c>
      <c r="C385" s="124">
        <f t="shared" si="1"/>
        <v>1362.528117</v>
      </c>
      <c r="D385" s="124">
        <v>9764.257993679199</v>
      </c>
      <c r="E385" s="125">
        <v>2094.0</v>
      </c>
      <c r="F385" s="125">
        <v>0.3</v>
      </c>
      <c r="G385" s="126">
        <v>-0.2</v>
      </c>
      <c r="H385" s="127">
        <f t="shared" si="2"/>
        <v>20102.4</v>
      </c>
      <c r="I385" s="122">
        <f t="shared" si="3"/>
        <v>55.07506849</v>
      </c>
      <c r="J385" s="122">
        <f t="shared" si="4"/>
        <v>2092.852603</v>
      </c>
      <c r="K385" s="122">
        <f t="shared" si="5"/>
        <v>627.8557808</v>
      </c>
      <c r="L385" s="122">
        <f t="shared" si="6"/>
        <v>3349</v>
      </c>
      <c r="M385" s="125">
        <v>1.0</v>
      </c>
      <c r="N385" s="125">
        <v>38.0</v>
      </c>
      <c r="O385" s="118">
        <f t="shared" si="7"/>
        <v>38</v>
      </c>
      <c r="P385" s="118"/>
      <c r="Q385" s="118"/>
      <c r="R385" s="118"/>
      <c r="S385" s="118"/>
      <c r="T385" s="118"/>
      <c r="U385" s="118"/>
      <c r="V385" s="118"/>
      <c r="W385" s="118"/>
      <c r="X385" s="118"/>
      <c r="Y385" s="118"/>
      <c r="Z385" s="118"/>
      <c r="AA385" s="118"/>
      <c r="AB385" s="118"/>
      <c r="AC385" s="118"/>
      <c r="AD385" s="118"/>
      <c r="AE385" s="118"/>
      <c r="AF385" s="118"/>
      <c r="AG385" s="118"/>
    </row>
    <row r="386" ht="11.25" customHeight="1">
      <c r="A386" s="123">
        <v>41023.898209479514</v>
      </c>
      <c r="B386" s="124">
        <v>5.04394</v>
      </c>
      <c r="C386" s="124">
        <f t="shared" si="1"/>
        <v>2142.070767</v>
      </c>
      <c r="D386" s="124">
        <v>10804.47642562906</v>
      </c>
      <c r="E386" s="125">
        <v>2604.0</v>
      </c>
      <c r="F386" s="125">
        <v>0.26</v>
      </c>
      <c r="G386" s="126">
        <v>0.2</v>
      </c>
      <c r="H386" s="127">
        <f t="shared" si="2"/>
        <v>37497.6</v>
      </c>
      <c r="I386" s="122">
        <f t="shared" si="3"/>
        <v>102.7331507</v>
      </c>
      <c r="J386" s="122">
        <f t="shared" si="4"/>
        <v>5136.657534</v>
      </c>
      <c r="K386" s="122">
        <f t="shared" si="5"/>
        <v>1335.530959</v>
      </c>
      <c r="L386" s="122">
        <f t="shared" si="6"/>
        <v>7808</v>
      </c>
      <c r="M386" s="125">
        <v>0.8</v>
      </c>
      <c r="N386" s="125">
        <v>40.0</v>
      </c>
      <c r="O386" s="118">
        <f t="shared" si="7"/>
        <v>50</v>
      </c>
      <c r="P386" s="118"/>
      <c r="Q386" s="118"/>
      <c r="R386" s="118"/>
      <c r="S386" s="118"/>
      <c r="T386" s="118"/>
      <c r="U386" s="118"/>
      <c r="V386" s="118"/>
      <c r="W386" s="118"/>
      <c r="X386" s="118"/>
      <c r="Y386" s="118"/>
      <c r="Z386" s="118"/>
      <c r="AA386" s="118"/>
      <c r="AB386" s="118"/>
      <c r="AC386" s="118"/>
      <c r="AD386" s="118"/>
      <c r="AE386" s="118"/>
      <c r="AF386" s="118"/>
      <c r="AG386" s="118"/>
    </row>
    <row r="387" ht="11.25" customHeight="1">
      <c r="A387" s="123">
        <v>18966.897720067987</v>
      </c>
      <c r="B387" s="124">
        <v>7.592200000000001</v>
      </c>
      <c r="C387" s="124">
        <f t="shared" si="1"/>
        <v>1341.62604</v>
      </c>
      <c r="D387" s="124">
        <v>10185.893223974595</v>
      </c>
      <c r="E387" s="125">
        <v>1230.0</v>
      </c>
      <c r="F387" s="125">
        <v>0.79</v>
      </c>
      <c r="G387" s="126">
        <v>0.5</v>
      </c>
      <c r="H387" s="127">
        <f t="shared" si="2"/>
        <v>22140</v>
      </c>
      <c r="I387" s="122">
        <f t="shared" si="3"/>
        <v>60.65753425</v>
      </c>
      <c r="J387" s="122">
        <f t="shared" si="4"/>
        <v>2244.328767</v>
      </c>
      <c r="K387" s="122">
        <f t="shared" si="5"/>
        <v>1773.019726</v>
      </c>
      <c r="L387" s="122">
        <f t="shared" si="6"/>
        <v>5790</v>
      </c>
      <c r="M387" s="125">
        <v>0.82</v>
      </c>
      <c r="N387" s="125">
        <v>30.0</v>
      </c>
      <c r="O387" s="118">
        <f t="shared" si="7"/>
        <v>37</v>
      </c>
      <c r="P387" s="118"/>
      <c r="Q387" s="118"/>
      <c r="R387" s="118"/>
      <c r="S387" s="118"/>
      <c r="T387" s="118"/>
      <c r="U387" s="118"/>
      <c r="V387" s="118"/>
      <c r="W387" s="118"/>
      <c r="X387" s="118"/>
      <c r="Y387" s="118"/>
      <c r="Z387" s="118"/>
      <c r="AA387" s="118"/>
      <c r="AB387" s="118"/>
      <c r="AC387" s="118"/>
      <c r="AD387" s="118"/>
      <c r="AE387" s="118"/>
      <c r="AF387" s="118"/>
      <c r="AG387" s="118"/>
    </row>
    <row r="388" ht="11.25" customHeight="1">
      <c r="A388" s="123">
        <v>64934.32411511942</v>
      </c>
      <c r="B388" s="124">
        <v>23.32</v>
      </c>
      <c r="C388" s="124">
        <f t="shared" si="1"/>
        <v>3311.217272</v>
      </c>
      <c r="D388" s="124">
        <v>77217.58677316784</v>
      </c>
      <c r="E388" s="125">
        <v>2394.0</v>
      </c>
      <c r="F388" s="125">
        <v>0.32</v>
      </c>
      <c r="G388" s="126">
        <v>0.2</v>
      </c>
      <c r="H388" s="127">
        <f t="shared" si="2"/>
        <v>34473.6</v>
      </c>
      <c r="I388" s="122">
        <f t="shared" si="3"/>
        <v>94.44821918</v>
      </c>
      <c r="J388" s="122">
        <f t="shared" si="4"/>
        <v>10105.95945</v>
      </c>
      <c r="K388" s="122">
        <f t="shared" si="5"/>
        <v>3233.907025</v>
      </c>
      <c r="L388" s="122">
        <f t="shared" si="6"/>
        <v>16574</v>
      </c>
      <c r="M388" s="125">
        <v>0.75</v>
      </c>
      <c r="N388" s="125">
        <v>80.0</v>
      </c>
      <c r="O388" s="118">
        <f t="shared" si="7"/>
        <v>107</v>
      </c>
      <c r="P388" s="118"/>
      <c r="Q388" s="118"/>
      <c r="R388" s="118"/>
      <c r="S388" s="118"/>
      <c r="T388" s="118"/>
      <c r="U388" s="118"/>
      <c r="V388" s="118"/>
      <c r="W388" s="118"/>
      <c r="X388" s="118"/>
      <c r="Y388" s="118"/>
      <c r="Z388" s="118"/>
      <c r="AA388" s="118"/>
      <c r="AB388" s="118"/>
      <c r="AC388" s="118"/>
      <c r="AD388" s="118"/>
      <c r="AE388" s="118"/>
      <c r="AF388" s="118"/>
      <c r="AG388" s="118"/>
    </row>
    <row r="389" ht="11.25" customHeight="1">
      <c r="A389" s="123">
        <v>65657.6540274996</v>
      </c>
      <c r="B389" s="124">
        <v>5.21752</v>
      </c>
      <c r="C389" s="124">
        <f t="shared" si="1"/>
        <v>1041.789687</v>
      </c>
      <c r="D389" s="124">
        <v>5435.558529487682</v>
      </c>
      <c r="E389" s="125">
        <v>2038.0</v>
      </c>
      <c r="F389" s="125">
        <v>0.91</v>
      </c>
      <c r="G389" s="126">
        <v>1.2</v>
      </c>
      <c r="H389" s="127">
        <f t="shared" si="2"/>
        <v>53803.2</v>
      </c>
      <c r="I389" s="122">
        <f t="shared" si="3"/>
        <v>147.4060274</v>
      </c>
      <c r="J389" s="122">
        <f t="shared" si="4"/>
        <v>1768.872329</v>
      </c>
      <c r="K389" s="122">
        <f t="shared" si="5"/>
        <v>1609.673819</v>
      </c>
      <c r="L389" s="122">
        <f t="shared" si="6"/>
        <v>4988</v>
      </c>
      <c r="M389" s="125">
        <v>1.0</v>
      </c>
      <c r="N389" s="125">
        <v>12.0</v>
      </c>
      <c r="O389" s="118">
        <f t="shared" si="7"/>
        <v>12</v>
      </c>
      <c r="P389" s="118"/>
      <c r="Q389" s="118"/>
      <c r="R389" s="118"/>
      <c r="S389" s="118"/>
      <c r="T389" s="118"/>
      <c r="U389" s="118"/>
      <c r="V389" s="118"/>
      <c r="W389" s="118"/>
      <c r="X389" s="118"/>
      <c r="Y389" s="118"/>
      <c r="Z389" s="118"/>
      <c r="AA389" s="118"/>
      <c r="AB389" s="118"/>
      <c r="AC389" s="118"/>
      <c r="AD389" s="118"/>
      <c r="AE389" s="118"/>
      <c r="AF389" s="118"/>
      <c r="AG389" s="118"/>
    </row>
    <row r="390" ht="11.25" customHeight="1">
      <c r="A390" s="123">
        <v>3242.2029691093203</v>
      </c>
      <c r="B390" s="124">
        <v>14.839000000000002</v>
      </c>
      <c r="C390" s="124">
        <f t="shared" si="1"/>
        <v>5607.554223</v>
      </c>
      <c r="D390" s="124">
        <v>83210.49711749374</v>
      </c>
      <c r="E390" s="125">
        <v>2758.0</v>
      </c>
      <c r="F390" s="125">
        <v>0.34</v>
      </c>
      <c r="G390" s="126">
        <v>0.8</v>
      </c>
      <c r="H390" s="127">
        <f t="shared" si="2"/>
        <v>59572.8</v>
      </c>
      <c r="I390" s="122">
        <f t="shared" si="3"/>
        <v>163.2131507</v>
      </c>
      <c r="J390" s="122">
        <f t="shared" si="4"/>
        <v>22849.8411</v>
      </c>
      <c r="K390" s="122">
        <f t="shared" si="5"/>
        <v>7768.945973</v>
      </c>
      <c r="L390" s="122">
        <f t="shared" si="6"/>
        <v>38388</v>
      </c>
      <c r="M390" s="125">
        <v>0.87</v>
      </c>
      <c r="N390" s="125">
        <v>122.0</v>
      </c>
      <c r="O390" s="118">
        <f t="shared" si="7"/>
        <v>140</v>
      </c>
      <c r="P390" s="118"/>
      <c r="Q390" s="118"/>
      <c r="R390" s="118"/>
      <c r="S390" s="118"/>
      <c r="T390" s="118"/>
      <c r="U390" s="118"/>
      <c r="V390" s="118"/>
      <c r="W390" s="118"/>
      <c r="X390" s="118"/>
      <c r="Y390" s="118"/>
      <c r="Z390" s="118"/>
      <c r="AA390" s="118"/>
      <c r="AB390" s="118"/>
      <c r="AC390" s="118"/>
      <c r="AD390" s="118"/>
      <c r="AE390" s="118"/>
      <c r="AF390" s="118"/>
      <c r="AG390" s="118"/>
    </row>
    <row r="391" ht="11.25" customHeight="1">
      <c r="A391" s="123">
        <v>16032.971604336122</v>
      </c>
      <c r="B391" s="124">
        <v>8.508500000000002</v>
      </c>
      <c r="C391" s="124">
        <f t="shared" si="1"/>
        <v>3807.817398</v>
      </c>
      <c r="D391" s="124">
        <v>32398.814330520006</v>
      </c>
      <c r="E391" s="125">
        <v>2790.0</v>
      </c>
      <c r="F391" s="125">
        <v>0.48</v>
      </c>
      <c r="G391" s="126">
        <v>0.5</v>
      </c>
      <c r="H391" s="127">
        <f t="shared" si="2"/>
        <v>50220</v>
      </c>
      <c r="I391" s="122">
        <f t="shared" si="3"/>
        <v>137.5890411</v>
      </c>
      <c r="J391" s="122">
        <f t="shared" si="4"/>
        <v>8117.753425</v>
      </c>
      <c r="K391" s="122">
        <f t="shared" si="5"/>
        <v>3896.521644</v>
      </c>
      <c r="L391" s="122">
        <f t="shared" si="6"/>
        <v>15911</v>
      </c>
      <c r="M391" s="125">
        <v>1.0</v>
      </c>
      <c r="N391" s="125">
        <v>59.0</v>
      </c>
      <c r="O391" s="118">
        <f t="shared" si="7"/>
        <v>59</v>
      </c>
      <c r="P391" s="118"/>
      <c r="Q391" s="118"/>
      <c r="R391" s="118"/>
      <c r="S391" s="118"/>
      <c r="T391" s="118"/>
      <c r="U391" s="118"/>
      <c r="V391" s="118"/>
      <c r="W391" s="118"/>
      <c r="X391" s="118"/>
      <c r="Y391" s="118"/>
      <c r="Z391" s="118"/>
      <c r="AA391" s="118"/>
      <c r="AB391" s="118"/>
      <c r="AC391" s="118"/>
      <c r="AD391" s="118"/>
      <c r="AE391" s="118"/>
      <c r="AF391" s="118"/>
      <c r="AG391" s="118"/>
    </row>
    <row r="392" ht="11.25" customHeight="1">
      <c r="A392" s="123">
        <v>65391.119992860535</v>
      </c>
      <c r="B392" s="124">
        <v>5.7026200000000005</v>
      </c>
      <c r="C392" s="124">
        <f t="shared" si="1"/>
        <v>435.9397922</v>
      </c>
      <c r="D392" s="124">
        <v>2485.9989780032006</v>
      </c>
      <c r="E392" s="125">
        <v>1408.0</v>
      </c>
      <c r="F392" s="125">
        <v>0.55</v>
      </c>
      <c r="G392" s="126">
        <v>0.5</v>
      </c>
      <c r="H392" s="127">
        <f t="shared" si="2"/>
        <v>25344</v>
      </c>
      <c r="I392" s="122">
        <f t="shared" si="3"/>
        <v>69.43561644</v>
      </c>
      <c r="J392" s="122">
        <f t="shared" si="4"/>
        <v>763.7917808</v>
      </c>
      <c r="K392" s="122">
        <f t="shared" si="5"/>
        <v>420.0854795</v>
      </c>
      <c r="L392" s="122">
        <f t="shared" si="6"/>
        <v>1604</v>
      </c>
      <c r="M392" s="125">
        <v>1.0</v>
      </c>
      <c r="N392" s="125">
        <v>11.0</v>
      </c>
      <c r="O392" s="118">
        <f t="shared" si="7"/>
        <v>11</v>
      </c>
      <c r="P392" s="118"/>
      <c r="Q392" s="118"/>
      <c r="R392" s="118"/>
      <c r="S392" s="118"/>
      <c r="T392" s="118"/>
      <c r="U392" s="118"/>
      <c r="V392" s="118"/>
      <c r="W392" s="118"/>
      <c r="X392" s="118"/>
      <c r="Y392" s="118"/>
      <c r="Z392" s="118"/>
      <c r="AA392" s="118"/>
      <c r="AB392" s="118"/>
      <c r="AC392" s="118"/>
      <c r="AD392" s="118"/>
      <c r="AE392" s="118"/>
      <c r="AF392" s="118"/>
      <c r="AG392" s="118"/>
    </row>
    <row r="393" ht="11.25" customHeight="1">
      <c r="A393" s="123">
        <v>915.1744481841084</v>
      </c>
      <c r="B393" s="124">
        <v>16.302000000000003</v>
      </c>
      <c r="C393" s="124">
        <f t="shared" si="1"/>
        <v>431.145806</v>
      </c>
      <c r="D393" s="124">
        <v>7028.538929150971</v>
      </c>
      <c r="E393" s="125">
        <v>2362.0</v>
      </c>
      <c r="F393" s="125">
        <v>0.23</v>
      </c>
      <c r="G393" s="126">
        <v>0.8</v>
      </c>
      <c r="H393" s="127">
        <f t="shared" si="2"/>
        <v>51019.2</v>
      </c>
      <c r="I393" s="122">
        <f t="shared" si="3"/>
        <v>139.7786301</v>
      </c>
      <c r="J393" s="122">
        <f t="shared" si="4"/>
        <v>2236.458082</v>
      </c>
      <c r="K393" s="122">
        <f t="shared" si="5"/>
        <v>514.3853589</v>
      </c>
      <c r="L393" s="122">
        <f t="shared" si="6"/>
        <v>3265</v>
      </c>
      <c r="M393" s="125">
        <v>0.76</v>
      </c>
      <c r="N393" s="125">
        <v>12.0</v>
      </c>
      <c r="O393" s="118">
        <f t="shared" si="7"/>
        <v>16</v>
      </c>
      <c r="P393" s="118"/>
      <c r="Q393" s="118"/>
      <c r="R393" s="118"/>
      <c r="S393" s="118"/>
      <c r="T393" s="118"/>
      <c r="U393" s="118"/>
      <c r="V393" s="118"/>
      <c r="W393" s="118"/>
      <c r="X393" s="118"/>
      <c r="Y393" s="118"/>
      <c r="Z393" s="118"/>
      <c r="AA393" s="118"/>
      <c r="AB393" s="118"/>
      <c r="AC393" s="118"/>
      <c r="AD393" s="118"/>
      <c r="AE393" s="118"/>
      <c r="AF393" s="118"/>
      <c r="AG393" s="118"/>
    </row>
    <row r="394" ht="11.25" customHeight="1">
      <c r="A394" s="123">
        <v>95063.5017027964</v>
      </c>
      <c r="B394" s="124">
        <v>16.661700000000003</v>
      </c>
      <c r="C394" s="124">
        <f t="shared" si="1"/>
        <v>2041.72673</v>
      </c>
      <c r="D394" s="124">
        <v>34018.6382489173</v>
      </c>
      <c r="E394" s="125">
        <v>3688.0</v>
      </c>
      <c r="F394" s="125">
        <v>0.61</v>
      </c>
      <c r="G394" s="126">
        <v>-0.6</v>
      </c>
      <c r="H394" s="127">
        <f t="shared" si="2"/>
        <v>17702.4</v>
      </c>
      <c r="I394" s="122">
        <f t="shared" si="3"/>
        <v>48.49972603</v>
      </c>
      <c r="J394" s="122">
        <f t="shared" si="4"/>
        <v>1309.492603</v>
      </c>
      <c r="K394" s="122">
        <f t="shared" si="5"/>
        <v>798.7904877</v>
      </c>
      <c r="L394" s="122">
        <f t="shared" si="6"/>
        <v>2907</v>
      </c>
      <c r="M394" s="125">
        <v>0.75</v>
      </c>
      <c r="N394" s="125">
        <v>20.0</v>
      </c>
      <c r="O394" s="118">
        <f t="shared" si="7"/>
        <v>27</v>
      </c>
      <c r="P394" s="118"/>
      <c r="Q394" s="118"/>
      <c r="R394" s="118"/>
      <c r="S394" s="118"/>
      <c r="T394" s="118"/>
      <c r="U394" s="118"/>
      <c r="V394" s="118"/>
      <c r="W394" s="118"/>
      <c r="X394" s="118"/>
      <c r="Y394" s="118"/>
      <c r="Z394" s="118"/>
      <c r="AA394" s="118"/>
      <c r="AB394" s="118"/>
      <c r="AC394" s="118"/>
      <c r="AD394" s="118"/>
      <c r="AE394" s="118"/>
      <c r="AF394" s="118"/>
      <c r="AG394" s="118"/>
    </row>
    <row r="395" ht="11.25" customHeight="1">
      <c r="A395" s="123">
        <v>43454.37014527342</v>
      </c>
      <c r="B395" s="124">
        <v>5.832750000000001</v>
      </c>
      <c r="C395" s="124">
        <f t="shared" si="1"/>
        <v>2975.322956</v>
      </c>
      <c r="D395" s="124">
        <v>17354.314973956054</v>
      </c>
      <c r="E395" s="125">
        <v>2790.0</v>
      </c>
      <c r="F395" s="125">
        <v>1.01</v>
      </c>
      <c r="G395" s="126">
        <v>-0.4</v>
      </c>
      <c r="H395" s="127">
        <f t="shared" si="2"/>
        <v>20088</v>
      </c>
      <c r="I395" s="122">
        <f t="shared" si="3"/>
        <v>55.03561644</v>
      </c>
      <c r="J395" s="122">
        <f t="shared" si="4"/>
        <v>1596.032877</v>
      </c>
      <c r="K395" s="122">
        <f t="shared" si="5"/>
        <v>1611.993205</v>
      </c>
      <c r="L395" s="122">
        <f t="shared" si="6"/>
        <v>4820</v>
      </c>
      <c r="M395" s="125">
        <v>0.8</v>
      </c>
      <c r="N395" s="125">
        <v>23.0</v>
      </c>
      <c r="O395" s="118">
        <f t="shared" si="7"/>
        <v>29</v>
      </c>
      <c r="P395" s="118"/>
      <c r="Q395" s="118"/>
      <c r="R395" s="118"/>
      <c r="S395" s="118"/>
      <c r="T395" s="118"/>
      <c r="U395" s="118"/>
      <c r="V395" s="118"/>
      <c r="W395" s="118"/>
      <c r="X395" s="118"/>
      <c r="Y395" s="118"/>
      <c r="Z395" s="118"/>
      <c r="AA395" s="118"/>
      <c r="AB395" s="118"/>
      <c r="AC395" s="118"/>
      <c r="AD395" s="118"/>
      <c r="AE395" s="118"/>
      <c r="AF395" s="118"/>
      <c r="AG395" s="118"/>
    </row>
    <row r="396" ht="11.25" customHeight="1">
      <c r="A396" s="123">
        <v>11682.122040713739</v>
      </c>
      <c r="B396" s="124">
        <v>8.087860000000001</v>
      </c>
      <c r="C396" s="124">
        <f t="shared" si="1"/>
        <v>24168.0594</v>
      </c>
      <c r="D396" s="124">
        <v>195467.8809087836</v>
      </c>
      <c r="E396" s="125">
        <v>2660.0</v>
      </c>
      <c r="F396" s="125">
        <v>1.04</v>
      </c>
      <c r="G396" s="126">
        <v>-0.6</v>
      </c>
      <c r="H396" s="127">
        <f t="shared" si="2"/>
        <v>12768</v>
      </c>
      <c r="I396" s="122">
        <f t="shared" si="3"/>
        <v>34.98082192</v>
      </c>
      <c r="J396" s="122">
        <f t="shared" si="4"/>
        <v>8535.320548</v>
      </c>
      <c r="K396" s="122">
        <f t="shared" si="5"/>
        <v>8876.73337</v>
      </c>
      <c r="L396" s="122">
        <f t="shared" si="6"/>
        <v>26289</v>
      </c>
      <c r="M396" s="125">
        <v>0.82</v>
      </c>
      <c r="N396" s="125">
        <v>200.0</v>
      </c>
      <c r="O396" s="118">
        <f t="shared" si="7"/>
        <v>244</v>
      </c>
      <c r="P396" s="118"/>
      <c r="Q396" s="118"/>
      <c r="R396" s="118"/>
      <c r="S396" s="118"/>
      <c r="T396" s="118"/>
      <c r="U396" s="118"/>
      <c r="V396" s="118"/>
      <c r="W396" s="118"/>
      <c r="X396" s="118"/>
      <c r="Y396" s="118"/>
      <c r="Z396" s="118"/>
      <c r="AA396" s="118"/>
      <c r="AB396" s="118"/>
      <c r="AC396" s="118"/>
      <c r="AD396" s="118"/>
      <c r="AE396" s="118"/>
      <c r="AF396" s="118"/>
      <c r="AG396" s="118"/>
    </row>
    <row r="397" ht="11.25" customHeight="1">
      <c r="A397" s="123">
        <v>93594.20805361208</v>
      </c>
      <c r="B397" s="124">
        <v>17.581421000000002</v>
      </c>
      <c r="C397" s="124">
        <f t="shared" si="1"/>
        <v>1338.79087</v>
      </c>
      <c r="D397" s="124">
        <v>23537.845921808504</v>
      </c>
      <c r="E397" s="125">
        <v>3106.0</v>
      </c>
      <c r="F397" s="125">
        <v>0.21</v>
      </c>
      <c r="G397" s="126">
        <v>0.4</v>
      </c>
      <c r="H397" s="127">
        <f t="shared" si="2"/>
        <v>52180.8</v>
      </c>
      <c r="I397" s="122">
        <f t="shared" si="3"/>
        <v>142.9610959</v>
      </c>
      <c r="J397" s="122">
        <f t="shared" si="4"/>
        <v>6147.327123</v>
      </c>
      <c r="K397" s="122">
        <f t="shared" si="5"/>
        <v>1290.938696</v>
      </c>
      <c r="L397" s="122">
        <f t="shared" si="6"/>
        <v>8729</v>
      </c>
      <c r="M397" s="125">
        <v>0.93</v>
      </c>
      <c r="N397" s="125">
        <v>40.0</v>
      </c>
      <c r="O397" s="118">
        <f t="shared" si="7"/>
        <v>43</v>
      </c>
      <c r="P397" s="118"/>
      <c r="Q397" s="118"/>
      <c r="R397" s="118"/>
      <c r="S397" s="118"/>
      <c r="T397" s="118"/>
      <c r="U397" s="118"/>
      <c r="V397" s="118"/>
      <c r="W397" s="118"/>
      <c r="X397" s="118"/>
      <c r="Y397" s="118"/>
      <c r="Z397" s="118"/>
      <c r="AA397" s="118"/>
      <c r="AB397" s="118"/>
      <c r="AC397" s="118"/>
      <c r="AD397" s="118"/>
      <c r="AE397" s="118"/>
      <c r="AF397" s="118"/>
      <c r="AG397" s="118"/>
    </row>
    <row r="398" ht="11.25" customHeight="1">
      <c r="A398" s="123">
        <v>88579.59731585537</v>
      </c>
      <c r="B398" s="124">
        <v>7.180140000000001</v>
      </c>
      <c r="C398" s="124">
        <f t="shared" si="1"/>
        <v>603.4349891</v>
      </c>
      <c r="D398" s="124">
        <v>4332.74770239655</v>
      </c>
      <c r="E398" s="125">
        <v>2944.0</v>
      </c>
      <c r="F398" s="125">
        <v>0.25</v>
      </c>
      <c r="G398" s="126">
        <v>0.5</v>
      </c>
      <c r="H398" s="127">
        <f t="shared" si="2"/>
        <v>52992</v>
      </c>
      <c r="I398" s="122">
        <f t="shared" si="3"/>
        <v>145.1835616</v>
      </c>
      <c r="J398" s="122">
        <f t="shared" si="4"/>
        <v>2032.569863</v>
      </c>
      <c r="K398" s="122">
        <f t="shared" si="5"/>
        <v>508.1424658</v>
      </c>
      <c r="L398" s="122">
        <f t="shared" si="6"/>
        <v>3049</v>
      </c>
      <c r="M398" s="125">
        <v>0.77</v>
      </c>
      <c r="N398" s="125">
        <v>11.0</v>
      </c>
      <c r="O398" s="118">
        <f t="shared" si="7"/>
        <v>14</v>
      </c>
      <c r="P398" s="118"/>
      <c r="Q398" s="118"/>
      <c r="R398" s="118"/>
      <c r="S398" s="118"/>
      <c r="T398" s="118"/>
      <c r="U398" s="118"/>
      <c r="V398" s="118"/>
      <c r="W398" s="118"/>
      <c r="X398" s="118"/>
      <c r="Y398" s="118"/>
      <c r="Z398" s="118"/>
      <c r="AA398" s="118"/>
      <c r="AB398" s="118"/>
      <c r="AC398" s="118"/>
      <c r="AD398" s="118"/>
      <c r="AE398" s="118"/>
      <c r="AF398" s="118"/>
      <c r="AG398" s="118"/>
    </row>
    <row r="399" ht="11.25" customHeight="1">
      <c r="A399" s="123">
        <v>49937.31221924995</v>
      </c>
      <c r="B399" s="124">
        <v>7.689000000000001</v>
      </c>
      <c r="C399" s="124">
        <f t="shared" si="1"/>
        <v>1629.668447</v>
      </c>
      <c r="D399" s="124">
        <v>12530.520687087337</v>
      </c>
      <c r="E399" s="125">
        <v>3098.0</v>
      </c>
      <c r="F399" s="125">
        <v>0.46</v>
      </c>
      <c r="G399" s="126">
        <v>0.2</v>
      </c>
      <c r="H399" s="127">
        <f t="shared" si="2"/>
        <v>44611.2</v>
      </c>
      <c r="I399" s="122">
        <f t="shared" si="3"/>
        <v>122.2224658</v>
      </c>
      <c r="J399" s="122">
        <f t="shared" si="4"/>
        <v>2811.116712</v>
      </c>
      <c r="K399" s="122">
        <f t="shared" si="5"/>
        <v>1293.113688</v>
      </c>
      <c r="L399" s="122">
        <f t="shared" si="6"/>
        <v>5397</v>
      </c>
      <c r="M399" s="125">
        <v>1.0</v>
      </c>
      <c r="N399" s="125">
        <v>23.0</v>
      </c>
      <c r="O399" s="118">
        <f t="shared" si="7"/>
        <v>23</v>
      </c>
      <c r="P399" s="118"/>
      <c r="Q399" s="118"/>
      <c r="R399" s="118"/>
      <c r="S399" s="118"/>
      <c r="T399" s="118"/>
      <c r="U399" s="118"/>
      <c r="V399" s="118"/>
      <c r="W399" s="118"/>
      <c r="X399" s="118"/>
      <c r="Y399" s="118"/>
      <c r="Z399" s="118"/>
      <c r="AA399" s="118"/>
      <c r="AB399" s="118"/>
      <c r="AC399" s="118"/>
      <c r="AD399" s="118"/>
      <c r="AE399" s="118"/>
      <c r="AF399" s="118"/>
      <c r="AG399" s="118"/>
    </row>
    <row r="400" ht="11.25" customHeight="1">
      <c r="A400" s="123">
        <v>70551.67392088858</v>
      </c>
      <c r="B400" s="124">
        <v>10.62864</v>
      </c>
      <c r="C400" s="124">
        <f t="shared" si="1"/>
        <v>294.8718758</v>
      </c>
      <c r="D400" s="124">
        <v>3134.0870137538136</v>
      </c>
      <c r="E400" s="125">
        <v>3194.0</v>
      </c>
      <c r="F400" s="125">
        <v>0.12</v>
      </c>
      <c r="G400" s="126">
        <v>0.5</v>
      </c>
      <c r="H400" s="127">
        <f t="shared" si="2"/>
        <v>57492</v>
      </c>
      <c r="I400" s="122">
        <f t="shared" si="3"/>
        <v>157.5123288</v>
      </c>
      <c r="J400" s="122">
        <f t="shared" si="4"/>
        <v>1732.635616</v>
      </c>
      <c r="K400" s="122">
        <f t="shared" si="5"/>
        <v>207.916274</v>
      </c>
      <c r="L400" s="122">
        <f t="shared" si="6"/>
        <v>2148</v>
      </c>
      <c r="M400" s="125">
        <v>1.0</v>
      </c>
      <c r="N400" s="125">
        <v>11.0</v>
      </c>
      <c r="O400" s="118">
        <f t="shared" si="7"/>
        <v>11</v>
      </c>
      <c r="P400" s="118"/>
      <c r="Q400" s="118"/>
      <c r="R400" s="118"/>
      <c r="S400" s="118"/>
      <c r="T400" s="118"/>
      <c r="U400" s="118"/>
      <c r="V400" s="118"/>
      <c r="W400" s="118"/>
      <c r="X400" s="118"/>
      <c r="Y400" s="118"/>
      <c r="Z400" s="118"/>
      <c r="AA400" s="118"/>
      <c r="AB400" s="118"/>
      <c r="AC400" s="118"/>
      <c r="AD400" s="118"/>
      <c r="AE400" s="118"/>
      <c r="AF400" s="118"/>
      <c r="AG400" s="118"/>
    </row>
    <row r="401" ht="11.25" customHeight="1">
      <c r="A401" s="123">
        <v>16747.704988534428</v>
      </c>
      <c r="B401" s="124">
        <v>17.581421000000002</v>
      </c>
      <c r="C401" s="124">
        <f t="shared" si="1"/>
        <v>2112.658037</v>
      </c>
      <c r="D401" s="124">
        <v>37143.53037947785</v>
      </c>
      <c r="E401" s="125">
        <v>4430.0</v>
      </c>
      <c r="F401" s="125">
        <v>0.58</v>
      </c>
      <c r="G401" s="126">
        <v>-0.4</v>
      </c>
      <c r="H401" s="127">
        <f t="shared" si="2"/>
        <v>31896</v>
      </c>
      <c r="I401" s="122">
        <f t="shared" si="3"/>
        <v>87.38630137</v>
      </c>
      <c r="J401" s="122">
        <f t="shared" si="4"/>
        <v>2097.271233</v>
      </c>
      <c r="K401" s="122">
        <f t="shared" si="5"/>
        <v>1216.417315</v>
      </c>
      <c r="L401" s="122">
        <f t="shared" si="6"/>
        <v>4530</v>
      </c>
      <c r="M401" s="125">
        <v>0.75</v>
      </c>
      <c r="N401" s="125">
        <v>18.0</v>
      </c>
      <c r="O401" s="118">
        <f t="shared" si="7"/>
        <v>24</v>
      </c>
      <c r="P401" s="118"/>
      <c r="Q401" s="118"/>
      <c r="R401" s="118"/>
      <c r="S401" s="118"/>
      <c r="T401" s="118"/>
      <c r="U401" s="118"/>
      <c r="V401" s="118"/>
      <c r="W401" s="118"/>
      <c r="X401" s="118"/>
      <c r="Y401" s="118"/>
      <c r="Z401" s="118"/>
      <c r="AA401" s="118"/>
      <c r="AB401" s="118"/>
      <c r="AC401" s="118"/>
      <c r="AD401" s="118"/>
      <c r="AE401" s="118"/>
      <c r="AF401" s="118"/>
      <c r="AG401" s="118"/>
    </row>
    <row r="402" ht="11.25" customHeight="1">
      <c r="A402" s="123">
        <v>66606.75227326897</v>
      </c>
      <c r="B402" s="124">
        <v>6.1446000000000005</v>
      </c>
      <c r="C402" s="124">
        <f t="shared" si="1"/>
        <v>17945.4942</v>
      </c>
      <c r="D402" s="124">
        <v>110267.88366304594</v>
      </c>
      <c r="E402" s="125">
        <v>2506.0</v>
      </c>
      <c r="F402" s="125">
        <v>1.44</v>
      </c>
      <c r="G402" s="126">
        <v>0.2</v>
      </c>
      <c r="H402" s="127">
        <f t="shared" si="2"/>
        <v>36086.4</v>
      </c>
      <c r="I402" s="122">
        <f t="shared" si="3"/>
        <v>98.86684932</v>
      </c>
      <c r="J402" s="122">
        <f t="shared" si="4"/>
        <v>14236.8263</v>
      </c>
      <c r="K402" s="122">
        <f t="shared" si="5"/>
        <v>20501.02987</v>
      </c>
      <c r="L402" s="122">
        <f t="shared" si="6"/>
        <v>55239</v>
      </c>
      <c r="M402" s="125">
        <v>0.8</v>
      </c>
      <c r="N402" s="125">
        <v>115.0</v>
      </c>
      <c r="O402" s="118">
        <f t="shared" si="7"/>
        <v>144</v>
      </c>
      <c r="P402" s="118"/>
      <c r="Q402" s="118"/>
      <c r="R402" s="118"/>
      <c r="S402" s="118"/>
      <c r="T402" s="118"/>
      <c r="U402" s="118"/>
      <c r="V402" s="118"/>
      <c r="W402" s="118"/>
      <c r="X402" s="118"/>
      <c r="Y402" s="118"/>
      <c r="Z402" s="118"/>
      <c r="AA402" s="118"/>
      <c r="AB402" s="118"/>
      <c r="AC402" s="118"/>
      <c r="AD402" s="118"/>
      <c r="AE402" s="118"/>
      <c r="AF402" s="118"/>
      <c r="AG402" s="118"/>
    </row>
    <row r="403" ht="11.25" customHeight="1">
      <c r="A403" s="123">
        <v>88245.07882396335</v>
      </c>
      <c r="B403" s="124">
        <v>7.219850000000001</v>
      </c>
      <c r="C403" s="124">
        <f t="shared" si="1"/>
        <v>1046.712502</v>
      </c>
      <c r="D403" s="124">
        <v>7557.107260451872</v>
      </c>
      <c r="E403" s="125">
        <v>2886.0</v>
      </c>
      <c r="F403" s="125">
        <v>0.68</v>
      </c>
      <c r="G403" s="126">
        <v>-0.4</v>
      </c>
      <c r="H403" s="127">
        <f t="shared" si="2"/>
        <v>20779.2</v>
      </c>
      <c r="I403" s="122">
        <f t="shared" si="3"/>
        <v>56.92931507</v>
      </c>
      <c r="J403" s="122">
        <f t="shared" si="4"/>
        <v>797.010411</v>
      </c>
      <c r="K403" s="122">
        <f t="shared" si="5"/>
        <v>541.9670795</v>
      </c>
      <c r="L403" s="122">
        <f t="shared" si="6"/>
        <v>1881</v>
      </c>
      <c r="M403" s="125">
        <v>0.78</v>
      </c>
      <c r="N403" s="125">
        <v>11.0</v>
      </c>
      <c r="O403" s="118">
        <f t="shared" si="7"/>
        <v>14</v>
      </c>
      <c r="P403" s="118"/>
      <c r="Q403" s="118"/>
      <c r="R403" s="118"/>
      <c r="S403" s="118"/>
      <c r="T403" s="118"/>
      <c r="U403" s="118"/>
      <c r="V403" s="118"/>
      <c r="W403" s="118"/>
      <c r="X403" s="118"/>
      <c r="Y403" s="118"/>
      <c r="Z403" s="118"/>
      <c r="AA403" s="118"/>
      <c r="AB403" s="118"/>
      <c r="AC403" s="118"/>
      <c r="AD403" s="118"/>
      <c r="AE403" s="118"/>
      <c r="AF403" s="118"/>
      <c r="AG403" s="118"/>
    </row>
    <row r="404" ht="11.25" customHeight="1">
      <c r="A404" s="123">
        <v>90403.388096964</v>
      </c>
      <c r="B404" s="124">
        <v>7.183000000000001</v>
      </c>
      <c r="C404" s="124">
        <f t="shared" si="1"/>
        <v>4122.167979</v>
      </c>
      <c r="D404" s="124">
        <v>29609.532593523956</v>
      </c>
      <c r="E404" s="125">
        <v>3436.0</v>
      </c>
      <c r="F404" s="125">
        <v>0.8</v>
      </c>
      <c r="G404" s="126">
        <v>1.2</v>
      </c>
      <c r="H404" s="127">
        <f t="shared" si="2"/>
        <v>90710.4</v>
      </c>
      <c r="I404" s="122">
        <f t="shared" si="3"/>
        <v>248.5216438</v>
      </c>
      <c r="J404" s="122">
        <f t="shared" si="4"/>
        <v>8698.257534</v>
      </c>
      <c r="K404" s="122">
        <f t="shared" si="5"/>
        <v>6958.606027</v>
      </c>
      <c r="L404" s="122">
        <f t="shared" si="6"/>
        <v>22615</v>
      </c>
      <c r="M404" s="125">
        <v>0.94</v>
      </c>
      <c r="N404" s="125">
        <v>33.0</v>
      </c>
      <c r="O404" s="118">
        <f t="shared" si="7"/>
        <v>35</v>
      </c>
      <c r="P404" s="118"/>
      <c r="Q404" s="118"/>
      <c r="R404" s="118"/>
      <c r="S404" s="118"/>
      <c r="T404" s="118"/>
      <c r="U404" s="118"/>
      <c r="V404" s="118"/>
      <c r="W404" s="118"/>
      <c r="X404" s="118"/>
      <c r="Y404" s="118"/>
      <c r="Z404" s="118"/>
      <c r="AA404" s="118"/>
      <c r="AB404" s="118"/>
      <c r="AC404" s="118"/>
      <c r="AD404" s="118"/>
      <c r="AE404" s="118"/>
      <c r="AF404" s="118"/>
      <c r="AG404" s="118"/>
    </row>
    <row r="405" ht="11.25" customHeight="1">
      <c r="A405" s="123">
        <v>38791.91312600303</v>
      </c>
      <c r="B405" s="124">
        <v>5.7134</v>
      </c>
      <c r="C405" s="124">
        <f t="shared" si="1"/>
        <v>499.9495528</v>
      </c>
      <c r="D405" s="124">
        <v>2856.4117751979334</v>
      </c>
      <c r="E405" s="125">
        <v>3194.0</v>
      </c>
      <c r="F405" s="125">
        <v>0.13</v>
      </c>
      <c r="G405" s="126">
        <v>-0.2</v>
      </c>
      <c r="H405" s="127">
        <f t="shared" si="2"/>
        <v>30662.4</v>
      </c>
      <c r="I405" s="122">
        <f t="shared" si="3"/>
        <v>84.00657534</v>
      </c>
      <c r="J405" s="122">
        <f t="shared" si="4"/>
        <v>1092.085479</v>
      </c>
      <c r="K405" s="122">
        <f t="shared" si="5"/>
        <v>141.9711123</v>
      </c>
      <c r="L405" s="122">
        <f t="shared" si="6"/>
        <v>1376</v>
      </c>
      <c r="M405" s="125">
        <v>1.0</v>
      </c>
      <c r="N405" s="125">
        <v>13.0</v>
      </c>
      <c r="O405" s="118">
        <f t="shared" si="7"/>
        <v>13</v>
      </c>
      <c r="P405" s="118"/>
      <c r="Q405" s="118"/>
      <c r="R405" s="118"/>
      <c r="S405" s="118"/>
      <c r="T405" s="118"/>
      <c r="U405" s="118"/>
      <c r="V405" s="118"/>
      <c r="W405" s="118"/>
      <c r="X405" s="118"/>
      <c r="Y405" s="118"/>
      <c r="Z405" s="118"/>
      <c r="AA405" s="118"/>
      <c r="AB405" s="118"/>
      <c r="AC405" s="118"/>
      <c r="AD405" s="118"/>
      <c r="AE405" s="118"/>
      <c r="AF405" s="118"/>
      <c r="AG405" s="118"/>
    </row>
    <row r="406" ht="11.25" customHeight="1">
      <c r="A406" s="123">
        <v>98453.01233701542</v>
      </c>
      <c r="B406" s="124">
        <v>7.238</v>
      </c>
      <c r="C406" s="124">
        <f t="shared" si="1"/>
        <v>3202.875823</v>
      </c>
      <c r="D406" s="124">
        <v>23182.415210254072</v>
      </c>
      <c r="E406" s="125">
        <v>3792.0</v>
      </c>
      <c r="F406" s="125">
        <v>0.89</v>
      </c>
      <c r="G406" s="126">
        <v>1.5</v>
      </c>
      <c r="H406" s="127">
        <f t="shared" si="2"/>
        <v>113760</v>
      </c>
      <c r="I406" s="122">
        <f t="shared" si="3"/>
        <v>311.6712329</v>
      </c>
      <c r="J406" s="122">
        <f t="shared" si="4"/>
        <v>7791.780822</v>
      </c>
      <c r="K406" s="122">
        <f t="shared" si="5"/>
        <v>6934.684932</v>
      </c>
      <c r="L406" s="122">
        <f t="shared" si="6"/>
        <v>21661</v>
      </c>
      <c r="M406" s="125">
        <v>0.84</v>
      </c>
      <c r="N406" s="125">
        <v>21.0</v>
      </c>
      <c r="O406" s="118">
        <f t="shared" si="7"/>
        <v>25</v>
      </c>
      <c r="P406" s="118"/>
      <c r="Q406" s="118"/>
      <c r="R406" s="118"/>
      <c r="S406" s="118"/>
      <c r="T406" s="118"/>
      <c r="U406" s="118"/>
      <c r="V406" s="118"/>
      <c r="W406" s="118"/>
      <c r="X406" s="118"/>
      <c r="Y406" s="118"/>
      <c r="Z406" s="118"/>
      <c r="AA406" s="118"/>
      <c r="AB406" s="118"/>
      <c r="AC406" s="118"/>
      <c r="AD406" s="118"/>
      <c r="AE406" s="118"/>
      <c r="AF406" s="118"/>
      <c r="AG406" s="118"/>
    </row>
    <row r="407" ht="11.25" customHeight="1">
      <c r="A407" s="123">
        <v>88657.84393026234</v>
      </c>
      <c r="B407" s="124">
        <v>7.304</v>
      </c>
      <c r="C407" s="124">
        <f t="shared" si="1"/>
        <v>3484.579046</v>
      </c>
      <c r="D407" s="124">
        <v>25451.365350400003</v>
      </c>
      <c r="E407" s="125">
        <v>2960.0</v>
      </c>
      <c r="F407" s="125">
        <v>0.88</v>
      </c>
      <c r="G407" s="126">
        <v>1.2</v>
      </c>
      <c r="H407" s="127">
        <f t="shared" si="2"/>
        <v>78144</v>
      </c>
      <c r="I407" s="122">
        <f t="shared" si="3"/>
        <v>214.0931507</v>
      </c>
      <c r="J407" s="122">
        <f t="shared" si="4"/>
        <v>6422.794521</v>
      </c>
      <c r="K407" s="122">
        <f t="shared" si="5"/>
        <v>5652.059178</v>
      </c>
      <c r="L407" s="122">
        <f t="shared" si="6"/>
        <v>17727</v>
      </c>
      <c r="M407" s="125">
        <v>1.0</v>
      </c>
      <c r="N407" s="125">
        <v>30.0</v>
      </c>
      <c r="O407" s="118">
        <f t="shared" si="7"/>
        <v>30</v>
      </c>
      <c r="P407" s="118"/>
      <c r="Q407" s="118"/>
      <c r="R407" s="118"/>
      <c r="S407" s="118"/>
      <c r="T407" s="118"/>
      <c r="U407" s="118"/>
      <c r="V407" s="118"/>
      <c r="W407" s="118"/>
      <c r="X407" s="118"/>
      <c r="Y407" s="118"/>
      <c r="Z407" s="118"/>
      <c r="AA407" s="118"/>
      <c r="AB407" s="118"/>
      <c r="AC407" s="118"/>
      <c r="AD407" s="118"/>
      <c r="AE407" s="118"/>
      <c r="AF407" s="118"/>
      <c r="AG407" s="118"/>
    </row>
    <row r="408" ht="11.25" customHeight="1">
      <c r="A408" s="123">
        <v>77443.78208130585</v>
      </c>
      <c r="B408" s="124">
        <v>10.318000000000001</v>
      </c>
      <c r="C408" s="124">
        <f t="shared" si="1"/>
        <v>1360.483603</v>
      </c>
      <c r="D408" s="124">
        <v>14037.469811200002</v>
      </c>
      <c r="E408" s="125">
        <v>3840.0</v>
      </c>
      <c r="F408" s="125">
        <v>0.3</v>
      </c>
      <c r="G408" s="126">
        <v>-0.2</v>
      </c>
      <c r="H408" s="127">
        <f t="shared" si="2"/>
        <v>36864</v>
      </c>
      <c r="I408" s="122">
        <f t="shared" si="3"/>
        <v>100.9972603</v>
      </c>
      <c r="J408" s="122">
        <f t="shared" si="4"/>
        <v>2322.936986</v>
      </c>
      <c r="K408" s="122">
        <f t="shared" si="5"/>
        <v>696.8810959</v>
      </c>
      <c r="L408" s="122">
        <f t="shared" si="6"/>
        <v>3717</v>
      </c>
      <c r="M408" s="125">
        <v>1.0</v>
      </c>
      <c r="N408" s="125">
        <v>23.0</v>
      </c>
      <c r="O408" s="118">
        <f t="shared" si="7"/>
        <v>23</v>
      </c>
      <c r="P408" s="118"/>
      <c r="Q408" s="118"/>
      <c r="R408" s="118"/>
      <c r="S408" s="118"/>
      <c r="T408" s="118"/>
      <c r="U408" s="118"/>
      <c r="V408" s="118"/>
      <c r="W408" s="118"/>
      <c r="X408" s="118"/>
      <c r="Y408" s="118"/>
      <c r="Z408" s="118"/>
      <c r="AA408" s="118"/>
      <c r="AB408" s="118"/>
      <c r="AC408" s="118"/>
      <c r="AD408" s="118"/>
      <c r="AE408" s="118"/>
      <c r="AF408" s="118"/>
      <c r="AG408" s="118"/>
    </row>
    <row r="409" ht="11.25" customHeight="1">
      <c r="A409" s="123">
        <v>99408.7199053533</v>
      </c>
      <c r="B409" s="124">
        <v>7.095000000000001</v>
      </c>
      <c r="C409" s="124">
        <f t="shared" si="1"/>
        <v>3045.1368</v>
      </c>
      <c r="D409" s="124">
        <v>21605.24559270001</v>
      </c>
      <c r="E409" s="125">
        <v>2556.0</v>
      </c>
      <c r="F409" s="125">
        <v>0.74</v>
      </c>
      <c r="G409" s="126">
        <v>0.5</v>
      </c>
      <c r="H409" s="127">
        <f t="shared" si="2"/>
        <v>46008</v>
      </c>
      <c r="I409" s="122">
        <f t="shared" si="3"/>
        <v>126.0493151</v>
      </c>
      <c r="J409" s="122">
        <f t="shared" si="4"/>
        <v>4411.726027</v>
      </c>
      <c r="K409" s="122">
        <f t="shared" si="5"/>
        <v>3264.67726</v>
      </c>
      <c r="L409" s="122">
        <f t="shared" si="6"/>
        <v>10941</v>
      </c>
      <c r="M409" s="125">
        <v>1.0</v>
      </c>
      <c r="N409" s="125">
        <v>35.0</v>
      </c>
      <c r="O409" s="118">
        <f t="shared" si="7"/>
        <v>35</v>
      </c>
      <c r="P409" s="118"/>
      <c r="Q409" s="118"/>
      <c r="R409" s="118"/>
      <c r="S409" s="118"/>
      <c r="T409" s="118"/>
      <c r="U409" s="118"/>
      <c r="V409" s="118"/>
      <c r="W409" s="118"/>
      <c r="X409" s="118"/>
      <c r="Y409" s="118"/>
      <c r="Z409" s="118"/>
      <c r="AA409" s="118"/>
      <c r="AB409" s="118"/>
      <c r="AC409" s="118"/>
      <c r="AD409" s="118"/>
      <c r="AE409" s="118"/>
      <c r="AF409" s="118"/>
      <c r="AG409" s="118"/>
    </row>
    <row r="410" ht="11.25" customHeight="1">
      <c r="A410" s="123">
        <v>90839.04435346485</v>
      </c>
      <c r="B410" s="124">
        <v>6.46602</v>
      </c>
      <c r="C410" s="124">
        <f t="shared" si="1"/>
        <v>976.6489998</v>
      </c>
      <c r="D410" s="124">
        <v>6315.031965833068</v>
      </c>
      <c r="E410" s="125">
        <v>3680.0</v>
      </c>
      <c r="F410" s="125">
        <v>0.37</v>
      </c>
      <c r="G410" s="126">
        <v>-0.7</v>
      </c>
      <c r="H410" s="127">
        <f t="shared" si="2"/>
        <v>13248</v>
      </c>
      <c r="I410" s="122">
        <f t="shared" si="3"/>
        <v>36.29589041</v>
      </c>
      <c r="J410" s="122">
        <f t="shared" si="4"/>
        <v>471.8465753</v>
      </c>
      <c r="K410" s="122">
        <f t="shared" si="5"/>
        <v>174.5832329</v>
      </c>
      <c r="L410" s="122">
        <f t="shared" si="6"/>
        <v>821</v>
      </c>
      <c r="M410" s="125">
        <v>1.0</v>
      </c>
      <c r="N410" s="125">
        <v>13.0</v>
      </c>
      <c r="O410" s="118">
        <f t="shared" si="7"/>
        <v>13</v>
      </c>
      <c r="P410" s="118"/>
      <c r="Q410" s="118"/>
      <c r="R410" s="118"/>
      <c r="S410" s="118"/>
      <c r="T410" s="118"/>
      <c r="U410" s="118"/>
      <c r="V410" s="118"/>
      <c r="W410" s="118"/>
      <c r="X410" s="118"/>
      <c r="Y410" s="118"/>
      <c r="Z410" s="118"/>
      <c r="AA410" s="118"/>
      <c r="AB410" s="118"/>
      <c r="AC410" s="118"/>
      <c r="AD410" s="118"/>
      <c r="AE410" s="118"/>
      <c r="AF410" s="118"/>
      <c r="AG410" s="118"/>
    </row>
    <row r="411" ht="11.25" customHeight="1">
      <c r="A411" s="123">
        <v>46611.83305002727</v>
      </c>
      <c r="B411" s="124">
        <v>8.134500000000001</v>
      </c>
      <c r="C411" s="124">
        <f t="shared" si="1"/>
        <v>1729.442186</v>
      </c>
      <c r="D411" s="124">
        <v>14068.147460048003</v>
      </c>
      <c r="E411" s="125">
        <v>4512.0</v>
      </c>
      <c r="F411" s="125">
        <v>0.78</v>
      </c>
      <c r="G411" s="126">
        <v>-0.2</v>
      </c>
      <c r="H411" s="127">
        <f t="shared" si="2"/>
        <v>43315.2</v>
      </c>
      <c r="I411" s="122">
        <f t="shared" si="3"/>
        <v>118.6717808</v>
      </c>
      <c r="J411" s="122">
        <f t="shared" si="4"/>
        <v>1305.389589</v>
      </c>
      <c r="K411" s="122">
        <f t="shared" si="5"/>
        <v>1018.203879</v>
      </c>
      <c r="L411" s="122">
        <f t="shared" si="6"/>
        <v>3342</v>
      </c>
      <c r="M411" s="125">
        <v>1.0</v>
      </c>
      <c r="N411" s="125">
        <v>11.0</v>
      </c>
      <c r="O411" s="118">
        <f t="shared" si="7"/>
        <v>11</v>
      </c>
      <c r="P411" s="118"/>
      <c r="Q411" s="118"/>
      <c r="R411" s="118"/>
      <c r="S411" s="118"/>
      <c r="T411" s="118"/>
      <c r="U411" s="118"/>
      <c r="V411" s="118"/>
      <c r="W411" s="118"/>
      <c r="X411" s="118"/>
      <c r="Y411" s="118"/>
      <c r="Z411" s="118"/>
      <c r="AA411" s="118"/>
      <c r="AB411" s="118"/>
      <c r="AC411" s="118"/>
      <c r="AD411" s="118"/>
      <c r="AE411" s="118"/>
      <c r="AF411" s="118"/>
      <c r="AG411" s="118"/>
    </row>
    <row r="412" ht="11.25" customHeight="1">
      <c r="A412" s="123">
        <v>9568.790691761098</v>
      </c>
      <c r="B412" s="124">
        <v>7.304</v>
      </c>
      <c r="C412" s="124">
        <f t="shared" si="1"/>
        <v>179.4331121</v>
      </c>
      <c r="D412" s="124">
        <v>1310.5794511333336</v>
      </c>
      <c r="E412" s="125">
        <v>914.0</v>
      </c>
      <c r="F412" s="125">
        <v>0.25</v>
      </c>
      <c r="G412" s="126">
        <v>0.2</v>
      </c>
      <c r="H412" s="127">
        <f t="shared" si="2"/>
        <v>13161.6</v>
      </c>
      <c r="I412" s="122">
        <f t="shared" si="3"/>
        <v>36.05917808</v>
      </c>
      <c r="J412" s="122">
        <f t="shared" si="4"/>
        <v>396.6509589</v>
      </c>
      <c r="K412" s="122">
        <f t="shared" si="5"/>
        <v>99.16273973</v>
      </c>
      <c r="L412" s="122">
        <f t="shared" si="6"/>
        <v>595</v>
      </c>
      <c r="M412" s="125">
        <v>1.0</v>
      </c>
      <c r="N412" s="125">
        <v>11.0</v>
      </c>
      <c r="O412" s="118">
        <f t="shared" si="7"/>
        <v>11</v>
      </c>
      <c r="P412" s="118"/>
      <c r="Q412" s="118"/>
      <c r="R412" s="118"/>
      <c r="S412" s="118"/>
      <c r="T412" s="118"/>
      <c r="U412" s="118"/>
      <c r="V412" s="118"/>
      <c r="W412" s="118"/>
      <c r="X412" s="118"/>
      <c r="Y412" s="118"/>
      <c r="Z412" s="118"/>
      <c r="AA412" s="118"/>
      <c r="AB412" s="118"/>
      <c r="AC412" s="118"/>
      <c r="AD412" s="118"/>
      <c r="AE412" s="118"/>
      <c r="AF412" s="118"/>
      <c r="AG412" s="118"/>
    </row>
    <row r="413" ht="11.25" customHeight="1">
      <c r="A413" s="123">
        <v>11902.973602872391</v>
      </c>
      <c r="B413" s="124">
        <v>7.219850000000001</v>
      </c>
      <c r="C413" s="124">
        <f t="shared" si="1"/>
        <v>9761.910943</v>
      </c>
      <c r="D413" s="124">
        <v>70479.53272291087</v>
      </c>
      <c r="E413" s="125">
        <v>4422.0</v>
      </c>
      <c r="F413" s="125">
        <v>1.03</v>
      </c>
      <c r="G413" s="126">
        <v>1.2</v>
      </c>
      <c r="H413" s="127">
        <f t="shared" si="2"/>
        <v>116740.8</v>
      </c>
      <c r="I413" s="122">
        <f t="shared" si="3"/>
        <v>319.8378082</v>
      </c>
      <c r="J413" s="122">
        <f t="shared" si="4"/>
        <v>15672.0526</v>
      </c>
      <c r="K413" s="122">
        <f t="shared" si="5"/>
        <v>16142.21418</v>
      </c>
      <c r="L413" s="122">
        <f t="shared" si="6"/>
        <v>47956</v>
      </c>
      <c r="M413" s="125">
        <v>1.0</v>
      </c>
      <c r="N413" s="125">
        <v>49.0</v>
      </c>
      <c r="O413" s="118">
        <f t="shared" si="7"/>
        <v>49</v>
      </c>
      <c r="P413" s="118"/>
      <c r="Q413" s="118"/>
      <c r="R413" s="118"/>
      <c r="S413" s="118"/>
      <c r="T413" s="118"/>
      <c r="U413" s="118"/>
      <c r="V413" s="118"/>
      <c r="W413" s="118"/>
      <c r="X413" s="118"/>
      <c r="Y413" s="118"/>
      <c r="Z413" s="118"/>
      <c r="AA413" s="118"/>
      <c r="AB413" s="118"/>
      <c r="AC413" s="118"/>
      <c r="AD413" s="118"/>
      <c r="AE413" s="118"/>
      <c r="AF413" s="118"/>
      <c r="AG413" s="118"/>
    </row>
    <row r="414" ht="11.25" customHeight="1">
      <c r="A414" s="123">
        <v>51627.959969394855</v>
      </c>
      <c r="B414" s="124">
        <v>7.183000000000001</v>
      </c>
      <c r="C414" s="124">
        <f t="shared" si="1"/>
        <v>1828.464523</v>
      </c>
      <c r="D414" s="124">
        <v>13133.860670502003</v>
      </c>
      <c r="E414" s="125">
        <v>4852.0</v>
      </c>
      <c r="F414" s="125">
        <v>0.61</v>
      </c>
      <c r="G414" s="126">
        <v>0.4</v>
      </c>
      <c r="H414" s="127">
        <f t="shared" si="2"/>
        <v>81513.6</v>
      </c>
      <c r="I414" s="122">
        <f t="shared" si="3"/>
        <v>223.3249315</v>
      </c>
      <c r="J414" s="122">
        <f t="shared" si="4"/>
        <v>2903.22411</v>
      </c>
      <c r="K414" s="122">
        <f t="shared" si="5"/>
        <v>1770.966707</v>
      </c>
      <c r="L414" s="122">
        <f t="shared" si="6"/>
        <v>6445</v>
      </c>
      <c r="M414" s="125">
        <v>1.0</v>
      </c>
      <c r="N414" s="125">
        <v>13.0</v>
      </c>
      <c r="O414" s="118">
        <f t="shared" si="7"/>
        <v>13</v>
      </c>
      <c r="P414" s="118"/>
      <c r="Q414" s="118"/>
      <c r="R414" s="118"/>
      <c r="S414" s="118"/>
      <c r="T414" s="118"/>
      <c r="U414" s="118"/>
      <c r="V414" s="118"/>
      <c r="W414" s="118"/>
      <c r="X414" s="118"/>
      <c r="Y414" s="118"/>
      <c r="Z414" s="118"/>
      <c r="AA414" s="118"/>
      <c r="AB414" s="118"/>
      <c r="AC414" s="118"/>
      <c r="AD414" s="118"/>
      <c r="AE414" s="118"/>
      <c r="AF414" s="118"/>
      <c r="AG414" s="118"/>
    </row>
    <row r="415" ht="11.25" customHeight="1">
      <c r="A415" s="123">
        <v>3527.394087511149</v>
      </c>
      <c r="B415" s="124">
        <v>7.183000000000001</v>
      </c>
      <c r="C415" s="124">
        <f t="shared" si="1"/>
        <v>9873.769699</v>
      </c>
      <c r="D415" s="124">
        <v>70923.28775077335</v>
      </c>
      <c r="E415" s="125">
        <v>4148.0</v>
      </c>
      <c r="F415" s="125">
        <v>0.63</v>
      </c>
      <c r="G415" s="126">
        <v>1.5</v>
      </c>
      <c r="H415" s="127">
        <f t="shared" si="2"/>
        <v>124440</v>
      </c>
      <c r="I415" s="122">
        <f t="shared" si="3"/>
        <v>340.9315068</v>
      </c>
      <c r="J415" s="122">
        <f t="shared" si="4"/>
        <v>27274.52055</v>
      </c>
      <c r="K415" s="122">
        <f t="shared" si="5"/>
        <v>17182.94795</v>
      </c>
      <c r="L415" s="122">
        <f t="shared" si="6"/>
        <v>61640</v>
      </c>
      <c r="M415" s="125">
        <v>1.0</v>
      </c>
      <c r="N415" s="125">
        <v>80.0</v>
      </c>
      <c r="O415" s="118">
        <f t="shared" si="7"/>
        <v>80</v>
      </c>
      <c r="P415" s="118"/>
      <c r="Q415" s="118"/>
      <c r="R415" s="118"/>
      <c r="S415" s="118"/>
      <c r="T415" s="118"/>
      <c r="U415" s="118"/>
      <c r="V415" s="118"/>
      <c r="W415" s="118"/>
      <c r="X415" s="118"/>
      <c r="Y415" s="118"/>
      <c r="Z415" s="118"/>
      <c r="AA415" s="118"/>
      <c r="AB415" s="118"/>
      <c r="AC415" s="118"/>
      <c r="AD415" s="118"/>
      <c r="AE415" s="118"/>
      <c r="AF415" s="118"/>
      <c r="AG415" s="118"/>
    </row>
    <row r="416" ht="11.25" customHeight="1">
      <c r="A416" s="123">
        <v>77635.18408854157</v>
      </c>
      <c r="B416" s="124">
        <v>9.042000000000002</v>
      </c>
      <c r="C416" s="124">
        <f t="shared" si="1"/>
        <v>2828.791504</v>
      </c>
      <c r="D416" s="124">
        <v>25577.932780067746</v>
      </c>
      <c r="E416" s="125">
        <v>4956.0</v>
      </c>
      <c r="F416" s="125">
        <v>0.31</v>
      </c>
      <c r="G416" s="126">
        <v>0.2</v>
      </c>
      <c r="H416" s="127">
        <f t="shared" si="2"/>
        <v>71366.4</v>
      </c>
      <c r="I416" s="122">
        <f t="shared" si="3"/>
        <v>195.5243836</v>
      </c>
      <c r="J416" s="122">
        <f t="shared" si="4"/>
        <v>7429.926575</v>
      </c>
      <c r="K416" s="122">
        <f t="shared" si="5"/>
        <v>2303.277238</v>
      </c>
      <c r="L416" s="122">
        <f t="shared" si="6"/>
        <v>12036</v>
      </c>
      <c r="M416" s="125">
        <v>0.78</v>
      </c>
      <c r="N416" s="125">
        <v>30.0</v>
      </c>
      <c r="O416" s="118">
        <f t="shared" si="7"/>
        <v>38</v>
      </c>
      <c r="P416" s="118"/>
      <c r="Q416" s="118"/>
      <c r="R416" s="118"/>
      <c r="S416" s="118"/>
      <c r="T416" s="118"/>
      <c r="U416" s="118"/>
      <c r="V416" s="118"/>
      <c r="W416" s="118"/>
      <c r="X416" s="118"/>
      <c r="Y416" s="118"/>
      <c r="Z416" s="118"/>
      <c r="AA416" s="118"/>
      <c r="AB416" s="118"/>
      <c r="AC416" s="118"/>
      <c r="AD416" s="118"/>
      <c r="AE416" s="118"/>
      <c r="AF416" s="118"/>
      <c r="AG416" s="118"/>
    </row>
    <row r="417" ht="11.25" customHeight="1">
      <c r="A417" s="123">
        <v>88457.06740775565</v>
      </c>
      <c r="B417" s="124">
        <v>7.476656000000001</v>
      </c>
      <c r="C417" s="124">
        <f t="shared" si="1"/>
        <v>4805.661862</v>
      </c>
      <c r="D417" s="124">
        <v>35930.28059816496</v>
      </c>
      <c r="E417" s="125">
        <v>4318.0</v>
      </c>
      <c r="F417" s="125">
        <v>0.36</v>
      </c>
      <c r="G417" s="126">
        <v>0.2</v>
      </c>
      <c r="H417" s="127">
        <f t="shared" si="2"/>
        <v>62179.2</v>
      </c>
      <c r="I417" s="122">
        <f t="shared" si="3"/>
        <v>170.3539726</v>
      </c>
      <c r="J417" s="122">
        <f t="shared" si="4"/>
        <v>9880.530411</v>
      </c>
      <c r="K417" s="122">
        <f t="shared" si="5"/>
        <v>3556.990948</v>
      </c>
      <c r="L417" s="122">
        <f t="shared" si="6"/>
        <v>16995</v>
      </c>
      <c r="M417" s="125">
        <v>1.0</v>
      </c>
      <c r="N417" s="125">
        <v>58.0</v>
      </c>
      <c r="O417" s="118">
        <f t="shared" si="7"/>
        <v>58</v>
      </c>
      <c r="P417" s="118"/>
      <c r="Q417" s="118"/>
      <c r="R417" s="118"/>
      <c r="S417" s="118"/>
      <c r="T417" s="118"/>
      <c r="U417" s="118"/>
      <c r="V417" s="118"/>
      <c r="W417" s="118"/>
      <c r="X417" s="118"/>
      <c r="Y417" s="118"/>
      <c r="Z417" s="118"/>
      <c r="AA417" s="118"/>
      <c r="AB417" s="118"/>
      <c r="AC417" s="118"/>
      <c r="AD417" s="118"/>
      <c r="AE417" s="118"/>
      <c r="AF417" s="118"/>
      <c r="AG417" s="118"/>
    </row>
    <row r="418" ht="11.25" customHeight="1">
      <c r="A418" s="123">
        <v>16052.878428875405</v>
      </c>
      <c r="B418" s="124">
        <v>5.599</v>
      </c>
      <c r="C418" s="124">
        <f t="shared" si="1"/>
        <v>3311.23399</v>
      </c>
      <c r="D418" s="124">
        <v>18539.59911023734</v>
      </c>
      <c r="E418" s="125">
        <v>1844.0</v>
      </c>
      <c r="F418" s="125">
        <v>0.62</v>
      </c>
      <c r="G418" s="126">
        <v>-0.7</v>
      </c>
      <c r="H418" s="127">
        <f t="shared" si="2"/>
        <v>6638.4</v>
      </c>
      <c r="I418" s="122">
        <f t="shared" si="3"/>
        <v>18.18739726</v>
      </c>
      <c r="J418" s="122">
        <f t="shared" si="4"/>
        <v>1054.869041</v>
      </c>
      <c r="K418" s="122">
        <f t="shared" si="5"/>
        <v>654.0188055</v>
      </c>
      <c r="L418" s="122">
        <f t="shared" si="6"/>
        <v>2363</v>
      </c>
      <c r="M418" s="125">
        <v>1.0</v>
      </c>
      <c r="N418" s="125">
        <v>58.0</v>
      </c>
      <c r="O418" s="118">
        <f t="shared" si="7"/>
        <v>58</v>
      </c>
      <c r="P418" s="118"/>
      <c r="Q418" s="118"/>
      <c r="R418" s="118"/>
      <c r="S418" s="118"/>
      <c r="T418" s="118"/>
      <c r="U418" s="118"/>
      <c r="V418" s="118"/>
      <c r="W418" s="118"/>
      <c r="X418" s="118"/>
      <c r="Y418" s="118"/>
      <c r="Z418" s="118"/>
      <c r="AA418" s="118"/>
      <c r="AB418" s="118"/>
      <c r="AC418" s="118"/>
      <c r="AD418" s="118"/>
      <c r="AE418" s="118"/>
      <c r="AF418" s="118"/>
      <c r="AG418" s="118"/>
    </row>
    <row r="419" ht="11.25" customHeight="1">
      <c r="A419" s="123">
        <v>83385.07532969679</v>
      </c>
      <c r="B419" s="124">
        <v>10.443961000000002</v>
      </c>
      <c r="C419" s="124">
        <f t="shared" si="1"/>
        <v>7092.391033</v>
      </c>
      <c r="D419" s="124">
        <v>74072.65534746679</v>
      </c>
      <c r="E419" s="125">
        <v>5668.0</v>
      </c>
      <c r="F419" s="125">
        <v>0.64</v>
      </c>
      <c r="G419" s="126">
        <v>1.5</v>
      </c>
      <c r="H419" s="127">
        <f t="shared" si="2"/>
        <v>170040</v>
      </c>
      <c r="I419" s="122">
        <f t="shared" si="3"/>
        <v>465.8630137</v>
      </c>
      <c r="J419" s="122">
        <f t="shared" si="4"/>
        <v>25156.60274</v>
      </c>
      <c r="K419" s="122">
        <f t="shared" si="5"/>
        <v>16100.22575</v>
      </c>
      <c r="L419" s="122">
        <f t="shared" si="6"/>
        <v>57357</v>
      </c>
      <c r="M419" s="125">
        <v>0.78</v>
      </c>
      <c r="N419" s="125">
        <v>42.0</v>
      </c>
      <c r="O419" s="118">
        <f t="shared" si="7"/>
        <v>54</v>
      </c>
      <c r="P419" s="118"/>
      <c r="Q419" s="118"/>
      <c r="R419" s="118"/>
      <c r="S419" s="118"/>
      <c r="T419" s="118"/>
      <c r="U419" s="118"/>
      <c r="V419" s="118"/>
      <c r="W419" s="118"/>
      <c r="X419" s="118"/>
      <c r="Y419" s="118"/>
      <c r="Z419" s="118"/>
      <c r="AA419" s="118"/>
      <c r="AB419" s="118"/>
      <c r="AC419" s="118"/>
      <c r="AD419" s="118"/>
      <c r="AE419" s="118"/>
      <c r="AF419" s="118"/>
      <c r="AG419" s="118"/>
    </row>
    <row r="420" ht="11.25" customHeight="1">
      <c r="A420" s="123">
        <v>44410.82250883076</v>
      </c>
      <c r="B420" s="124">
        <v>32.725</v>
      </c>
      <c r="C420" s="124">
        <f t="shared" si="1"/>
        <v>1134.67488</v>
      </c>
      <c r="D420" s="124">
        <v>37132.23543782501</v>
      </c>
      <c r="E420" s="125">
        <v>6694.0</v>
      </c>
      <c r="F420" s="125">
        <v>0.37</v>
      </c>
      <c r="G420" s="126">
        <v>0.2</v>
      </c>
      <c r="H420" s="127">
        <f t="shared" si="2"/>
        <v>96393.6</v>
      </c>
      <c r="I420" s="122">
        <f t="shared" si="3"/>
        <v>264.0920548</v>
      </c>
      <c r="J420" s="122">
        <f t="shared" si="4"/>
        <v>2905.012603</v>
      </c>
      <c r="K420" s="122">
        <f t="shared" si="5"/>
        <v>1074.854663</v>
      </c>
      <c r="L420" s="122">
        <f t="shared" si="6"/>
        <v>5055</v>
      </c>
      <c r="M420" s="125">
        <v>1.0</v>
      </c>
      <c r="N420" s="125">
        <v>11.0</v>
      </c>
      <c r="O420" s="118">
        <f t="shared" si="7"/>
        <v>11</v>
      </c>
      <c r="P420" s="118"/>
      <c r="Q420" s="118"/>
      <c r="R420" s="118"/>
      <c r="S420" s="118"/>
      <c r="T420" s="118"/>
      <c r="U420" s="118"/>
      <c r="V420" s="118"/>
      <c r="W420" s="118"/>
      <c r="X420" s="118"/>
      <c r="Y420" s="118"/>
      <c r="Z420" s="118"/>
      <c r="AA420" s="118"/>
      <c r="AB420" s="118"/>
      <c r="AC420" s="118"/>
      <c r="AD420" s="118"/>
      <c r="AE420" s="118"/>
      <c r="AF420" s="118"/>
      <c r="AG420" s="118"/>
    </row>
    <row r="421" ht="11.25" customHeight="1">
      <c r="A421" s="123">
        <v>1365.0391036973851</v>
      </c>
      <c r="B421" s="124">
        <v>11.86339</v>
      </c>
      <c r="C421" s="124">
        <f t="shared" si="1"/>
        <v>2694.171911</v>
      </c>
      <c r="D421" s="124">
        <v>31962.012112562406</v>
      </c>
      <c r="E421" s="125">
        <v>6282.0</v>
      </c>
      <c r="F421" s="125">
        <v>0.16</v>
      </c>
      <c r="G421" s="126">
        <v>0.2</v>
      </c>
      <c r="H421" s="127">
        <f t="shared" si="2"/>
        <v>90460.8</v>
      </c>
      <c r="I421" s="122">
        <f t="shared" si="3"/>
        <v>247.8378082</v>
      </c>
      <c r="J421" s="122">
        <f t="shared" si="4"/>
        <v>11152.70137</v>
      </c>
      <c r="K421" s="122">
        <f t="shared" si="5"/>
        <v>1784.432219</v>
      </c>
      <c r="L421" s="122">
        <f t="shared" si="6"/>
        <v>14722</v>
      </c>
      <c r="M421" s="125">
        <v>1.0</v>
      </c>
      <c r="N421" s="125">
        <v>45.0</v>
      </c>
      <c r="O421" s="118">
        <f t="shared" si="7"/>
        <v>45</v>
      </c>
      <c r="P421" s="118"/>
      <c r="Q421" s="118"/>
      <c r="R421" s="118"/>
      <c r="S421" s="118"/>
      <c r="T421" s="118"/>
      <c r="U421" s="118"/>
      <c r="V421" s="118"/>
      <c r="W421" s="118"/>
      <c r="X421" s="118"/>
      <c r="Y421" s="118"/>
      <c r="Z421" s="118"/>
      <c r="AA421" s="118"/>
      <c r="AB421" s="118"/>
      <c r="AC421" s="118"/>
      <c r="AD421" s="118"/>
      <c r="AE421" s="118"/>
      <c r="AF421" s="118"/>
      <c r="AG421" s="118"/>
    </row>
    <row r="422" ht="11.25" customHeight="1">
      <c r="A422" s="123">
        <v>33414.021941189065</v>
      </c>
      <c r="B422" s="124">
        <v>8.72146</v>
      </c>
      <c r="C422" s="124">
        <f t="shared" si="1"/>
        <v>2618.948575</v>
      </c>
      <c r="D422" s="124">
        <v>22841.055243067603</v>
      </c>
      <c r="E422" s="125">
        <v>5732.0</v>
      </c>
      <c r="F422" s="125">
        <v>0.22</v>
      </c>
      <c r="G422" s="126">
        <v>-0.4</v>
      </c>
      <c r="H422" s="127">
        <f t="shared" si="2"/>
        <v>41270.4</v>
      </c>
      <c r="I422" s="122">
        <f t="shared" si="3"/>
        <v>113.069589</v>
      </c>
      <c r="J422" s="122">
        <f t="shared" si="4"/>
        <v>3957.435616</v>
      </c>
      <c r="K422" s="122">
        <f t="shared" si="5"/>
        <v>870.6358356</v>
      </c>
      <c r="L422" s="122">
        <f t="shared" si="6"/>
        <v>5699</v>
      </c>
      <c r="M422" s="125">
        <v>1.0</v>
      </c>
      <c r="N422" s="125">
        <v>35.0</v>
      </c>
      <c r="O422" s="118">
        <f t="shared" si="7"/>
        <v>35</v>
      </c>
      <c r="P422" s="118"/>
      <c r="Q422" s="118"/>
      <c r="R422" s="118"/>
      <c r="S422" s="118"/>
      <c r="T422" s="118"/>
      <c r="U422" s="118"/>
      <c r="V422" s="118"/>
      <c r="W422" s="118"/>
      <c r="X422" s="118"/>
      <c r="Y422" s="118"/>
      <c r="Z422" s="118"/>
      <c r="AA422" s="118"/>
      <c r="AB422" s="118"/>
      <c r="AC422" s="118"/>
      <c r="AD422" s="118"/>
      <c r="AE422" s="118"/>
      <c r="AF422" s="118"/>
      <c r="AG422" s="118"/>
    </row>
    <row r="423" ht="11.25" customHeight="1">
      <c r="A423" s="123">
        <v>46788.20641331619</v>
      </c>
      <c r="B423" s="124">
        <v>7.219850000000001</v>
      </c>
      <c r="C423" s="124">
        <f t="shared" si="1"/>
        <v>2972.006664</v>
      </c>
      <c r="D423" s="124">
        <v>21457.442314459804</v>
      </c>
      <c r="E423" s="125">
        <v>7058.0</v>
      </c>
      <c r="F423" s="125">
        <v>0.77</v>
      </c>
      <c r="G423" s="126">
        <v>-0.4</v>
      </c>
      <c r="H423" s="127">
        <f t="shared" si="2"/>
        <v>50817.6</v>
      </c>
      <c r="I423" s="122">
        <f t="shared" si="3"/>
        <v>139.2263014</v>
      </c>
      <c r="J423" s="122">
        <f t="shared" si="4"/>
        <v>1670.715616</v>
      </c>
      <c r="K423" s="122">
        <f t="shared" si="5"/>
        <v>1286.451025</v>
      </c>
      <c r="L423" s="122">
        <f t="shared" si="6"/>
        <v>4244</v>
      </c>
      <c r="M423" s="125">
        <v>1.0</v>
      </c>
      <c r="N423" s="125">
        <v>12.0</v>
      </c>
      <c r="O423" s="118">
        <f t="shared" si="7"/>
        <v>12</v>
      </c>
      <c r="P423" s="118"/>
      <c r="Q423" s="118"/>
      <c r="R423" s="118"/>
      <c r="S423" s="118"/>
      <c r="T423" s="118"/>
      <c r="U423" s="118"/>
      <c r="V423" s="118"/>
      <c r="W423" s="118"/>
      <c r="X423" s="118"/>
      <c r="Y423" s="118"/>
      <c r="Z423" s="118"/>
      <c r="AA423" s="118"/>
      <c r="AB423" s="118"/>
      <c r="AC423" s="118"/>
      <c r="AD423" s="118"/>
      <c r="AE423" s="118"/>
      <c r="AF423" s="118"/>
      <c r="AG423" s="118"/>
    </row>
    <row r="424" ht="11.25" customHeight="1">
      <c r="A424" s="123">
        <v>87706.61221042741</v>
      </c>
      <c r="B424" s="124">
        <v>7.183000000000001</v>
      </c>
      <c r="C424" s="124">
        <f t="shared" si="1"/>
        <v>1981.863588</v>
      </c>
      <c r="D424" s="124">
        <v>14235.726150624003</v>
      </c>
      <c r="E424" s="125">
        <v>7608.0</v>
      </c>
      <c r="F424" s="125">
        <v>0.42</v>
      </c>
      <c r="G424" s="126">
        <v>-0.2</v>
      </c>
      <c r="H424" s="127">
        <f t="shared" si="2"/>
        <v>73036.8</v>
      </c>
      <c r="I424" s="122">
        <f t="shared" si="3"/>
        <v>200.1008219</v>
      </c>
      <c r="J424" s="122">
        <f t="shared" si="4"/>
        <v>2401.209863</v>
      </c>
      <c r="K424" s="122">
        <f t="shared" si="5"/>
        <v>1008.508142</v>
      </c>
      <c r="L424" s="122">
        <f t="shared" si="6"/>
        <v>4418</v>
      </c>
      <c r="M424" s="125">
        <v>1.0</v>
      </c>
      <c r="N424" s="125">
        <v>12.0</v>
      </c>
      <c r="O424" s="118">
        <f t="shared" si="7"/>
        <v>12</v>
      </c>
      <c r="P424" s="118"/>
      <c r="Q424" s="118"/>
      <c r="R424" s="118"/>
      <c r="S424" s="118"/>
      <c r="T424" s="118"/>
      <c r="U424" s="118"/>
      <c r="V424" s="118"/>
      <c r="W424" s="118"/>
      <c r="X424" s="118"/>
      <c r="Y424" s="118"/>
      <c r="Z424" s="118"/>
      <c r="AA424" s="118"/>
      <c r="AB424" s="118"/>
      <c r="AC424" s="118"/>
      <c r="AD424" s="118"/>
      <c r="AE424" s="118"/>
      <c r="AF424" s="118"/>
      <c r="AG424" s="118"/>
    </row>
    <row r="425" ht="11.25" customHeight="1">
      <c r="A425" s="123">
        <v>3557.7864128415017</v>
      </c>
      <c r="B425" s="124">
        <v>22.70268</v>
      </c>
      <c r="C425" s="124">
        <f t="shared" si="1"/>
        <v>596.4495894</v>
      </c>
      <c r="D425" s="124">
        <v>13541.0041643976</v>
      </c>
      <c r="E425" s="125">
        <v>6606.0</v>
      </c>
      <c r="F425" s="125">
        <v>0.15</v>
      </c>
      <c r="G425" s="126">
        <v>-0.6</v>
      </c>
      <c r="H425" s="127">
        <f t="shared" si="2"/>
        <v>31708.8</v>
      </c>
      <c r="I425" s="122">
        <f t="shared" si="3"/>
        <v>86.87342466</v>
      </c>
      <c r="J425" s="122">
        <f t="shared" si="4"/>
        <v>1042.481096</v>
      </c>
      <c r="K425" s="122">
        <f t="shared" si="5"/>
        <v>156.3721644</v>
      </c>
      <c r="L425" s="122">
        <f t="shared" si="6"/>
        <v>1355</v>
      </c>
      <c r="M425" s="125">
        <v>1.0</v>
      </c>
      <c r="N425" s="125">
        <v>12.0</v>
      </c>
      <c r="O425" s="118">
        <f t="shared" si="7"/>
        <v>12</v>
      </c>
      <c r="P425" s="118"/>
      <c r="Q425" s="118"/>
      <c r="R425" s="118"/>
      <c r="S425" s="118"/>
      <c r="T425" s="118"/>
      <c r="U425" s="118"/>
      <c r="V425" s="118"/>
      <c r="W425" s="118"/>
      <c r="X425" s="118"/>
      <c r="Y425" s="118"/>
      <c r="Z425" s="118"/>
      <c r="AA425" s="118"/>
      <c r="AB425" s="118"/>
      <c r="AC425" s="118"/>
      <c r="AD425" s="118"/>
      <c r="AE425" s="118"/>
      <c r="AF425" s="118"/>
      <c r="AG425" s="118"/>
    </row>
    <row r="426" ht="11.25" customHeight="1">
      <c r="A426" s="123">
        <v>22916.563863783325</v>
      </c>
      <c r="B426" s="124">
        <v>25.421000000000003</v>
      </c>
      <c r="C426" s="124">
        <f t="shared" si="1"/>
        <v>1858.300047</v>
      </c>
      <c r="D426" s="124">
        <v>47239.84550593002</v>
      </c>
      <c r="E426" s="125">
        <v>6986.0</v>
      </c>
      <c r="F426" s="125">
        <v>0.19</v>
      </c>
      <c r="G426" s="126">
        <v>0.5</v>
      </c>
      <c r="H426" s="127">
        <f t="shared" si="2"/>
        <v>125748</v>
      </c>
      <c r="I426" s="122">
        <f t="shared" si="3"/>
        <v>344.5150685</v>
      </c>
      <c r="J426" s="122">
        <f t="shared" si="4"/>
        <v>10335.45205</v>
      </c>
      <c r="K426" s="122">
        <f t="shared" si="5"/>
        <v>1963.73589</v>
      </c>
      <c r="L426" s="122">
        <f t="shared" si="6"/>
        <v>14263</v>
      </c>
      <c r="M426" s="125">
        <v>1.0</v>
      </c>
      <c r="N426" s="125">
        <v>30.0</v>
      </c>
      <c r="O426" s="118">
        <f t="shared" si="7"/>
        <v>30</v>
      </c>
      <c r="P426" s="118"/>
      <c r="Q426" s="118"/>
      <c r="R426" s="118"/>
      <c r="S426" s="118"/>
      <c r="T426" s="118"/>
      <c r="U426" s="118"/>
      <c r="V426" s="118"/>
      <c r="W426" s="118"/>
      <c r="X426" s="118"/>
      <c r="Y426" s="118"/>
      <c r="Z426" s="118"/>
      <c r="AA426" s="118"/>
      <c r="AB426" s="118"/>
      <c r="AC426" s="118"/>
      <c r="AD426" s="118"/>
      <c r="AE426" s="118"/>
      <c r="AF426" s="118"/>
      <c r="AG426" s="118"/>
    </row>
    <row r="427" ht="11.25" customHeight="1">
      <c r="A427" s="123">
        <v>84762.58538346192</v>
      </c>
      <c r="B427" s="124">
        <v>5.65191</v>
      </c>
      <c r="C427" s="124">
        <f t="shared" si="1"/>
        <v>7672.05738</v>
      </c>
      <c r="D427" s="124">
        <v>43361.77782568589</v>
      </c>
      <c r="E427" s="125">
        <v>6476.0</v>
      </c>
      <c r="F427" s="125">
        <v>0.42</v>
      </c>
      <c r="G427" s="126">
        <v>-0.7</v>
      </c>
      <c r="H427" s="127">
        <f t="shared" si="2"/>
        <v>23313.6</v>
      </c>
      <c r="I427" s="122">
        <f t="shared" si="3"/>
        <v>63.87287671</v>
      </c>
      <c r="J427" s="122">
        <f t="shared" si="4"/>
        <v>3257.516712</v>
      </c>
      <c r="K427" s="122">
        <f t="shared" si="5"/>
        <v>1368.157019</v>
      </c>
      <c r="L427" s="122">
        <f t="shared" si="6"/>
        <v>5994</v>
      </c>
      <c r="M427" s="125">
        <v>1.0</v>
      </c>
      <c r="N427" s="125">
        <v>51.0</v>
      </c>
      <c r="O427" s="118">
        <f t="shared" si="7"/>
        <v>51</v>
      </c>
      <c r="P427" s="118"/>
      <c r="Q427" s="118"/>
      <c r="R427" s="118"/>
      <c r="S427" s="118"/>
      <c r="T427" s="118"/>
      <c r="U427" s="118"/>
      <c r="V427" s="118"/>
      <c r="W427" s="118"/>
      <c r="X427" s="118"/>
      <c r="Y427" s="118"/>
      <c r="Z427" s="118"/>
      <c r="AA427" s="118"/>
      <c r="AB427" s="118"/>
      <c r="AC427" s="118"/>
      <c r="AD427" s="118"/>
      <c r="AE427" s="118"/>
      <c r="AF427" s="118"/>
      <c r="AG427" s="118"/>
    </row>
    <row r="428" ht="11.25" customHeight="1">
      <c r="A428" s="123">
        <v>69878.71085891184</v>
      </c>
      <c r="B428" s="124">
        <v>7.183000000000001</v>
      </c>
      <c r="C428" s="124">
        <f t="shared" si="1"/>
        <v>11320.42407</v>
      </c>
      <c r="D428" s="124">
        <v>81314.60612514438</v>
      </c>
      <c r="E428" s="125">
        <v>6338.0</v>
      </c>
      <c r="F428" s="125">
        <v>0.51</v>
      </c>
      <c r="G428" s="126">
        <v>0.2</v>
      </c>
      <c r="H428" s="127">
        <f t="shared" si="2"/>
        <v>91267.2</v>
      </c>
      <c r="I428" s="122">
        <f t="shared" si="3"/>
        <v>250.0471233</v>
      </c>
      <c r="J428" s="122">
        <f t="shared" si="4"/>
        <v>17753.34575</v>
      </c>
      <c r="K428" s="122">
        <f t="shared" si="5"/>
        <v>9054.206334</v>
      </c>
      <c r="L428" s="122">
        <f t="shared" si="6"/>
        <v>35862</v>
      </c>
      <c r="M428" s="125">
        <v>1.0</v>
      </c>
      <c r="N428" s="125">
        <v>71.0</v>
      </c>
      <c r="O428" s="118">
        <f t="shared" si="7"/>
        <v>71</v>
      </c>
      <c r="P428" s="118"/>
      <c r="Q428" s="118"/>
      <c r="R428" s="118"/>
      <c r="S428" s="118"/>
      <c r="T428" s="118"/>
      <c r="U428" s="118"/>
      <c r="V428" s="118"/>
      <c r="W428" s="118"/>
      <c r="X428" s="118"/>
      <c r="Y428" s="118"/>
      <c r="Z428" s="118"/>
      <c r="AA428" s="118"/>
      <c r="AB428" s="118"/>
      <c r="AC428" s="118"/>
      <c r="AD428" s="118"/>
      <c r="AE428" s="118"/>
      <c r="AF428" s="118"/>
      <c r="AG428" s="118"/>
    </row>
    <row r="429" ht="11.25" customHeight="1">
      <c r="A429" s="123">
        <v>26341.18401030675</v>
      </c>
      <c r="B429" s="124">
        <v>7.183000000000001</v>
      </c>
      <c r="C429" s="124">
        <f t="shared" si="1"/>
        <v>3585.027859</v>
      </c>
      <c r="D429" s="124">
        <v>25751.25510867434</v>
      </c>
      <c r="E429" s="125">
        <v>6598.0</v>
      </c>
      <c r="F429" s="125">
        <v>0.47</v>
      </c>
      <c r="G429" s="126">
        <v>-0.6</v>
      </c>
      <c r="H429" s="127">
        <f t="shared" si="2"/>
        <v>31670.4</v>
      </c>
      <c r="I429" s="122">
        <f t="shared" si="3"/>
        <v>86.76821918</v>
      </c>
      <c r="J429" s="122">
        <f t="shared" si="4"/>
        <v>1995.669041</v>
      </c>
      <c r="K429" s="122">
        <f t="shared" si="5"/>
        <v>937.9644493</v>
      </c>
      <c r="L429" s="122">
        <f t="shared" si="6"/>
        <v>3872</v>
      </c>
      <c r="M429" s="125">
        <v>1.0</v>
      </c>
      <c r="N429" s="125">
        <v>23.0</v>
      </c>
      <c r="O429" s="118">
        <f t="shared" si="7"/>
        <v>23</v>
      </c>
      <c r="P429" s="118"/>
      <c r="Q429" s="118"/>
      <c r="R429" s="118"/>
      <c r="S429" s="118"/>
      <c r="T429" s="118"/>
      <c r="U429" s="118"/>
      <c r="V429" s="118"/>
      <c r="W429" s="118"/>
      <c r="X429" s="118"/>
      <c r="Y429" s="118"/>
      <c r="Z429" s="118"/>
      <c r="AA429" s="118"/>
      <c r="AB429" s="118"/>
      <c r="AC429" s="118"/>
      <c r="AD429" s="118"/>
      <c r="AE429" s="118"/>
      <c r="AF429" s="118"/>
      <c r="AG429" s="118"/>
    </row>
    <row r="430" ht="11.25" customHeight="1">
      <c r="A430" s="123">
        <v>2333.247695541663</v>
      </c>
      <c r="B430" s="124">
        <v>7.059800000000001</v>
      </c>
      <c r="C430" s="124">
        <f t="shared" si="1"/>
        <v>7466.4464</v>
      </c>
      <c r="D430" s="124">
        <v>52711.618293770225</v>
      </c>
      <c r="E430" s="125">
        <v>6776.0</v>
      </c>
      <c r="F430" s="125">
        <v>0.49</v>
      </c>
      <c r="G430" s="126">
        <v>0.5</v>
      </c>
      <c r="H430" s="127">
        <f t="shared" si="2"/>
        <v>121968</v>
      </c>
      <c r="I430" s="122">
        <f t="shared" si="3"/>
        <v>334.1589041</v>
      </c>
      <c r="J430" s="122">
        <f t="shared" si="4"/>
        <v>16707.94521</v>
      </c>
      <c r="K430" s="122">
        <f t="shared" si="5"/>
        <v>8186.893151</v>
      </c>
      <c r="L430" s="122">
        <f t="shared" si="6"/>
        <v>33082</v>
      </c>
      <c r="M430" s="125">
        <v>0.88</v>
      </c>
      <c r="N430" s="125">
        <v>44.0</v>
      </c>
      <c r="O430" s="118">
        <f t="shared" si="7"/>
        <v>50</v>
      </c>
      <c r="P430" s="118"/>
      <c r="Q430" s="118"/>
      <c r="R430" s="118"/>
      <c r="S430" s="118"/>
      <c r="T430" s="118"/>
      <c r="U430" s="118"/>
      <c r="V430" s="118"/>
      <c r="W430" s="118"/>
      <c r="X430" s="118"/>
      <c r="Y430" s="118"/>
      <c r="Z430" s="118"/>
      <c r="AA430" s="118"/>
      <c r="AB430" s="118"/>
      <c r="AC430" s="118"/>
      <c r="AD430" s="118"/>
      <c r="AE430" s="118"/>
      <c r="AF430" s="118"/>
      <c r="AG430" s="118"/>
    </row>
    <row r="431" ht="11.25" customHeight="1">
      <c r="A431" s="123">
        <v>28063.980041946445</v>
      </c>
      <c r="B431" s="124">
        <v>7.119200000000001</v>
      </c>
      <c r="C431" s="124">
        <f t="shared" si="1"/>
        <v>9969.138239</v>
      </c>
      <c r="D431" s="124">
        <v>70972.28895014722</v>
      </c>
      <c r="E431" s="125">
        <v>10138.0</v>
      </c>
      <c r="F431" s="125">
        <v>0.68</v>
      </c>
      <c r="G431" s="126">
        <v>0.5</v>
      </c>
      <c r="H431" s="127">
        <f t="shared" si="2"/>
        <v>182484</v>
      </c>
      <c r="I431" s="122">
        <f t="shared" si="3"/>
        <v>499.9561644</v>
      </c>
      <c r="J431" s="122">
        <f t="shared" si="4"/>
        <v>15498.6411</v>
      </c>
      <c r="K431" s="122">
        <f t="shared" si="5"/>
        <v>10539.07595</v>
      </c>
      <c r="L431" s="122">
        <f t="shared" si="6"/>
        <v>36577</v>
      </c>
      <c r="M431" s="125">
        <v>1.0</v>
      </c>
      <c r="N431" s="125">
        <v>31.0</v>
      </c>
      <c r="O431" s="118">
        <f t="shared" si="7"/>
        <v>31</v>
      </c>
      <c r="P431" s="118"/>
      <c r="Q431" s="118"/>
      <c r="R431" s="118"/>
      <c r="S431" s="118"/>
      <c r="T431" s="118"/>
      <c r="U431" s="118"/>
      <c r="V431" s="118"/>
      <c r="W431" s="118"/>
      <c r="X431" s="118"/>
      <c r="Y431" s="118"/>
      <c r="Z431" s="118"/>
      <c r="AA431" s="118"/>
      <c r="AB431" s="118"/>
      <c r="AC431" s="118"/>
      <c r="AD431" s="118"/>
      <c r="AE431" s="118"/>
      <c r="AF431" s="118"/>
      <c r="AG431" s="118"/>
    </row>
    <row r="432" ht="11.25" customHeight="1">
      <c r="A432" s="123">
        <v>49404.04187675167</v>
      </c>
      <c r="B432" s="124">
        <v>22.228360000000002</v>
      </c>
      <c r="C432" s="124">
        <f t="shared" si="1"/>
        <v>5868.399427</v>
      </c>
      <c r="D432" s="124">
        <v>130444.89507738379</v>
      </c>
      <c r="E432" s="125">
        <v>9766.0</v>
      </c>
      <c r="F432" s="125">
        <v>0.46</v>
      </c>
      <c r="G432" s="126">
        <v>1.2</v>
      </c>
      <c r="H432" s="127">
        <f t="shared" si="2"/>
        <v>257822.4</v>
      </c>
      <c r="I432" s="122">
        <f t="shared" si="3"/>
        <v>706.3627397</v>
      </c>
      <c r="J432" s="122">
        <f t="shared" si="4"/>
        <v>24016.33315</v>
      </c>
      <c r="K432" s="122">
        <f t="shared" si="5"/>
        <v>11047.51325</v>
      </c>
      <c r="L432" s="122">
        <f t="shared" si="6"/>
        <v>46111</v>
      </c>
      <c r="M432" s="125">
        <v>0.88</v>
      </c>
      <c r="N432" s="125">
        <v>30.0</v>
      </c>
      <c r="O432" s="118">
        <f t="shared" si="7"/>
        <v>34</v>
      </c>
      <c r="P432" s="118"/>
      <c r="Q432" s="118"/>
      <c r="R432" s="118"/>
      <c r="S432" s="118"/>
      <c r="T432" s="118"/>
      <c r="U432" s="118"/>
      <c r="V432" s="118"/>
      <c r="W432" s="118"/>
      <c r="X432" s="118"/>
      <c r="Y432" s="118"/>
      <c r="Z432" s="118"/>
      <c r="AA432" s="118"/>
      <c r="AB432" s="118"/>
      <c r="AC432" s="118"/>
      <c r="AD432" s="118"/>
      <c r="AE432" s="118"/>
      <c r="AF432" s="118"/>
      <c r="AG432" s="118"/>
    </row>
    <row r="433" ht="11.25" customHeight="1">
      <c r="A433" s="123">
        <v>72433.88595283765</v>
      </c>
      <c r="B433" s="124">
        <v>9.41017</v>
      </c>
      <c r="C433" s="124">
        <f t="shared" si="1"/>
        <v>4272.401029</v>
      </c>
      <c r="D433" s="124">
        <v>40204.01998763701</v>
      </c>
      <c r="E433" s="125">
        <v>8328.0</v>
      </c>
      <c r="F433" s="125">
        <v>0.25</v>
      </c>
      <c r="G433" s="126">
        <v>0.4</v>
      </c>
      <c r="H433" s="127">
        <f t="shared" si="2"/>
        <v>139910.4</v>
      </c>
      <c r="I433" s="122">
        <f t="shared" si="3"/>
        <v>383.3161644</v>
      </c>
      <c r="J433" s="122">
        <f t="shared" si="4"/>
        <v>14182.69808</v>
      </c>
      <c r="K433" s="122">
        <f t="shared" si="5"/>
        <v>3545.674521</v>
      </c>
      <c r="L433" s="122">
        <f t="shared" si="6"/>
        <v>21274</v>
      </c>
      <c r="M433" s="125">
        <v>1.0</v>
      </c>
      <c r="N433" s="125">
        <v>37.0</v>
      </c>
      <c r="O433" s="118">
        <f t="shared" si="7"/>
        <v>37</v>
      </c>
      <c r="P433" s="118"/>
      <c r="Q433" s="118"/>
      <c r="R433" s="118"/>
      <c r="S433" s="118"/>
      <c r="T433" s="118"/>
      <c r="U433" s="118"/>
      <c r="V433" s="118"/>
      <c r="W433" s="118"/>
      <c r="X433" s="118"/>
      <c r="Y433" s="118"/>
      <c r="Z433" s="118"/>
      <c r="AA433" s="118"/>
      <c r="AB433" s="118"/>
      <c r="AC433" s="118"/>
      <c r="AD433" s="118"/>
      <c r="AE433" s="118"/>
      <c r="AF433" s="118"/>
      <c r="AG433" s="118"/>
    </row>
    <row r="434" ht="11.25" customHeight="1">
      <c r="A434" s="123">
        <v>34319.525547336685</v>
      </c>
      <c r="B434" s="124">
        <v>7.41763</v>
      </c>
      <c r="C434" s="124">
        <f t="shared" si="1"/>
        <v>25872.35085</v>
      </c>
      <c r="D434" s="124">
        <v>191911.5258349479</v>
      </c>
      <c r="E434" s="125">
        <v>24882.0</v>
      </c>
      <c r="F434" s="125">
        <v>0.25</v>
      </c>
      <c r="G434" s="126">
        <v>1.5</v>
      </c>
      <c r="H434" s="127">
        <f t="shared" si="2"/>
        <v>746460</v>
      </c>
      <c r="I434" s="122">
        <f t="shared" si="3"/>
        <v>2045.09589</v>
      </c>
      <c r="J434" s="122">
        <f t="shared" si="4"/>
        <v>149292</v>
      </c>
      <c r="K434" s="122">
        <f t="shared" si="5"/>
        <v>37323</v>
      </c>
      <c r="L434" s="122">
        <f t="shared" si="6"/>
        <v>223938</v>
      </c>
      <c r="M434" s="125">
        <v>0.9</v>
      </c>
      <c r="N434" s="125">
        <v>66.0</v>
      </c>
      <c r="O434" s="118">
        <f t="shared" si="7"/>
        <v>73</v>
      </c>
      <c r="P434" s="118"/>
      <c r="Q434" s="118"/>
      <c r="R434" s="118"/>
      <c r="S434" s="118"/>
      <c r="T434" s="118"/>
      <c r="U434" s="118"/>
      <c r="V434" s="118"/>
      <c r="W434" s="118"/>
      <c r="X434" s="118"/>
      <c r="Y434" s="118"/>
      <c r="Z434" s="118"/>
      <c r="AA434" s="118"/>
      <c r="AB434" s="118"/>
      <c r="AC434" s="118"/>
      <c r="AD434" s="118"/>
      <c r="AE434" s="118"/>
      <c r="AF434" s="118"/>
      <c r="AG434" s="118"/>
    </row>
    <row r="435" ht="11.25" customHeight="1">
      <c r="A435" s="123">
        <v>96256.8942918686</v>
      </c>
      <c r="B435" s="124">
        <v>12.826</v>
      </c>
      <c r="C435" s="124">
        <f t="shared" si="1"/>
        <v>2307.168327</v>
      </c>
      <c r="D435" s="124">
        <v>29591.740959440005</v>
      </c>
      <c r="E435" s="125">
        <v>6872.0</v>
      </c>
      <c r="F435" s="125">
        <v>0.21</v>
      </c>
      <c r="G435" s="126">
        <v>0.2</v>
      </c>
      <c r="H435" s="127">
        <f t="shared" si="2"/>
        <v>98956.8</v>
      </c>
      <c r="I435" s="122">
        <f t="shared" si="3"/>
        <v>271.1145205</v>
      </c>
      <c r="J435" s="122">
        <f t="shared" si="4"/>
        <v>8133.435616</v>
      </c>
      <c r="K435" s="122">
        <f t="shared" si="5"/>
        <v>1708.021479</v>
      </c>
      <c r="L435" s="122">
        <f t="shared" si="6"/>
        <v>11549</v>
      </c>
      <c r="M435" s="125">
        <v>1.0</v>
      </c>
      <c r="N435" s="125">
        <v>30.0</v>
      </c>
      <c r="O435" s="118">
        <f t="shared" si="7"/>
        <v>30</v>
      </c>
      <c r="P435" s="118"/>
      <c r="Q435" s="118"/>
      <c r="R435" s="118"/>
      <c r="S435" s="118"/>
      <c r="T435" s="118"/>
      <c r="U435" s="118"/>
      <c r="V435" s="118"/>
      <c r="W435" s="118"/>
      <c r="X435" s="118"/>
      <c r="Y435" s="118"/>
      <c r="Z435" s="118"/>
      <c r="AA435" s="118"/>
      <c r="AB435" s="118"/>
      <c r="AC435" s="118"/>
      <c r="AD435" s="118"/>
      <c r="AE435" s="118"/>
      <c r="AF435" s="118"/>
      <c r="AG435" s="118"/>
    </row>
    <row r="436" ht="11.25" customHeight="1">
      <c r="A436" s="123">
        <v>31844.01404587642</v>
      </c>
      <c r="B436" s="124">
        <v>6.104934000000001</v>
      </c>
      <c r="C436" s="124">
        <f t="shared" si="1"/>
        <v>34793.62014</v>
      </c>
      <c r="D436" s="124">
        <v>212412.754591055</v>
      </c>
      <c r="E436" s="125">
        <v>16532.0</v>
      </c>
      <c r="F436" s="125">
        <v>1.15</v>
      </c>
      <c r="G436" s="126">
        <v>0.4</v>
      </c>
      <c r="H436" s="127">
        <f t="shared" si="2"/>
        <v>277737.6</v>
      </c>
      <c r="I436" s="122">
        <f t="shared" si="3"/>
        <v>760.9249315</v>
      </c>
      <c r="J436" s="122">
        <f t="shared" si="4"/>
        <v>38807.17151</v>
      </c>
      <c r="K436" s="122">
        <f t="shared" si="5"/>
        <v>44628.24723</v>
      </c>
      <c r="L436" s="122">
        <f t="shared" si="6"/>
        <v>128064</v>
      </c>
      <c r="M436" s="125">
        <v>0.8</v>
      </c>
      <c r="N436" s="125">
        <v>41.0</v>
      </c>
      <c r="O436" s="118">
        <f t="shared" si="7"/>
        <v>51</v>
      </c>
      <c r="P436" s="118"/>
      <c r="Q436" s="118"/>
      <c r="R436" s="118"/>
      <c r="S436" s="118"/>
      <c r="T436" s="118"/>
      <c r="U436" s="118"/>
      <c r="V436" s="118"/>
      <c r="W436" s="118"/>
      <c r="X436" s="118"/>
      <c r="Y436" s="118"/>
      <c r="Z436" s="118"/>
      <c r="AA436" s="118"/>
      <c r="AB436" s="118"/>
      <c r="AC436" s="118"/>
      <c r="AD436" s="118"/>
      <c r="AE436" s="118"/>
      <c r="AF436" s="118"/>
      <c r="AG436" s="118"/>
    </row>
    <row r="437" ht="11.25" customHeight="1">
      <c r="A437" s="123">
        <v>79482.9310943623</v>
      </c>
      <c r="B437" s="124">
        <v>5.5772200000000005</v>
      </c>
      <c r="C437" s="124">
        <f t="shared" si="1"/>
        <v>3916.351354</v>
      </c>
      <c r="D437" s="124">
        <v>21842.353096772564</v>
      </c>
      <c r="E437" s="125">
        <v>7034.0</v>
      </c>
      <c r="F437" s="125">
        <v>0.28</v>
      </c>
      <c r="G437" s="126">
        <v>0.4</v>
      </c>
      <c r="H437" s="127">
        <f t="shared" si="2"/>
        <v>118171.2</v>
      </c>
      <c r="I437" s="122">
        <f t="shared" si="3"/>
        <v>323.7567123</v>
      </c>
      <c r="J437" s="122">
        <f t="shared" si="4"/>
        <v>10036.45808</v>
      </c>
      <c r="K437" s="122">
        <f t="shared" si="5"/>
        <v>2810.208263</v>
      </c>
      <c r="L437" s="122">
        <f t="shared" si="6"/>
        <v>15657</v>
      </c>
      <c r="M437" s="125">
        <v>1.0</v>
      </c>
      <c r="N437" s="125">
        <v>31.0</v>
      </c>
      <c r="O437" s="118">
        <f t="shared" si="7"/>
        <v>31</v>
      </c>
      <c r="P437" s="118"/>
      <c r="Q437" s="118"/>
      <c r="R437" s="118"/>
      <c r="S437" s="118"/>
      <c r="T437" s="118"/>
      <c r="U437" s="118"/>
      <c r="V437" s="118"/>
      <c r="W437" s="118"/>
      <c r="X437" s="118"/>
      <c r="Y437" s="118"/>
      <c r="Z437" s="118"/>
      <c r="AA437" s="118"/>
      <c r="AB437" s="118"/>
      <c r="AC437" s="118"/>
      <c r="AD437" s="118"/>
      <c r="AE437" s="118"/>
      <c r="AF437" s="118"/>
      <c r="AG437" s="118"/>
    </row>
    <row r="438" ht="11.25" customHeight="1">
      <c r="A438" s="123">
        <v>44090.41582957532</v>
      </c>
      <c r="B438" s="124">
        <v>12.375000000000002</v>
      </c>
      <c r="C438" s="124">
        <f t="shared" si="1"/>
        <v>3199.540214</v>
      </c>
      <c r="D438" s="124">
        <v>39594.31015274938</v>
      </c>
      <c r="E438" s="125">
        <v>7050.0</v>
      </c>
      <c r="F438" s="125">
        <v>0.63</v>
      </c>
      <c r="G438" s="126">
        <v>1.2</v>
      </c>
      <c r="H438" s="127">
        <f t="shared" si="2"/>
        <v>186120</v>
      </c>
      <c r="I438" s="122">
        <f t="shared" si="3"/>
        <v>509.9178082</v>
      </c>
      <c r="J438" s="122">
        <f t="shared" si="4"/>
        <v>10198.35616</v>
      </c>
      <c r="K438" s="122">
        <f t="shared" si="5"/>
        <v>6424.964384</v>
      </c>
      <c r="L438" s="122">
        <f t="shared" si="6"/>
        <v>23048</v>
      </c>
      <c r="M438" s="125">
        <v>0.82</v>
      </c>
      <c r="N438" s="125">
        <v>16.0</v>
      </c>
      <c r="O438" s="118">
        <f t="shared" si="7"/>
        <v>20</v>
      </c>
      <c r="P438" s="118"/>
      <c r="Q438" s="118"/>
      <c r="R438" s="118"/>
      <c r="S438" s="118"/>
      <c r="T438" s="118"/>
      <c r="U438" s="118"/>
      <c r="V438" s="118"/>
      <c r="W438" s="118"/>
      <c r="X438" s="118"/>
      <c r="Y438" s="118"/>
      <c r="Z438" s="118"/>
      <c r="AA438" s="118"/>
      <c r="AB438" s="118"/>
      <c r="AC438" s="118"/>
      <c r="AD438" s="118"/>
      <c r="AE438" s="118"/>
      <c r="AF438" s="118"/>
      <c r="AG438" s="118"/>
    </row>
    <row r="439" ht="11.25" customHeight="1">
      <c r="A439" s="123">
        <v>33510.52289971972</v>
      </c>
      <c r="B439" s="124">
        <v>7.1313</v>
      </c>
      <c r="C439" s="124">
        <f t="shared" si="1"/>
        <v>2772.711503</v>
      </c>
      <c r="D439" s="124">
        <v>19773.037543658673</v>
      </c>
      <c r="E439" s="125">
        <v>7568.0</v>
      </c>
      <c r="F439" s="125">
        <v>0.45</v>
      </c>
      <c r="G439" s="126">
        <v>-0.6</v>
      </c>
      <c r="H439" s="127">
        <f t="shared" si="2"/>
        <v>36326.4</v>
      </c>
      <c r="I439" s="122">
        <f t="shared" si="3"/>
        <v>99.52438356</v>
      </c>
      <c r="J439" s="122">
        <f t="shared" si="4"/>
        <v>1592.390137</v>
      </c>
      <c r="K439" s="122">
        <f t="shared" si="5"/>
        <v>716.5755616</v>
      </c>
      <c r="L439" s="122">
        <f t="shared" si="6"/>
        <v>3026</v>
      </c>
      <c r="M439" s="125">
        <v>1.0</v>
      </c>
      <c r="N439" s="125">
        <v>16.0</v>
      </c>
      <c r="O439" s="118">
        <f t="shared" si="7"/>
        <v>16</v>
      </c>
      <c r="P439" s="118"/>
      <c r="Q439" s="118"/>
      <c r="R439" s="118"/>
      <c r="S439" s="118"/>
      <c r="T439" s="118"/>
      <c r="U439" s="118"/>
      <c r="V439" s="118"/>
      <c r="W439" s="118"/>
      <c r="X439" s="118"/>
      <c r="Y439" s="118"/>
      <c r="Z439" s="118"/>
      <c r="AA439" s="118"/>
      <c r="AB439" s="118"/>
      <c r="AC439" s="118"/>
      <c r="AD439" s="118"/>
      <c r="AE439" s="118"/>
      <c r="AF439" s="118"/>
      <c r="AG439" s="118"/>
    </row>
    <row r="440" ht="11.25" customHeight="1">
      <c r="A440" s="123">
        <v>18112.223317138687</v>
      </c>
      <c r="B440" s="124">
        <v>7.238</v>
      </c>
      <c r="C440" s="124">
        <f t="shared" si="1"/>
        <v>4092.505207</v>
      </c>
      <c r="D440" s="124">
        <v>29621.55268776001</v>
      </c>
      <c r="E440" s="125">
        <v>8514.0</v>
      </c>
      <c r="F440" s="125">
        <v>0.4</v>
      </c>
      <c r="G440" s="126">
        <v>1.5</v>
      </c>
      <c r="H440" s="127">
        <f t="shared" si="2"/>
        <v>255420</v>
      </c>
      <c r="I440" s="122">
        <f t="shared" si="3"/>
        <v>699.7808219</v>
      </c>
      <c r="J440" s="122">
        <f t="shared" si="4"/>
        <v>16094.9589</v>
      </c>
      <c r="K440" s="122">
        <f t="shared" si="5"/>
        <v>6437.983562</v>
      </c>
      <c r="L440" s="122">
        <f t="shared" si="6"/>
        <v>28971</v>
      </c>
      <c r="M440" s="125">
        <v>1.0</v>
      </c>
      <c r="N440" s="125">
        <v>23.0</v>
      </c>
      <c r="O440" s="118">
        <f t="shared" si="7"/>
        <v>23</v>
      </c>
      <c r="P440" s="118"/>
      <c r="Q440" s="118"/>
      <c r="R440" s="118"/>
      <c r="S440" s="118"/>
      <c r="T440" s="118"/>
      <c r="U440" s="118"/>
      <c r="V440" s="118"/>
      <c r="W440" s="118"/>
      <c r="X440" s="118"/>
      <c r="Y440" s="118"/>
      <c r="Z440" s="118"/>
      <c r="AA440" s="118"/>
      <c r="AB440" s="118"/>
      <c r="AC440" s="118"/>
      <c r="AD440" s="118"/>
      <c r="AE440" s="118"/>
      <c r="AF440" s="118"/>
      <c r="AG440" s="118"/>
    </row>
    <row r="441" ht="11.25" customHeight="1">
      <c r="A441" s="123">
        <v>46753.7992833682</v>
      </c>
      <c r="B441" s="124">
        <v>7.470540000000001</v>
      </c>
      <c r="C441" s="124">
        <f t="shared" si="1"/>
        <v>17957.68462</v>
      </c>
      <c r="D441" s="124">
        <v>134153.60128260055</v>
      </c>
      <c r="E441" s="125">
        <v>10040.0</v>
      </c>
      <c r="F441" s="125">
        <v>0.92</v>
      </c>
      <c r="G441" s="126">
        <v>0.5</v>
      </c>
      <c r="H441" s="127">
        <f t="shared" si="2"/>
        <v>180720</v>
      </c>
      <c r="I441" s="122">
        <f t="shared" si="3"/>
        <v>495.1232877</v>
      </c>
      <c r="J441" s="122">
        <f t="shared" si="4"/>
        <v>21785.42466</v>
      </c>
      <c r="K441" s="122">
        <f t="shared" si="5"/>
        <v>20042.59068</v>
      </c>
      <c r="L441" s="122">
        <f t="shared" si="6"/>
        <v>61871</v>
      </c>
      <c r="M441" s="125">
        <v>1.0</v>
      </c>
      <c r="N441" s="125">
        <v>44.0</v>
      </c>
      <c r="O441" s="118">
        <f t="shared" si="7"/>
        <v>44</v>
      </c>
      <c r="P441" s="118"/>
      <c r="Q441" s="118"/>
      <c r="R441" s="118"/>
      <c r="S441" s="118"/>
      <c r="T441" s="118"/>
      <c r="U441" s="118"/>
      <c r="V441" s="118"/>
      <c r="W441" s="118"/>
      <c r="X441" s="118"/>
      <c r="Y441" s="118"/>
      <c r="Z441" s="118"/>
      <c r="AA441" s="118"/>
      <c r="AB441" s="118"/>
      <c r="AC441" s="118"/>
      <c r="AD441" s="118"/>
      <c r="AE441" s="118"/>
      <c r="AF441" s="118"/>
      <c r="AG441" s="118"/>
    </row>
    <row r="442" ht="11.25" customHeight="1">
      <c r="A442" s="123">
        <v>67855.63481066756</v>
      </c>
      <c r="B442" s="124">
        <v>5.434000000000001</v>
      </c>
      <c r="C442" s="124">
        <f t="shared" si="1"/>
        <v>7718.510377</v>
      </c>
      <c r="D442" s="124">
        <v>41942.38538916802</v>
      </c>
      <c r="E442" s="125">
        <v>8578.0</v>
      </c>
      <c r="F442" s="125">
        <v>0.34</v>
      </c>
      <c r="G442" s="126">
        <v>-0.1</v>
      </c>
      <c r="H442" s="127">
        <f t="shared" si="2"/>
        <v>92642.4</v>
      </c>
      <c r="I442" s="122">
        <f t="shared" si="3"/>
        <v>253.8147945</v>
      </c>
      <c r="J442" s="122">
        <f t="shared" si="4"/>
        <v>11167.85096</v>
      </c>
      <c r="K442" s="122">
        <f t="shared" si="5"/>
        <v>3797.069326</v>
      </c>
      <c r="L442" s="122">
        <f t="shared" si="6"/>
        <v>18762</v>
      </c>
      <c r="M442" s="125">
        <v>1.0</v>
      </c>
      <c r="N442" s="125">
        <v>44.0</v>
      </c>
      <c r="O442" s="118">
        <f t="shared" si="7"/>
        <v>44</v>
      </c>
      <c r="P442" s="118"/>
      <c r="Q442" s="118"/>
      <c r="R442" s="118"/>
      <c r="S442" s="118"/>
      <c r="T442" s="118"/>
      <c r="U442" s="118"/>
      <c r="V442" s="118"/>
      <c r="W442" s="118"/>
      <c r="X442" s="118"/>
      <c r="Y442" s="118"/>
      <c r="Z442" s="118"/>
      <c r="AA442" s="118"/>
      <c r="AB442" s="118"/>
      <c r="AC442" s="118"/>
      <c r="AD442" s="118"/>
      <c r="AE442" s="118"/>
      <c r="AF442" s="118"/>
      <c r="AG442" s="118"/>
    </row>
    <row r="443" ht="11.25" customHeight="1">
      <c r="A443" s="123">
        <v>75128.795955254</v>
      </c>
      <c r="B443" s="124">
        <v>5.59482</v>
      </c>
      <c r="C443" s="124">
        <f t="shared" si="1"/>
        <v>2285.682712</v>
      </c>
      <c r="D443" s="124">
        <v>12787.983351174827</v>
      </c>
      <c r="E443" s="125">
        <v>8708.0</v>
      </c>
      <c r="F443" s="125">
        <v>0.24</v>
      </c>
      <c r="G443" s="126">
        <v>-0.2</v>
      </c>
      <c r="H443" s="127">
        <f t="shared" si="2"/>
        <v>83596.8</v>
      </c>
      <c r="I443" s="122">
        <f t="shared" si="3"/>
        <v>229.0323288</v>
      </c>
      <c r="J443" s="122">
        <f t="shared" si="4"/>
        <v>3664.51726</v>
      </c>
      <c r="K443" s="122">
        <f t="shared" si="5"/>
        <v>879.4841425</v>
      </c>
      <c r="L443" s="122">
        <f t="shared" si="6"/>
        <v>5423</v>
      </c>
      <c r="M443" s="125">
        <v>1.0</v>
      </c>
      <c r="N443" s="125">
        <v>16.0</v>
      </c>
      <c r="O443" s="118">
        <f t="shared" si="7"/>
        <v>16</v>
      </c>
      <c r="P443" s="118"/>
      <c r="Q443" s="118"/>
      <c r="R443" s="118"/>
      <c r="S443" s="118"/>
      <c r="T443" s="118"/>
      <c r="U443" s="118"/>
      <c r="V443" s="118"/>
      <c r="W443" s="118"/>
      <c r="X443" s="118"/>
      <c r="Y443" s="118"/>
      <c r="Z443" s="118"/>
      <c r="AA443" s="118"/>
      <c r="AB443" s="118"/>
      <c r="AC443" s="118"/>
      <c r="AD443" s="118"/>
      <c r="AE443" s="118"/>
      <c r="AF443" s="118"/>
      <c r="AG443" s="118"/>
    </row>
    <row r="444" ht="11.25" customHeight="1">
      <c r="A444" s="123">
        <v>56242.56638273276</v>
      </c>
      <c r="B444" s="124">
        <v>7.03934</v>
      </c>
      <c r="C444" s="124">
        <f t="shared" si="1"/>
        <v>2994.395664</v>
      </c>
      <c r="D444" s="124">
        <v>21078.56917135494</v>
      </c>
      <c r="E444" s="125">
        <v>8360.0</v>
      </c>
      <c r="F444" s="125">
        <v>0.21</v>
      </c>
      <c r="G444" s="126">
        <v>0.4</v>
      </c>
      <c r="H444" s="127">
        <f t="shared" si="2"/>
        <v>140448</v>
      </c>
      <c r="I444" s="122">
        <f t="shared" si="3"/>
        <v>384.7890411</v>
      </c>
      <c r="J444" s="122">
        <f t="shared" si="4"/>
        <v>10004.51507</v>
      </c>
      <c r="K444" s="122">
        <f t="shared" si="5"/>
        <v>2100.948164</v>
      </c>
      <c r="L444" s="122">
        <f t="shared" si="6"/>
        <v>14206</v>
      </c>
      <c r="M444" s="125">
        <v>1.0</v>
      </c>
      <c r="N444" s="125">
        <v>26.0</v>
      </c>
      <c r="O444" s="118">
        <f t="shared" si="7"/>
        <v>26</v>
      </c>
      <c r="P444" s="118"/>
      <c r="Q444" s="118"/>
      <c r="R444" s="118"/>
      <c r="S444" s="118"/>
      <c r="T444" s="118"/>
      <c r="U444" s="118"/>
      <c r="V444" s="118"/>
      <c r="W444" s="118"/>
      <c r="X444" s="118"/>
      <c r="Y444" s="118"/>
      <c r="Z444" s="118"/>
      <c r="AA444" s="118"/>
      <c r="AB444" s="118"/>
      <c r="AC444" s="118"/>
      <c r="AD444" s="118"/>
      <c r="AE444" s="118"/>
      <c r="AF444" s="118"/>
      <c r="AG444" s="118"/>
    </row>
    <row r="445" ht="11.25" customHeight="1">
      <c r="A445" s="123">
        <v>7725.185228614883</v>
      </c>
      <c r="B445" s="124">
        <v>8.294</v>
      </c>
      <c r="C445" s="124">
        <f t="shared" si="1"/>
        <v>8466.421976</v>
      </c>
      <c r="D445" s="124">
        <v>70220.50386912002</v>
      </c>
      <c r="E445" s="125">
        <v>8496.0</v>
      </c>
      <c r="F445" s="125">
        <v>0.74</v>
      </c>
      <c r="G445" s="126">
        <v>0.2</v>
      </c>
      <c r="H445" s="127">
        <f t="shared" si="2"/>
        <v>122342.4</v>
      </c>
      <c r="I445" s="122">
        <f t="shared" si="3"/>
        <v>335.1846575</v>
      </c>
      <c r="J445" s="122">
        <f t="shared" si="4"/>
        <v>10055.53973</v>
      </c>
      <c r="K445" s="122">
        <f t="shared" si="5"/>
        <v>7441.099397</v>
      </c>
      <c r="L445" s="122">
        <f t="shared" si="6"/>
        <v>24938</v>
      </c>
      <c r="M445" s="125">
        <v>1.0</v>
      </c>
      <c r="N445" s="125">
        <v>30.0</v>
      </c>
      <c r="O445" s="118">
        <f t="shared" si="7"/>
        <v>30</v>
      </c>
      <c r="P445" s="118"/>
      <c r="Q445" s="118"/>
      <c r="R445" s="118"/>
      <c r="S445" s="118"/>
      <c r="T445" s="118"/>
      <c r="U445" s="118"/>
      <c r="V445" s="118"/>
      <c r="W445" s="118"/>
      <c r="X445" s="118"/>
      <c r="Y445" s="118"/>
      <c r="Z445" s="118"/>
      <c r="AA445" s="118"/>
      <c r="AB445" s="118"/>
      <c r="AC445" s="118"/>
      <c r="AD445" s="118"/>
      <c r="AE445" s="118"/>
      <c r="AF445" s="118"/>
      <c r="AG445" s="118"/>
    </row>
    <row r="446" ht="11.25" customHeight="1">
      <c r="A446" s="123">
        <v>94862.77622685631</v>
      </c>
      <c r="B446" s="124">
        <v>7.123600000000001</v>
      </c>
      <c r="C446" s="124">
        <f t="shared" si="1"/>
        <v>8386.951091</v>
      </c>
      <c r="D446" s="124">
        <v>59745.284791249214</v>
      </c>
      <c r="E446" s="125">
        <v>10842.0</v>
      </c>
      <c r="F446" s="125">
        <v>0.73</v>
      </c>
      <c r="G446" s="126">
        <v>0.4</v>
      </c>
      <c r="H446" s="127">
        <f t="shared" si="2"/>
        <v>182145.6</v>
      </c>
      <c r="I446" s="122">
        <f t="shared" si="3"/>
        <v>499.0290411</v>
      </c>
      <c r="J446" s="122">
        <f t="shared" si="4"/>
        <v>11477.66795</v>
      </c>
      <c r="K446" s="122">
        <f t="shared" si="5"/>
        <v>8378.6976</v>
      </c>
      <c r="L446" s="122">
        <f t="shared" si="6"/>
        <v>28235</v>
      </c>
      <c r="M446" s="125">
        <v>1.0</v>
      </c>
      <c r="N446" s="125">
        <v>23.0</v>
      </c>
      <c r="O446" s="118">
        <f t="shared" si="7"/>
        <v>23</v>
      </c>
      <c r="P446" s="118"/>
      <c r="Q446" s="118"/>
      <c r="R446" s="118"/>
      <c r="S446" s="118"/>
      <c r="T446" s="118"/>
      <c r="U446" s="118"/>
      <c r="V446" s="118"/>
      <c r="W446" s="118"/>
      <c r="X446" s="118"/>
      <c r="Y446" s="118"/>
      <c r="Z446" s="118"/>
      <c r="AA446" s="118"/>
      <c r="AB446" s="118"/>
      <c r="AC446" s="118"/>
      <c r="AD446" s="118"/>
      <c r="AE446" s="118"/>
      <c r="AF446" s="118"/>
      <c r="AG446" s="118"/>
    </row>
    <row r="447" ht="11.25" customHeight="1">
      <c r="A447" s="123">
        <v>79780.34904253746</v>
      </c>
      <c r="B447" s="124">
        <v>5.676000000000001</v>
      </c>
      <c r="C447" s="124">
        <f t="shared" si="1"/>
        <v>8272.234809</v>
      </c>
      <c r="D447" s="124">
        <v>46953.204773860016</v>
      </c>
      <c r="E447" s="125">
        <v>11230.0</v>
      </c>
      <c r="F447" s="125">
        <v>0.73</v>
      </c>
      <c r="G447" s="126">
        <v>-0.1</v>
      </c>
      <c r="H447" s="127">
        <f t="shared" si="2"/>
        <v>121284</v>
      </c>
      <c r="I447" s="122">
        <f t="shared" si="3"/>
        <v>332.2849315</v>
      </c>
      <c r="J447" s="122">
        <f t="shared" si="4"/>
        <v>6977.983562</v>
      </c>
      <c r="K447" s="122">
        <f t="shared" si="5"/>
        <v>5093.928</v>
      </c>
      <c r="L447" s="122">
        <f t="shared" si="6"/>
        <v>17166</v>
      </c>
      <c r="M447" s="125">
        <v>1.0</v>
      </c>
      <c r="N447" s="125">
        <v>21.0</v>
      </c>
      <c r="O447" s="118">
        <f t="shared" si="7"/>
        <v>21</v>
      </c>
      <c r="P447" s="118"/>
      <c r="Q447" s="118"/>
      <c r="R447" s="118"/>
      <c r="S447" s="118"/>
      <c r="T447" s="118"/>
      <c r="U447" s="118"/>
      <c r="V447" s="118"/>
      <c r="W447" s="118"/>
      <c r="X447" s="118"/>
      <c r="Y447" s="118"/>
      <c r="Z447" s="118"/>
      <c r="AA447" s="118"/>
      <c r="AB447" s="118"/>
      <c r="AC447" s="118"/>
      <c r="AD447" s="118"/>
      <c r="AE447" s="118"/>
      <c r="AF447" s="118"/>
      <c r="AG447" s="118"/>
    </row>
    <row r="448" ht="11.25" customHeight="1">
      <c r="A448" s="123">
        <v>56443.53940170704</v>
      </c>
      <c r="B448" s="124">
        <v>7.498590000000001</v>
      </c>
      <c r="C448" s="124">
        <f t="shared" si="1"/>
        <v>3545.591224</v>
      </c>
      <c r="D448" s="124">
        <v>26586.934896183207</v>
      </c>
      <c r="E448" s="125">
        <v>11408.0</v>
      </c>
      <c r="F448" s="125">
        <v>0.13</v>
      </c>
      <c r="G448" s="126">
        <v>-0.2</v>
      </c>
      <c r="H448" s="127">
        <f t="shared" si="2"/>
        <v>109516.8</v>
      </c>
      <c r="I448" s="122">
        <f t="shared" si="3"/>
        <v>300.0460274</v>
      </c>
      <c r="J448" s="122">
        <f t="shared" si="4"/>
        <v>9001.380822</v>
      </c>
      <c r="K448" s="122">
        <f t="shared" si="5"/>
        <v>1170.179507</v>
      </c>
      <c r="L448" s="122">
        <f t="shared" si="6"/>
        <v>11342</v>
      </c>
      <c r="M448" s="125">
        <v>1.0</v>
      </c>
      <c r="N448" s="125">
        <v>30.0</v>
      </c>
      <c r="O448" s="118">
        <f t="shared" si="7"/>
        <v>30</v>
      </c>
      <c r="P448" s="118"/>
      <c r="Q448" s="118"/>
      <c r="R448" s="118"/>
      <c r="S448" s="118"/>
      <c r="T448" s="118"/>
      <c r="U448" s="118"/>
      <c r="V448" s="118"/>
      <c r="W448" s="118"/>
      <c r="X448" s="118"/>
      <c r="Y448" s="118"/>
      <c r="Z448" s="118"/>
      <c r="AA448" s="118"/>
      <c r="AB448" s="118"/>
      <c r="AC448" s="118"/>
      <c r="AD448" s="118"/>
      <c r="AE448" s="118"/>
      <c r="AF448" s="118"/>
      <c r="AG448" s="118"/>
    </row>
    <row r="449" ht="11.25" customHeight="1">
      <c r="A449" s="123">
        <v>12710.49911081733</v>
      </c>
      <c r="B449" s="124">
        <v>7.136800000000001</v>
      </c>
      <c r="C449" s="124">
        <f t="shared" si="1"/>
        <v>3839.7181</v>
      </c>
      <c r="D449" s="124">
        <v>27403.300134736535</v>
      </c>
      <c r="E449" s="125">
        <v>10436.0</v>
      </c>
      <c r="F449" s="125">
        <v>0.27</v>
      </c>
      <c r="G449" s="126">
        <v>-0.7</v>
      </c>
      <c r="H449" s="127">
        <f t="shared" si="2"/>
        <v>37569.6</v>
      </c>
      <c r="I449" s="122">
        <f t="shared" si="3"/>
        <v>102.930411</v>
      </c>
      <c r="J449" s="122">
        <f t="shared" si="4"/>
        <v>2367.399452</v>
      </c>
      <c r="K449" s="122">
        <f t="shared" si="5"/>
        <v>639.1978521</v>
      </c>
      <c r="L449" s="122">
        <f t="shared" si="6"/>
        <v>3646</v>
      </c>
      <c r="M449" s="125">
        <v>1.0</v>
      </c>
      <c r="N449" s="125">
        <v>23.0</v>
      </c>
      <c r="O449" s="118">
        <f t="shared" si="7"/>
        <v>23</v>
      </c>
      <c r="P449" s="118"/>
      <c r="Q449" s="118"/>
      <c r="R449" s="118"/>
      <c r="S449" s="118"/>
      <c r="T449" s="118"/>
      <c r="U449" s="118"/>
      <c r="V449" s="118"/>
      <c r="W449" s="118"/>
      <c r="X449" s="118"/>
      <c r="Y449" s="118"/>
      <c r="Z449" s="118"/>
      <c r="AA449" s="118"/>
      <c r="AB449" s="118"/>
      <c r="AC449" s="118"/>
      <c r="AD449" s="118"/>
      <c r="AE449" s="118"/>
      <c r="AF449" s="118"/>
      <c r="AG449" s="118"/>
    </row>
    <row r="450" ht="11.25" customHeight="1">
      <c r="A450" s="123">
        <v>40586.17221115594</v>
      </c>
      <c r="B450" s="124">
        <v>13.710510000000001</v>
      </c>
      <c r="C450" s="124">
        <f t="shared" si="1"/>
        <v>6510.404653</v>
      </c>
      <c r="D450" s="124">
        <v>89260.96809747705</v>
      </c>
      <c r="E450" s="125">
        <v>13356.0</v>
      </c>
      <c r="F450" s="125">
        <v>0.37</v>
      </c>
      <c r="G450" s="126">
        <v>1.5</v>
      </c>
      <c r="H450" s="127">
        <f t="shared" si="2"/>
        <v>400680</v>
      </c>
      <c r="I450" s="122">
        <f t="shared" si="3"/>
        <v>1097.753425</v>
      </c>
      <c r="J450" s="122">
        <f t="shared" si="4"/>
        <v>36225.86301</v>
      </c>
      <c r="K450" s="122">
        <f t="shared" si="5"/>
        <v>13403.56932</v>
      </c>
      <c r="L450" s="122">
        <f t="shared" si="6"/>
        <v>63033</v>
      </c>
      <c r="M450" s="125">
        <v>0.7</v>
      </c>
      <c r="N450" s="125">
        <v>23.0</v>
      </c>
      <c r="O450" s="118">
        <f t="shared" si="7"/>
        <v>33</v>
      </c>
      <c r="P450" s="118"/>
      <c r="Q450" s="118"/>
      <c r="R450" s="118"/>
      <c r="S450" s="118"/>
      <c r="T450" s="118"/>
      <c r="U450" s="118"/>
      <c r="V450" s="118"/>
      <c r="W450" s="118"/>
      <c r="X450" s="118"/>
      <c r="Y450" s="118"/>
      <c r="Z450" s="118"/>
      <c r="AA450" s="118"/>
      <c r="AB450" s="118"/>
      <c r="AC450" s="118"/>
      <c r="AD450" s="118"/>
      <c r="AE450" s="118"/>
      <c r="AF450" s="118"/>
      <c r="AG450" s="118"/>
    </row>
    <row r="451" ht="11.25" customHeight="1">
      <c r="A451" s="123">
        <v>10198.985964480722</v>
      </c>
      <c r="B451" s="124">
        <v>7.183000000000001</v>
      </c>
      <c r="C451" s="124">
        <f t="shared" si="1"/>
        <v>4103.188556</v>
      </c>
      <c r="D451" s="124">
        <v>29473.2033956307</v>
      </c>
      <c r="E451" s="125">
        <v>11618.0</v>
      </c>
      <c r="F451" s="125">
        <v>0.42</v>
      </c>
      <c r="G451" s="126">
        <v>0.5</v>
      </c>
      <c r="H451" s="127">
        <f t="shared" si="2"/>
        <v>209124</v>
      </c>
      <c r="I451" s="122">
        <f t="shared" si="3"/>
        <v>572.9424658</v>
      </c>
      <c r="J451" s="122">
        <f t="shared" si="4"/>
        <v>10312.96438</v>
      </c>
      <c r="K451" s="122">
        <f t="shared" si="5"/>
        <v>4331.445041</v>
      </c>
      <c r="L451" s="122">
        <f t="shared" si="6"/>
        <v>18976</v>
      </c>
      <c r="M451" s="125">
        <v>0.91</v>
      </c>
      <c r="N451" s="125">
        <v>16.0</v>
      </c>
      <c r="O451" s="118">
        <f t="shared" si="7"/>
        <v>18</v>
      </c>
      <c r="P451" s="118"/>
      <c r="Q451" s="118"/>
      <c r="R451" s="118"/>
      <c r="S451" s="118"/>
      <c r="T451" s="118"/>
      <c r="U451" s="118"/>
      <c r="V451" s="118"/>
      <c r="W451" s="118"/>
      <c r="X451" s="118"/>
      <c r="Y451" s="118"/>
      <c r="Z451" s="118"/>
      <c r="AA451" s="118"/>
      <c r="AB451" s="118"/>
      <c r="AC451" s="118"/>
      <c r="AD451" s="118"/>
      <c r="AE451" s="118"/>
      <c r="AF451" s="118"/>
      <c r="AG451" s="118"/>
    </row>
    <row r="452" ht="11.25" customHeight="1">
      <c r="A452" s="123">
        <v>11938.608185952215</v>
      </c>
      <c r="B452" s="124">
        <v>30.426000000000002</v>
      </c>
      <c r="C452" s="124">
        <f t="shared" si="1"/>
        <v>2992.832641</v>
      </c>
      <c r="D452" s="124">
        <v>91059.92593843199</v>
      </c>
      <c r="E452" s="125">
        <v>13032.0</v>
      </c>
      <c r="F452" s="125">
        <v>0.34</v>
      </c>
      <c r="G452" s="126">
        <v>0.2</v>
      </c>
      <c r="H452" s="127">
        <f t="shared" si="2"/>
        <v>187660.8</v>
      </c>
      <c r="I452" s="122">
        <f t="shared" si="3"/>
        <v>514.1391781</v>
      </c>
      <c r="J452" s="122">
        <f t="shared" si="4"/>
        <v>8226.226849</v>
      </c>
      <c r="K452" s="122">
        <f t="shared" si="5"/>
        <v>2796.917129</v>
      </c>
      <c r="L452" s="122">
        <f t="shared" si="6"/>
        <v>13820</v>
      </c>
      <c r="M452" s="125">
        <v>1.0</v>
      </c>
      <c r="N452" s="125">
        <v>16.0</v>
      </c>
      <c r="O452" s="118">
        <f t="shared" si="7"/>
        <v>16</v>
      </c>
      <c r="P452" s="118"/>
      <c r="Q452" s="118"/>
      <c r="R452" s="118"/>
      <c r="S452" s="118"/>
      <c r="T452" s="118"/>
      <c r="U452" s="118"/>
      <c r="V452" s="118"/>
      <c r="W452" s="118"/>
      <c r="X452" s="118"/>
      <c r="Y452" s="118"/>
      <c r="Z452" s="118"/>
      <c r="AA452" s="118"/>
      <c r="AB452" s="118"/>
      <c r="AC452" s="118"/>
      <c r="AD452" s="118"/>
      <c r="AE452" s="118"/>
      <c r="AF452" s="118"/>
      <c r="AG452" s="118"/>
    </row>
    <row r="453" ht="11.25" customHeight="1">
      <c r="A453" s="123">
        <v>25890.608200937204</v>
      </c>
      <c r="B453" s="124">
        <v>6.028000000000001</v>
      </c>
      <c r="C453" s="124">
        <f t="shared" si="1"/>
        <v>2230.87808</v>
      </c>
      <c r="D453" s="124">
        <v>13447.733065794933</v>
      </c>
      <c r="E453" s="125">
        <v>3226.0</v>
      </c>
      <c r="F453" s="125">
        <v>0.92</v>
      </c>
      <c r="G453" s="126">
        <v>0.8</v>
      </c>
      <c r="H453" s="127">
        <f t="shared" si="2"/>
        <v>69681.6</v>
      </c>
      <c r="I453" s="122">
        <f t="shared" si="3"/>
        <v>190.9084932</v>
      </c>
      <c r="J453" s="122">
        <f t="shared" si="4"/>
        <v>4009.078356</v>
      </c>
      <c r="K453" s="122">
        <f t="shared" si="5"/>
        <v>3688.352088</v>
      </c>
      <c r="L453" s="122">
        <f t="shared" si="6"/>
        <v>11386</v>
      </c>
      <c r="M453" s="125">
        <v>0.75</v>
      </c>
      <c r="N453" s="125">
        <v>16.0</v>
      </c>
      <c r="O453" s="118">
        <f t="shared" si="7"/>
        <v>21</v>
      </c>
      <c r="P453" s="118"/>
      <c r="Q453" s="118"/>
      <c r="R453" s="118"/>
      <c r="S453" s="118"/>
      <c r="T453" s="118"/>
      <c r="U453" s="118"/>
      <c r="V453" s="118"/>
      <c r="W453" s="118"/>
      <c r="X453" s="118"/>
      <c r="Y453" s="118"/>
      <c r="Z453" s="118"/>
      <c r="AA453" s="118"/>
      <c r="AB453" s="118"/>
      <c r="AC453" s="118"/>
      <c r="AD453" s="118"/>
      <c r="AE453" s="118"/>
      <c r="AF453" s="118"/>
      <c r="AG453" s="118"/>
    </row>
    <row r="454" ht="11.25" customHeight="1">
      <c r="A454" s="123">
        <v>81820.50532091632</v>
      </c>
      <c r="B454" s="124">
        <v>7.0829</v>
      </c>
      <c r="C454" s="124">
        <f t="shared" si="1"/>
        <v>3470.318045</v>
      </c>
      <c r="D454" s="124">
        <v>24579.91567960116</v>
      </c>
      <c r="E454" s="125">
        <v>14292.0</v>
      </c>
      <c r="F454" s="125">
        <v>0.36</v>
      </c>
      <c r="G454" s="126">
        <v>-0.7</v>
      </c>
      <c r="H454" s="127">
        <f t="shared" si="2"/>
        <v>51451.2</v>
      </c>
      <c r="I454" s="122">
        <f t="shared" si="3"/>
        <v>140.9621918</v>
      </c>
      <c r="J454" s="122">
        <f t="shared" si="4"/>
        <v>1973.470685</v>
      </c>
      <c r="K454" s="122">
        <f t="shared" si="5"/>
        <v>710.4494466</v>
      </c>
      <c r="L454" s="122">
        <f t="shared" si="6"/>
        <v>3394</v>
      </c>
      <c r="M454" s="125">
        <v>0.88</v>
      </c>
      <c r="N454" s="125">
        <v>12.0</v>
      </c>
      <c r="O454" s="118">
        <f t="shared" si="7"/>
        <v>14</v>
      </c>
      <c r="P454" s="118"/>
      <c r="Q454" s="118"/>
      <c r="R454" s="118"/>
      <c r="S454" s="118"/>
      <c r="T454" s="118"/>
      <c r="U454" s="118"/>
      <c r="V454" s="118"/>
      <c r="W454" s="118"/>
      <c r="X454" s="118"/>
      <c r="Y454" s="118"/>
      <c r="Z454" s="118"/>
      <c r="AA454" s="118"/>
      <c r="AB454" s="118"/>
      <c r="AC454" s="118"/>
      <c r="AD454" s="118"/>
      <c r="AE454" s="118"/>
      <c r="AF454" s="118"/>
      <c r="AG454" s="118"/>
    </row>
    <row r="455" ht="11.25" customHeight="1">
      <c r="A455" s="123">
        <v>84896.52427722441</v>
      </c>
      <c r="B455" s="124">
        <v>8.162880000000001</v>
      </c>
      <c r="C455" s="124">
        <f t="shared" si="1"/>
        <v>12107.59987</v>
      </c>
      <c r="D455" s="124">
        <v>98832.88486546074</v>
      </c>
      <c r="E455" s="125">
        <v>13776.0</v>
      </c>
      <c r="F455" s="125">
        <v>0.86</v>
      </c>
      <c r="G455" s="126">
        <v>0.2</v>
      </c>
      <c r="H455" s="127">
        <f t="shared" si="2"/>
        <v>198374.4</v>
      </c>
      <c r="I455" s="122">
        <f t="shared" si="3"/>
        <v>543.4915068</v>
      </c>
      <c r="J455" s="122">
        <f t="shared" si="4"/>
        <v>14130.77918</v>
      </c>
      <c r="K455" s="122">
        <f t="shared" si="5"/>
        <v>12152.47009</v>
      </c>
      <c r="L455" s="122">
        <f t="shared" si="6"/>
        <v>38436</v>
      </c>
      <c r="M455" s="125">
        <v>0.88</v>
      </c>
      <c r="N455" s="125">
        <v>23.0</v>
      </c>
      <c r="O455" s="118">
        <f t="shared" si="7"/>
        <v>26</v>
      </c>
      <c r="P455" s="118"/>
      <c r="Q455" s="118"/>
      <c r="R455" s="118"/>
      <c r="S455" s="118"/>
      <c r="T455" s="118"/>
      <c r="U455" s="118"/>
      <c r="V455" s="118"/>
      <c r="W455" s="118"/>
      <c r="X455" s="118"/>
      <c r="Y455" s="118"/>
      <c r="Z455" s="118"/>
      <c r="AA455" s="118"/>
      <c r="AB455" s="118"/>
      <c r="AC455" s="118"/>
      <c r="AD455" s="118"/>
      <c r="AE455" s="118"/>
      <c r="AF455" s="118"/>
      <c r="AG455" s="118"/>
    </row>
    <row r="456" ht="11.25" customHeight="1">
      <c r="A456" s="123">
        <v>69336.67389605619</v>
      </c>
      <c r="B456" s="124">
        <v>7.067500000000001</v>
      </c>
      <c r="C456" s="124">
        <f t="shared" si="1"/>
        <v>14884.36795</v>
      </c>
      <c r="D456" s="124">
        <v>105195.27047960584</v>
      </c>
      <c r="E456" s="125">
        <v>14042.0</v>
      </c>
      <c r="F456" s="125">
        <v>0.26</v>
      </c>
      <c r="G456" s="126">
        <v>-0.2</v>
      </c>
      <c r="H456" s="127">
        <f t="shared" si="2"/>
        <v>134803.2</v>
      </c>
      <c r="I456" s="122">
        <f t="shared" si="3"/>
        <v>369.3238356</v>
      </c>
      <c r="J456" s="122">
        <f t="shared" si="4"/>
        <v>26960.64</v>
      </c>
      <c r="K456" s="122">
        <f t="shared" si="5"/>
        <v>7009.7664</v>
      </c>
      <c r="L456" s="122">
        <f t="shared" si="6"/>
        <v>40980</v>
      </c>
      <c r="M456" s="125">
        <v>0.8</v>
      </c>
      <c r="N456" s="125">
        <v>58.0</v>
      </c>
      <c r="O456" s="118">
        <f t="shared" si="7"/>
        <v>73</v>
      </c>
      <c r="P456" s="118"/>
      <c r="Q456" s="118"/>
      <c r="R456" s="118"/>
      <c r="S456" s="118"/>
      <c r="T456" s="118"/>
      <c r="U456" s="118"/>
      <c r="V456" s="118"/>
      <c r="W456" s="118"/>
      <c r="X456" s="118"/>
      <c r="Y456" s="118"/>
      <c r="Z456" s="118"/>
      <c r="AA456" s="118"/>
      <c r="AB456" s="118"/>
      <c r="AC456" s="118"/>
      <c r="AD456" s="118"/>
      <c r="AE456" s="118"/>
      <c r="AF456" s="118"/>
      <c r="AG456" s="118"/>
    </row>
    <row r="457" ht="11.25" customHeight="1">
      <c r="A457" s="123">
        <v>81689.6541412064</v>
      </c>
      <c r="B457" s="124">
        <v>5.616380000000001</v>
      </c>
      <c r="C457" s="124">
        <f t="shared" si="1"/>
        <v>34007.56499</v>
      </c>
      <c r="D457" s="124">
        <v>190999.40786310725</v>
      </c>
      <c r="E457" s="125">
        <v>15126.0</v>
      </c>
      <c r="F457" s="125">
        <v>0.57</v>
      </c>
      <c r="G457" s="126">
        <v>0.4</v>
      </c>
      <c r="H457" s="127">
        <f t="shared" si="2"/>
        <v>254116.8</v>
      </c>
      <c r="I457" s="122">
        <f t="shared" si="3"/>
        <v>696.210411</v>
      </c>
      <c r="J457" s="122">
        <f t="shared" si="4"/>
        <v>60570.30575</v>
      </c>
      <c r="K457" s="122">
        <f t="shared" si="5"/>
        <v>34525.07428</v>
      </c>
      <c r="L457" s="122">
        <f t="shared" si="6"/>
        <v>129620</v>
      </c>
      <c r="M457" s="125">
        <v>0.87</v>
      </c>
      <c r="N457" s="125">
        <v>76.0</v>
      </c>
      <c r="O457" s="118">
        <f t="shared" si="7"/>
        <v>87</v>
      </c>
      <c r="P457" s="118"/>
      <c r="Q457" s="118"/>
      <c r="R457" s="118"/>
      <c r="S457" s="118"/>
      <c r="T457" s="118"/>
      <c r="U457" s="118"/>
      <c r="V457" s="118"/>
      <c r="W457" s="118"/>
      <c r="X457" s="118"/>
      <c r="Y457" s="118"/>
      <c r="Z457" s="118"/>
      <c r="AA457" s="118"/>
      <c r="AB457" s="118"/>
      <c r="AC457" s="118"/>
      <c r="AD457" s="118"/>
      <c r="AE457" s="118"/>
      <c r="AF457" s="118"/>
      <c r="AG457" s="118"/>
    </row>
    <row r="458" ht="11.25" customHeight="1">
      <c r="A458" s="123">
        <v>96657.5001047478</v>
      </c>
      <c r="B458" s="124">
        <v>6.127165000000001</v>
      </c>
      <c r="C458" s="124">
        <f t="shared" si="1"/>
        <v>4816.782821</v>
      </c>
      <c r="D458" s="124">
        <v>29513.223115252476</v>
      </c>
      <c r="E458" s="125">
        <v>15020.0</v>
      </c>
      <c r="F458" s="125">
        <v>0.12</v>
      </c>
      <c r="G458" s="126">
        <v>-0.4</v>
      </c>
      <c r="H458" s="127">
        <f t="shared" si="2"/>
        <v>108144</v>
      </c>
      <c r="I458" s="122">
        <f t="shared" si="3"/>
        <v>296.2849315</v>
      </c>
      <c r="J458" s="122">
        <f t="shared" si="4"/>
        <v>7999.693151</v>
      </c>
      <c r="K458" s="122">
        <f t="shared" si="5"/>
        <v>959.9631781</v>
      </c>
      <c r="L458" s="122">
        <f t="shared" si="6"/>
        <v>9920</v>
      </c>
      <c r="M458" s="125">
        <v>0.85</v>
      </c>
      <c r="N458" s="125">
        <v>23.0</v>
      </c>
      <c r="O458" s="118">
        <f t="shared" si="7"/>
        <v>27</v>
      </c>
      <c r="P458" s="118"/>
      <c r="Q458" s="118"/>
      <c r="R458" s="118"/>
      <c r="S458" s="118"/>
      <c r="T458" s="118"/>
      <c r="U458" s="118"/>
      <c r="V458" s="118"/>
      <c r="W458" s="118"/>
      <c r="X458" s="118"/>
      <c r="Y458" s="118"/>
      <c r="Z458" s="118"/>
      <c r="AA458" s="118"/>
      <c r="AB458" s="118"/>
      <c r="AC458" s="118"/>
      <c r="AD458" s="118"/>
      <c r="AE458" s="118"/>
      <c r="AF458" s="118"/>
      <c r="AG458" s="118"/>
    </row>
    <row r="459" ht="11.25" customHeight="1">
      <c r="A459" s="123">
        <v>4632.399444586766</v>
      </c>
      <c r="B459" s="124">
        <v>5.648720000000001</v>
      </c>
      <c r="C459" s="124">
        <f t="shared" si="1"/>
        <v>9461.547594</v>
      </c>
      <c r="D459" s="124">
        <v>53445.63312288118</v>
      </c>
      <c r="E459" s="125">
        <v>15990.0</v>
      </c>
      <c r="F459" s="125">
        <v>0.48</v>
      </c>
      <c r="G459" s="126">
        <v>0.4</v>
      </c>
      <c r="H459" s="127">
        <f t="shared" si="2"/>
        <v>268632</v>
      </c>
      <c r="I459" s="122">
        <f t="shared" si="3"/>
        <v>735.9780822</v>
      </c>
      <c r="J459" s="122">
        <f t="shared" si="4"/>
        <v>18399.45205</v>
      </c>
      <c r="K459" s="122">
        <f t="shared" si="5"/>
        <v>8831.736986</v>
      </c>
      <c r="L459" s="122">
        <f t="shared" si="6"/>
        <v>36063</v>
      </c>
      <c r="M459" s="125">
        <v>0.93</v>
      </c>
      <c r="N459" s="125">
        <v>23.0</v>
      </c>
      <c r="O459" s="118">
        <f t="shared" si="7"/>
        <v>25</v>
      </c>
      <c r="P459" s="118"/>
      <c r="Q459" s="118"/>
      <c r="R459" s="118"/>
      <c r="S459" s="118"/>
      <c r="T459" s="118"/>
      <c r="U459" s="118"/>
      <c r="V459" s="118"/>
      <c r="W459" s="118"/>
      <c r="X459" s="118"/>
      <c r="Y459" s="118"/>
      <c r="Z459" s="118"/>
      <c r="AA459" s="118"/>
      <c r="AB459" s="118"/>
      <c r="AC459" s="118"/>
      <c r="AD459" s="118"/>
      <c r="AE459" s="118"/>
      <c r="AF459" s="118"/>
      <c r="AG459" s="118"/>
    </row>
    <row r="460" ht="11.25" customHeight="1">
      <c r="A460" s="123">
        <v>12618.770051385252</v>
      </c>
      <c r="B460" s="124">
        <v>6.34381</v>
      </c>
      <c r="C460" s="124">
        <f t="shared" si="1"/>
        <v>47774.34048</v>
      </c>
      <c r="D460" s="124">
        <v>303071.33889194037</v>
      </c>
      <c r="E460" s="125">
        <v>15086.0</v>
      </c>
      <c r="F460" s="125">
        <v>0.26</v>
      </c>
      <c r="G460" s="126">
        <v>1.5</v>
      </c>
      <c r="H460" s="127">
        <f t="shared" si="2"/>
        <v>452580</v>
      </c>
      <c r="I460" s="122">
        <f t="shared" si="3"/>
        <v>1239.945205</v>
      </c>
      <c r="J460" s="122">
        <f t="shared" si="4"/>
        <v>257908.6027</v>
      </c>
      <c r="K460" s="122">
        <f t="shared" si="5"/>
        <v>67056.23671</v>
      </c>
      <c r="L460" s="122">
        <f t="shared" si="6"/>
        <v>392021</v>
      </c>
      <c r="M460" s="125">
        <v>0.87</v>
      </c>
      <c r="N460" s="125">
        <v>181.0</v>
      </c>
      <c r="O460" s="118">
        <f t="shared" si="7"/>
        <v>208</v>
      </c>
      <c r="P460" s="118"/>
      <c r="Q460" s="118"/>
      <c r="R460" s="118"/>
      <c r="S460" s="118"/>
      <c r="T460" s="118"/>
      <c r="U460" s="118"/>
      <c r="V460" s="118"/>
      <c r="W460" s="118"/>
      <c r="X460" s="118"/>
      <c r="Y460" s="118"/>
      <c r="Z460" s="118"/>
      <c r="AA460" s="118"/>
      <c r="AB460" s="118"/>
      <c r="AC460" s="118"/>
      <c r="AD460" s="118"/>
      <c r="AE460" s="118"/>
      <c r="AF460" s="118"/>
      <c r="AG460" s="118"/>
    </row>
    <row r="461" ht="11.25" customHeight="1">
      <c r="A461" s="123">
        <v>5742.090901522612</v>
      </c>
      <c r="B461" s="124">
        <v>30.426000000000002</v>
      </c>
      <c r="C461" s="124">
        <f t="shared" si="1"/>
        <v>1351.804084</v>
      </c>
      <c r="D461" s="124">
        <v>41129.991056014675</v>
      </c>
      <c r="E461" s="125">
        <v>15676.0</v>
      </c>
      <c r="F461" s="125">
        <v>0.17</v>
      </c>
      <c r="G461" s="126">
        <v>0.5</v>
      </c>
      <c r="H461" s="127">
        <f t="shared" si="2"/>
        <v>282168</v>
      </c>
      <c r="I461" s="122">
        <f t="shared" si="3"/>
        <v>773.0630137</v>
      </c>
      <c r="J461" s="122">
        <f t="shared" si="4"/>
        <v>8503.693151</v>
      </c>
      <c r="K461" s="122">
        <f t="shared" si="5"/>
        <v>1445.627836</v>
      </c>
      <c r="L461" s="122">
        <f t="shared" si="6"/>
        <v>11395</v>
      </c>
      <c r="M461" s="125">
        <v>1.0</v>
      </c>
      <c r="N461" s="125">
        <v>11.0</v>
      </c>
      <c r="O461" s="118">
        <f t="shared" si="7"/>
        <v>11</v>
      </c>
      <c r="P461" s="118"/>
      <c r="Q461" s="118"/>
      <c r="R461" s="118"/>
      <c r="S461" s="118"/>
      <c r="T461" s="118"/>
      <c r="U461" s="118"/>
      <c r="V461" s="118"/>
      <c r="W461" s="118"/>
      <c r="X461" s="118"/>
      <c r="Y461" s="118"/>
      <c r="Z461" s="118"/>
      <c r="AA461" s="118"/>
      <c r="AB461" s="118"/>
      <c r="AC461" s="118"/>
      <c r="AD461" s="118"/>
      <c r="AE461" s="118"/>
      <c r="AF461" s="118"/>
      <c r="AG461" s="118"/>
    </row>
    <row r="462" ht="11.25" customHeight="1">
      <c r="A462" s="123">
        <v>83005.11664792088</v>
      </c>
      <c r="B462" s="124">
        <v>5.58404</v>
      </c>
      <c r="C462" s="124">
        <f t="shared" si="1"/>
        <v>6016.676551</v>
      </c>
      <c r="D462" s="124">
        <v>33597.362526522964</v>
      </c>
      <c r="E462" s="125">
        <v>15222.0</v>
      </c>
      <c r="F462" s="125">
        <v>0.26</v>
      </c>
      <c r="G462" s="126">
        <v>0.8</v>
      </c>
      <c r="H462" s="127">
        <f t="shared" si="2"/>
        <v>328795.2</v>
      </c>
      <c r="I462" s="122">
        <f t="shared" si="3"/>
        <v>900.8087671</v>
      </c>
      <c r="J462" s="122">
        <f t="shared" si="4"/>
        <v>20718.60164</v>
      </c>
      <c r="K462" s="122">
        <f t="shared" si="5"/>
        <v>5386.836427</v>
      </c>
      <c r="L462" s="122">
        <f t="shared" si="6"/>
        <v>31492</v>
      </c>
      <c r="M462" s="125">
        <v>1.0</v>
      </c>
      <c r="N462" s="125">
        <v>23.0</v>
      </c>
      <c r="O462" s="118">
        <f t="shared" si="7"/>
        <v>23</v>
      </c>
      <c r="P462" s="118"/>
      <c r="Q462" s="118"/>
      <c r="R462" s="118"/>
      <c r="S462" s="118"/>
      <c r="T462" s="118"/>
      <c r="U462" s="118"/>
      <c r="V462" s="118"/>
      <c r="W462" s="118"/>
      <c r="X462" s="118"/>
      <c r="Y462" s="118"/>
      <c r="Z462" s="118"/>
      <c r="AA462" s="118"/>
      <c r="AB462" s="118"/>
      <c r="AC462" s="118"/>
      <c r="AD462" s="118"/>
      <c r="AE462" s="118"/>
      <c r="AF462" s="118"/>
      <c r="AG462" s="118"/>
    </row>
    <row r="463" ht="11.25" customHeight="1">
      <c r="A463" s="123">
        <v>82550.86699194921</v>
      </c>
      <c r="B463" s="124">
        <v>7.600670000000001</v>
      </c>
      <c r="C463" s="124">
        <f t="shared" si="1"/>
        <v>16281.48633</v>
      </c>
      <c r="D463" s="124">
        <v>123750.2047355083</v>
      </c>
      <c r="E463" s="125">
        <v>21520.0</v>
      </c>
      <c r="F463" s="125">
        <v>0.72</v>
      </c>
      <c r="G463" s="126">
        <v>0.4</v>
      </c>
      <c r="H463" s="127">
        <f t="shared" si="2"/>
        <v>361536</v>
      </c>
      <c r="I463" s="122">
        <f t="shared" si="3"/>
        <v>990.509589</v>
      </c>
      <c r="J463" s="122">
        <f t="shared" si="4"/>
        <v>22781.72055</v>
      </c>
      <c r="K463" s="122">
        <f t="shared" si="5"/>
        <v>16402.83879</v>
      </c>
      <c r="L463" s="122">
        <f t="shared" si="6"/>
        <v>55587</v>
      </c>
      <c r="M463" s="125">
        <v>1.0</v>
      </c>
      <c r="N463" s="125">
        <v>23.0</v>
      </c>
      <c r="O463" s="118">
        <f t="shared" si="7"/>
        <v>23</v>
      </c>
      <c r="P463" s="118"/>
      <c r="Q463" s="118"/>
      <c r="R463" s="118"/>
      <c r="S463" s="118"/>
      <c r="T463" s="118"/>
      <c r="U463" s="118"/>
      <c r="V463" s="118"/>
      <c r="W463" s="118"/>
      <c r="X463" s="118"/>
      <c r="Y463" s="118"/>
      <c r="Z463" s="118"/>
      <c r="AA463" s="118"/>
      <c r="AB463" s="118"/>
      <c r="AC463" s="118"/>
      <c r="AD463" s="118"/>
      <c r="AE463" s="118"/>
      <c r="AF463" s="118"/>
      <c r="AG463" s="118"/>
    </row>
    <row r="464" ht="11.25" customHeight="1">
      <c r="A464" s="123">
        <v>67689.42492860272</v>
      </c>
      <c r="B464" s="124">
        <v>22.97218</v>
      </c>
      <c r="C464" s="124">
        <f t="shared" si="1"/>
        <v>1435.206387</v>
      </c>
      <c r="D464" s="124">
        <v>32969.819464761815</v>
      </c>
      <c r="E464" s="125">
        <v>17236.0</v>
      </c>
      <c r="F464" s="125">
        <v>0.09</v>
      </c>
      <c r="G464" s="126">
        <v>0.2</v>
      </c>
      <c r="H464" s="127">
        <f t="shared" si="2"/>
        <v>248198.4</v>
      </c>
      <c r="I464" s="122">
        <f t="shared" si="3"/>
        <v>679.9956164</v>
      </c>
      <c r="J464" s="122">
        <f t="shared" si="4"/>
        <v>10879.92986</v>
      </c>
      <c r="K464" s="122">
        <f t="shared" si="5"/>
        <v>979.1936877</v>
      </c>
      <c r="L464" s="122">
        <f t="shared" si="6"/>
        <v>12838</v>
      </c>
      <c r="M464" s="125">
        <v>1.0</v>
      </c>
      <c r="N464" s="125">
        <v>16.0</v>
      </c>
      <c r="O464" s="118">
        <f t="shared" si="7"/>
        <v>16</v>
      </c>
      <c r="P464" s="118"/>
      <c r="Q464" s="118"/>
      <c r="R464" s="118"/>
      <c r="S464" s="118"/>
      <c r="T464" s="118"/>
      <c r="U464" s="118"/>
      <c r="V464" s="118"/>
      <c r="W464" s="118"/>
      <c r="X464" s="118"/>
      <c r="Y464" s="118"/>
      <c r="Z464" s="118"/>
      <c r="AA464" s="118"/>
      <c r="AB464" s="118"/>
      <c r="AC464" s="118"/>
      <c r="AD464" s="118"/>
      <c r="AE464" s="118"/>
      <c r="AF464" s="118"/>
      <c r="AG464" s="118"/>
    </row>
    <row r="465" ht="11.25" customHeight="1">
      <c r="A465" s="123">
        <v>29076.926878560273</v>
      </c>
      <c r="B465" s="124">
        <v>7.383640000000001</v>
      </c>
      <c r="C465" s="124">
        <f t="shared" si="1"/>
        <v>5856.980958</v>
      </c>
      <c r="D465" s="124">
        <v>43245.83888104078</v>
      </c>
      <c r="E465" s="125">
        <v>16426.0</v>
      </c>
      <c r="F465" s="125">
        <v>0.68</v>
      </c>
      <c r="G465" s="126">
        <v>0.4</v>
      </c>
      <c r="H465" s="127">
        <f t="shared" si="2"/>
        <v>275956.8</v>
      </c>
      <c r="I465" s="122">
        <f t="shared" si="3"/>
        <v>756.0460274</v>
      </c>
      <c r="J465" s="122">
        <f t="shared" si="4"/>
        <v>9828.598356</v>
      </c>
      <c r="K465" s="122">
        <f t="shared" si="5"/>
        <v>6683.446882</v>
      </c>
      <c r="L465" s="122">
        <f t="shared" si="6"/>
        <v>23195</v>
      </c>
      <c r="M465" s="125">
        <v>0.82</v>
      </c>
      <c r="N465" s="125">
        <v>11.0</v>
      </c>
      <c r="O465" s="118">
        <f t="shared" si="7"/>
        <v>13</v>
      </c>
      <c r="P465" s="118"/>
      <c r="Q465" s="118"/>
      <c r="R465" s="118"/>
      <c r="S465" s="118"/>
      <c r="T465" s="118"/>
      <c r="U465" s="118"/>
      <c r="V465" s="118"/>
      <c r="W465" s="118"/>
      <c r="X465" s="118"/>
      <c r="Y465" s="118"/>
      <c r="Z465" s="118"/>
      <c r="AA465" s="118"/>
      <c r="AB465" s="118"/>
      <c r="AC465" s="118"/>
      <c r="AD465" s="118"/>
      <c r="AE465" s="118"/>
      <c r="AF465" s="118"/>
      <c r="AG465" s="118"/>
    </row>
    <row r="466" ht="11.25" customHeight="1">
      <c r="A466" s="123">
        <v>24320.22777850561</v>
      </c>
      <c r="B466" s="124">
        <v>7.3843000000000005</v>
      </c>
      <c r="C466" s="124">
        <f t="shared" si="1"/>
        <v>5493.641639</v>
      </c>
      <c r="D466" s="124">
        <v>40566.697956155804</v>
      </c>
      <c r="E466" s="125">
        <v>17194.0</v>
      </c>
      <c r="F466" s="125">
        <v>0.22</v>
      </c>
      <c r="G466" s="126">
        <v>0.4</v>
      </c>
      <c r="H466" s="127">
        <f t="shared" si="2"/>
        <v>288859.2</v>
      </c>
      <c r="I466" s="122">
        <f t="shared" si="3"/>
        <v>791.3950685</v>
      </c>
      <c r="J466" s="122">
        <f t="shared" si="4"/>
        <v>18202.08658</v>
      </c>
      <c r="K466" s="122">
        <f t="shared" si="5"/>
        <v>4004.459047</v>
      </c>
      <c r="L466" s="122">
        <f t="shared" si="6"/>
        <v>26211</v>
      </c>
      <c r="M466" s="125">
        <v>1.0</v>
      </c>
      <c r="N466" s="125">
        <v>23.0</v>
      </c>
      <c r="O466" s="118">
        <f t="shared" si="7"/>
        <v>23</v>
      </c>
      <c r="P466" s="118"/>
      <c r="Q466" s="118"/>
      <c r="R466" s="118"/>
      <c r="S466" s="118"/>
      <c r="T466" s="118"/>
      <c r="U466" s="118"/>
      <c r="V466" s="118"/>
      <c r="W466" s="118"/>
      <c r="X466" s="118"/>
      <c r="Y466" s="118"/>
      <c r="Z466" s="118"/>
      <c r="AA466" s="118"/>
      <c r="AB466" s="118"/>
      <c r="AC466" s="118"/>
      <c r="AD466" s="118"/>
      <c r="AE466" s="118"/>
      <c r="AF466" s="118"/>
      <c r="AG466" s="118"/>
    </row>
    <row r="467" ht="11.25" customHeight="1">
      <c r="A467" s="123">
        <v>87631.39656852385</v>
      </c>
      <c r="B467" s="124">
        <v>7.0345</v>
      </c>
      <c r="C467" s="124">
        <f t="shared" si="1"/>
        <v>32357.67405</v>
      </c>
      <c r="D467" s="124">
        <v>227620.05810946194</v>
      </c>
      <c r="E467" s="125">
        <v>19498.0</v>
      </c>
      <c r="F467" s="125">
        <v>0.19</v>
      </c>
      <c r="G467" s="126">
        <v>1.5</v>
      </c>
      <c r="H467" s="127">
        <f t="shared" si="2"/>
        <v>584940</v>
      </c>
      <c r="I467" s="122">
        <f t="shared" si="3"/>
        <v>1602.575342</v>
      </c>
      <c r="J467" s="122">
        <f t="shared" si="4"/>
        <v>211539.9452</v>
      </c>
      <c r="K467" s="122">
        <f t="shared" si="5"/>
        <v>40192.58959</v>
      </c>
      <c r="L467" s="122">
        <f t="shared" si="6"/>
        <v>291925</v>
      </c>
      <c r="M467" s="125">
        <v>0.93</v>
      </c>
      <c r="N467" s="125">
        <v>123.0</v>
      </c>
      <c r="O467" s="118">
        <f t="shared" si="7"/>
        <v>132</v>
      </c>
      <c r="P467" s="118"/>
      <c r="Q467" s="118"/>
      <c r="R467" s="118"/>
      <c r="S467" s="118"/>
      <c r="T467" s="118"/>
      <c r="U467" s="118"/>
      <c r="V467" s="118"/>
      <c r="W467" s="118"/>
      <c r="X467" s="118"/>
      <c r="Y467" s="118"/>
      <c r="Z467" s="118"/>
      <c r="AA467" s="118"/>
      <c r="AB467" s="118"/>
      <c r="AC467" s="118"/>
      <c r="AD467" s="118"/>
      <c r="AE467" s="118"/>
      <c r="AF467" s="118"/>
      <c r="AG467" s="118"/>
    </row>
    <row r="468" ht="11.25" customHeight="1">
      <c r="A468" s="123">
        <v>42076.92508856219</v>
      </c>
      <c r="B468" s="124">
        <v>32.725</v>
      </c>
      <c r="C468" s="124">
        <f t="shared" si="1"/>
        <v>3399.225067</v>
      </c>
      <c r="D468" s="124">
        <v>111239.64031840002</v>
      </c>
      <c r="E468" s="125">
        <v>21988.0</v>
      </c>
      <c r="F468" s="125">
        <v>0.22</v>
      </c>
      <c r="G468" s="126">
        <v>-0.4</v>
      </c>
      <c r="H468" s="127">
        <f t="shared" si="2"/>
        <v>158313.6</v>
      </c>
      <c r="I468" s="122">
        <f t="shared" si="3"/>
        <v>433.7358904</v>
      </c>
      <c r="J468" s="122">
        <f t="shared" si="4"/>
        <v>6939.774247</v>
      </c>
      <c r="K468" s="122">
        <f t="shared" si="5"/>
        <v>1526.750334</v>
      </c>
      <c r="L468" s="122">
        <f t="shared" si="6"/>
        <v>9993</v>
      </c>
      <c r="M468" s="125">
        <v>1.0</v>
      </c>
      <c r="N468" s="125">
        <v>16.0</v>
      </c>
      <c r="O468" s="118">
        <f t="shared" si="7"/>
        <v>16</v>
      </c>
      <c r="P468" s="118"/>
      <c r="Q468" s="118"/>
      <c r="R468" s="118"/>
      <c r="S468" s="118"/>
      <c r="T468" s="118"/>
      <c r="U468" s="118"/>
      <c r="V468" s="118"/>
      <c r="W468" s="118"/>
      <c r="X468" s="118"/>
      <c r="Y468" s="118"/>
      <c r="Z468" s="118"/>
      <c r="AA468" s="118"/>
      <c r="AB468" s="118"/>
      <c r="AC468" s="118"/>
      <c r="AD468" s="118"/>
      <c r="AE468" s="118"/>
      <c r="AF468" s="118"/>
      <c r="AG468" s="118"/>
    </row>
    <row r="469" ht="11.25" customHeight="1">
      <c r="A469" s="123">
        <v>15371.663766696163</v>
      </c>
      <c r="B469" s="124">
        <v>5.29298</v>
      </c>
      <c r="C469" s="124">
        <f t="shared" si="1"/>
        <v>6403.849362</v>
      </c>
      <c r="D469" s="124">
        <v>33895.44659495266</v>
      </c>
      <c r="E469" s="125">
        <v>18254.0</v>
      </c>
      <c r="F469" s="125">
        <v>0.35</v>
      </c>
      <c r="G469" s="126">
        <v>0.6</v>
      </c>
      <c r="H469" s="127">
        <f t="shared" si="2"/>
        <v>350476.8</v>
      </c>
      <c r="I469" s="122">
        <f t="shared" si="3"/>
        <v>960.210411</v>
      </c>
      <c r="J469" s="122">
        <f t="shared" si="4"/>
        <v>17283.7874</v>
      </c>
      <c r="K469" s="122">
        <f t="shared" si="5"/>
        <v>6049.325589</v>
      </c>
      <c r="L469" s="122">
        <f t="shared" si="6"/>
        <v>29382</v>
      </c>
      <c r="M469" s="125">
        <v>0.87</v>
      </c>
      <c r="N469" s="125">
        <v>16.0</v>
      </c>
      <c r="O469" s="118">
        <f t="shared" si="7"/>
        <v>18</v>
      </c>
      <c r="P469" s="118"/>
      <c r="Q469" s="118"/>
      <c r="R469" s="118"/>
      <c r="S469" s="118"/>
      <c r="T469" s="118"/>
      <c r="U469" s="118"/>
      <c r="V469" s="118"/>
      <c r="W469" s="118"/>
      <c r="X469" s="118"/>
      <c r="Y469" s="118"/>
      <c r="Z469" s="118"/>
      <c r="AA469" s="118"/>
      <c r="AB469" s="118"/>
      <c r="AC469" s="118"/>
      <c r="AD469" s="118"/>
      <c r="AE469" s="118"/>
      <c r="AF469" s="118"/>
      <c r="AG469" s="118"/>
    </row>
    <row r="470" ht="11.25" customHeight="1">
      <c r="A470" s="123">
        <v>64571.788843120004</v>
      </c>
      <c r="B470" s="124">
        <v>7.41763</v>
      </c>
      <c r="C470" s="124">
        <f t="shared" si="1"/>
        <v>7973.0168</v>
      </c>
      <c r="D470" s="124">
        <v>59140.88860623899</v>
      </c>
      <c r="E470" s="125">
        <v>6808.0</v>
      </c>
      <c r="F470" s="125">
        <v>0.82</v>
      </c>
      <c r="G470" s="126">
        <v>0.2</v>
      </c>
      <c r="H470" s="127">
        <f t="shared" si="2"/>
        <v>98035.2</v>
      </c>
      <c r="I470" s="122">
        <f t="shared" si="3"/>
        <v>268.589589</v>
      </c>
      <c r="J470" s="122">
        <f t="shared" si="4"/>
        <v>10474.99397</v>
      </c>
      <c r="K470" s="122">
        <f t="shared" si="5"/>
        <v>8589.495058</v>
      </c>
      <c r="L470" s="122">
        <f t="shared" si="6"/>
        <v>27654</v>
      </c>
      <c r="M470" s="125">
        <v>0.8</v>
      </c>
      <c r="N470" s="125">
        <v>31.0</v>
      </c>
      <c r="O470" s="118">
        <f t="shared" si="7"/>
        <v>39</v>
      </c>
      <c r="P470" s="118"/>
      <c r="Q470" s="118"/>
      <c r="R470" s="118"/>
      <c r="S470" s="118"/>
      <c r="T470" s="118"/>
      <c r="U470" s="118"/>
      <c r="V470" s="118"/>
      <c r="W470" s="118"/>
      <c r="X470" s="118"/>
      <c r="Y470" s="118"/>
      <c r="Z470" s="118"/>
      <c r="AA470" s="118"/>
      <c r="AB470" s="118"/>
      <c r="AC470" s="118"/>
      <c r="AD470" s="118"/>
      <c r="AE470" s="118"/>
      <c r="AF470" s="118"/>
      <c r="AG470" s="118"/>
    </row>
    <row r="471" ht="11.25" customHeight="1">
      <c r="A471" s="123">
        <v>99691.56816598211</v>
      </c>
      <c r="B471" s="124">
        <v>7.051000000000001</v>
      </c>
      <c r="C471" s="124">
        <f t="shared" si="1"/>
        <v>8808.578239</v>
      </c>
      <c r="D471" s="124">
        <v>62109.28516120535</v>
      </c>
      <c r="E471" s="125">
        <v>27146.0</v>
      </c>
      <c r="F471" s="125">
        <v>0.38</v>
      </c>
      <c r="G471" s="126">
        <v>1.2</v>
      </c>
      <c r="H471" s="127">
        <f t="shared" si="2"/>
        <v>716654.4</v>
      </c>
      <c r="I471" s="122">
        <f t="shared" si="3"/>
        <v>1963.436712</v>
      </c>
      <c r="J471" s="122">
        <f t="shared" si="4"/>
        <v>31414.9874</v>
      </c>
      <c r="K471" s="122">
        <f t="shared" si="5"/>
        <v>11937.69521</v>
      </c>
      <c r="L471" s="122">
        <f t="shared" si="6"/>
        <v>55290</v>
      </c>
      <c r="M471" s="125">
        <v>1.0</v>
      </c>
      <c r="N471" s="125">
        <v>16.0</v>
      </c>
      <c r="O471" s="118">
        <f t="shared" si="7"/>
        <v>16</v>
      </c>
      <c r="P471" s="118"/>
      <c r="Q471" s="118"/>
      <c r="R471" s="118"/>
      <c r="S471" s="118"/>
      <c r="T471" s="118"/>
      <c r="U471" s="118"/>
      <c r="V471" s="118"/>
      <c r="W471" s="118"/>
      <c r="X471" s="118"/>
      <c r="Y471" s="118"/>
      <c r="Z471" s="118"/>
      <c r="AA471" s="118"/>
      <c r="AB471" s="118"/>
      <c r="AC471" s="118"/>
      <c r="AD471" s="118"/>
      <c r="AE471" s="118"/>
      <c r="AF471" s="118"/>
      <c r="AG471" s="118"/>
    </row>
    <row r="472" ht="11.25" customHeight="1">
      <c r="A472" s="123">
        <v>56308.83257931408</v>
      </c>
      <c r="B472" s="124">
        <v>7.26506</v>
      </c>
      <c r="C472" s="124">
        <f t="shared" si="1"/>
        <v>13983.25675</v>
      </c>
      <c r="D472" s="124">
        <v>101589.19928280525</v>
      </c>
      <c r="E472" s="125">
        <v>23864.0</v>
      </c>
      <c r="F472" s="125">
        <v>0.52</v>
      </c>
      <c r="G472" s="126">
        <v>0.4</v>
      </c>
      <c r="H472" s="127">
        <f t="shared" si="2"/>
        <v>400915.2</v>
      </c>
      <c r="I472" s="122">
        <f t="shared" si="3"/>
        <v>1098.397808</v>
      </c>
      <c r="J472" s="122">
        <f t="shared" si="4"/>
        <v>25263.14959</v>
      </c>
      <c r="K472" s="122">
        <f t="shared" si="5"/>
        <v>13136.83779</v>
      </c>
      <c r="L472" s="122">
        <f t="shared" si="6"/>
        <v>51537</v>
      </c>
      <c r="M472" s="125">
        <v>1.0</v>
      </c>
      <c r="N472" s="125">
        <v>23.0</v>
      </c>
      <c r="O472" s="118">
        <f t="shared" si="7"/>
        <v>23</v>
      </c>
      <c r="P472" s="118"/>
      <c r="Q472" s="118"/>
      <c r="R472" s="118"/>
      <c r="S472" s="118"/>
      <c r="T472" s="118"/>
      <c r="U472" s="118"/>
      <c r="V472" s="118"/>
      <c r="W472" s="118"/>
      <c r="X472" s="118"/>
      <c r="Y472" s="118"/>
      <c r="Z472" s="118"/>
      <c r="AA472" s="118"/>
      <c r="AB472" s="118"/>
      <c r="AC472" s="118"/>
      <c r="AD472" s="118"/>
      <c r="AE472" s="118"/>
      <c r="AF472" s="118"/>
      <c r="AG472" s="118"/>
    </row>
    <row r="473" ht="11.25" customHeight="1">
      <c r="A473" s="123">
        <v>17877.582782294034</v>
      </c>
      <c r="B473" s="124">
        <v>7.15</v>
      </c>
      <c r="C473" s="124">
        <f t="shared" si="1"/>
        <v>41150.79155</v>
      </c>
      <c r="D473" s="124">
        <v>294228.1596026667</v>
      </c>
      <c r="E473" s="125">
        <v>25360.0</v>
      </c>
      <c r="F473" s="125">
        <v>0.41</v>
      </c>
      <c r="G473" s="126">
        <v>-0.4</v>
      </c>
      <c r="H473" s="127">
        <f t="shared" si="2"/>
        <v>182592</v>
      </c>
      <c r="I473" s="122">
        <f t="shared" si="3"/>
        <v>500.2520548</v>
      </c>
      <c r="J473" s="122">
        <f t="shared" si="4"/>
        <v>38019.15616</v>
      </c>
      <c r="K473" s="122">
        <f t="shared" si="5"/>
        <v>15587.85403</v>
      </c>
      <c r="L473" s="122">
        <f t="shared" si="6"/>
        <v>69195</v>
      </c>
      <c r="M473" s="125">
        <v>1.0</v>
      </c>
      <c r="N473" s="125">
        <v>76.0</v>
      </c>
      <c r="O473" s="118">
        <f t="shared" si="7"/>
        <v>76</v>
      </c>
      <c r="P473" s="118"/>
      <c r="Q473" s="118"/>
      <c r="R473" s="118"/>
      <c r="S473" s="118"/>
      <c r="T473" s="118"/>
      <c r="U473" s="118"/>
      <c r="V473" s="118"/>
      <c r="W473" s="118"/>
      <c r="X473" s="118"/>
      <c r="Y473" s="118"/>
      <c r="Z473" s="118"/>
      <c r="AA473" s="118"/>
      <c r="AB473" s="118"/>
      <c r="AC473" s="118"/>
      <c r="AD473" s="118"/>
      <c r="AE473" s="118"/>
      <c r="AF473" s="118"/>
      <c r="AG473" s="118"/>
    </row>
    <row r="474" ht="11.25" customHeight="1">
      <c r="A474" s="123">
        <v>28358.530415173424</v>
      </c>
      <c r="B474" s="124">
        <v>7.183000000000001</v>
      </c>
      <c r="C474" s="124">
        <f t="shared" si="1"/>
        <v>14997.99108</v>
      </c>
      <c r="D474" s="124">
        <v>107730.56995085001</v>
      </c>
      <c r="E474" s="125">
        <v>26322.0</v>
      </c>
      <c r="F474" s="125">
        <v>0.5</v>
      </c>
      <c r="G474" s="126">
        <v>1.5</v>
      </c>
      <c r="H474" s="127">
        <f t="shared" si="2"/>
        <v>789660</v>
      </c>
      <c r="I474" s="122">
        <f t="shared" si="3"/>
        <v>2163.452055</v>
      </c>
      <c r="J474" s="122">
        <f t="shared" si="4"/>
        <v>49759.39726</v>
      </c>
      <c r="K474" s="122">
        <f t="shared" si="5"/>
        <v>24879.69863</v>
      </c>
      <c r="L474" s="122">
        <f t="shared" si="6"/>
        <v>99519</v>
      </c>
      <c r="M474" s="125">
        <v>1.0</v>
      </c>
      <c r="N474" s="125">
        <v>23.0</v>
      </c>
      <c r="O474" s="118">
        <f t="shared" si="7"/>
        <v>23</v>
      </c>
      <c r="P474" s="118"/>
      <c r="Q474" s="118"/>
      <c r="R474" s="118"/>
      <c r="S474" s="118"/>
      <c r="T474" s="118"/>
      <c r="U474" s="118"/>
      <c r="V474" s="118"/>
      <c r="W474" s="118"/>
      <c r="X474" s="118"/>
      <c r="Y474" s="118"/>
      <c r="Z474" s="118"/>
      <c r="AA474" s="118"/>
      <c r="AB474" s="118"/>
      <c r="AC474" s="118"/>
      <c r="AD474" s="118"/>
      <c r="AE474" s="118"/>
      <c r="AF474" s="118"/>
      <c r="AG474" s="118"/>
    </row>
    <row r="475" ht="11.25" customHeight="1">
      <c r="A475" s="123">
        <v>69432.77750573553</v>
      </c>
      <c r="B475" s="124">
        <v>7.270560000000001</v>
      </c>
      <c r="C475" s="124">
        <f t="shared" si="1"/>
        <v>12350.7931</v>
      </c>
      <c r="D475" s="124">
        <v>89797.18230730992</v>
      </c>
      <c r="E475" s="125">
        <v>44962.0</v>
      </c>
      <c r="F475" s="125">
        <v>0.47</v>
      </c>
      <c r="G475" s="126">
        <v>0.2</v>
      </c>
      <c r="H475" s="127">
        <f t="shared" si="2"/>
        <v>647452.8</v>
      </c>
      <c r="I475" s="122">
        <f t="shared" si="3"/>
        <v>1773.843288</v>
      </c>
      <c r="J475" s="122">
        <f t="shared" si="4"/>
        <v>24833.80603</v>
      </c>
      <c r="K475" s="122">
        <f t="shared" si="5"/>
        <v>11671.88883</v>
      </c>
      <c r="L475" s="122">
        <f t="shared" si="6"/>
        <v>48178</v>
      </c>
      <c r="M475" s="125">
        <v>0.81</v>
      </c>
      <c r="N475" s="125">
        <v>11.0</v>
      </c>
      <c r="O475" s="118">
        <f t="shared" si="7"/>
        <v>14</v>
      </c>
      <c r="P475" s="118"/>
      <c r="Q475" s="118"/>
      <c r="R475" s="118"/>
      <c r="S475" s="118"/>
      <c r="T475" s="118"/>
      <c r="U475" s="118"/>
      <c r="V475" s="118"/>
      <c r="W475" s="118"/>
      <c r="X475" s="118"/>
      <c r="Y475" s="118"/>
      <c r="Z475" s="118"/>
      <c r="AA475" s="118"/>
      <c r="AB475" s="118"/>
      <c r="AC475" s="118"/>
      <c r="AD475" s="118"/>
      <c r="AE475" s="118"/>
      <c r="AF475" s="118"/>
      <c r="AG475" s="118"/>
    </row>
    <row r="476" ht="11.25" customHeight="1">
      <c r="A476" s="123">
        <v>85525.7036923382</v>
      </c>
      <c r="B476" s="124">
        <v>5.885</v>
      </c>
      <c r="C476" s="124">
        <f t="shared" si="1"/>
        <v>13658.19901</v>
      </c>
      <c r="D476" s="124">
        <v>80378.50117044123</v>
      </c>
      <c r="E476" s="125">
        <v>34082.0</v>
      </c>
      <c r="F476" s="125">
        <v>0.19</v>
      </c>
      <c r="G476" s="126">
        <v>0.8</v>
      </c>
      <c r="H476" s="127">
        <f t="shared" si="2"/>
        <v>736171.2</v>
      </c>
      <c r="I476" s="122">
        <f t="shared" si="3"/>
        <v>2016.907397</v>
      </c>
      <c r="J476" s="122">
        <f t="shared" si="4"/>
        <v>58490.31452</v>
      </c>
      <c r="K476" s="122">
        <f t="shared" si="5"/>
        <v>11113.15976</v>
      </c>
      <c r="L476" s="122">
        <f t="shared" si="6"/>
        <v>80717</v>
      </c>
      <c r="M476" s="125">
        <v>0.8</v>
      </c>
      <c r="N476" s="125">
        <v>23.0</v>
      </c>
      <c r="O476" s="118">
        <f t="shared" si="7"/>
        <v>29</v>
      </c>
      <c r="P476" s="118"/>
      <c r="Q476" s="118"/>
      <c r="R476" s="118"/>
      <c r="S476" s="118"/>
      <c r="T476" s="118"/>
      <c r="U476" s="118"/>
      <c r="V476" s="118"/>
      <c r="W476" s="118"/>
      <c r="X476" s="118"/>
      <c r="Y476" s="118"/>
      <c r="Z476" s="118"/>
      <c r="AA476" s="118"/>
      <c r="AB476" s="118"/>
      <c r="AC476" s="118"/>
      <c r="AD476" s="118"/>
      <c r="AE476" s="118"/>
      <c r="AF476" s="118"/>
      <c r="AG476" s="118"/>
    </row>
    <row r="477" ht="11.25" customHeight="1">
      <c r="A477" s="123">
        <v>22511.99721009989</v>
      </c>
      <c r="B477" s="124">
        <v>7.10655</v>
      </c>
      <c r="C477" s="124">
        <f t="shared" si="1"/>
        <v>23620.62241</v>
      </c>
      <c r="D477" s="124">
        <v>167861.13420411295</v>
      </c>
      <c r="E477" s="125">
        <v>50200.0</v>
      </c>
      <c r="F477" s="125">
        <v>0.49</v>
      </c>
      <c r="G477" s="126">
        <v>-0.2</v>
      </c>
      <c r="H477" s="127">
        <f t="shared" si="2"/>
        <v>481920</v>
      </c>
      <c r="I477" s="122">
        <f t="shared" si="3"/>
        <v>1320.328767</v>
      </c>
      <c r="J477" s="122">
        <f t="shared" si="4"/>
        <v>27726.90411</v>
      </c>
      <c r="K477" s="122">
        <f t="shared" si="5"/>
        <v>13586.18301</v>
      </c>
      <c r="L477" s="122">
        <f t="shared" si="6"/>
        <v>54899</v>
      </c>
      <c r="M477" s="125">
        <v>0.91</v>
      </c>
      <c r="N477" s="125">
        <v>19.0</v>
      </c>
      <c r="O477" s="118">
        <f t="shared" si="7"/>
        <v>21</v>
      </c>
      <c r="P477" s="118"/>
      <c r="Q477" s="118"/>
      <c r="R477" s="118"/>
      <c r="S477" s="118"/>
      <c r="T477" s="118"/>
      <c r="U477" s="118"/>
      <c r="V477" s="118"/>
      <c r="W477" s="118"/>
      <c r="X477" s="118"/>
      <c r="Y477" s="118"/>
      <c r="Z477" s="118"/>
      <c r="AA477" s="118"/>
      <c r="AB477" s="118"/>
      <c r="AC477" s="118"/>
      <c r="AD477" s="118"/>
      <c r="AE477" s="118"/>
      <c r="AF477" s="118"/>
      <c r="AG477" s="118"/>
    </row>
    <row r="478" ht="11.25" customHeight="1">
      <c r="A478" s="123">
        <v>26570.054788379737</v>
      </c>
      <c r="B478" s="124">
        <v>7.575810000000001</v>
      </c>
      <c r="C478" s="124">
        <f t="shared" si="1"/>
        <v>14614.345</v>
      </c>
      <c r="D478" s="124">
        <v>110715.50096387736</v>
      </c>
      <c r="E478" s="125">
        <v>43280.0</v>
      </c>
      <c r="F478" s="125">
        <v>0.2</v>
      </c>
      <c r="G478" s="126">
        <v>0.2</v>
      </c>
      <c r="H478" s="127">
        <f t="shared" si="2"/>
        <v>623232</v>
      </c>
      <c r="I478" s="122">
        <f t="shared" si="3"/>
        <v>1707.484932</v>
      </c>
      <c r="J478" s="122">
        <f t="shared" si="4"/>
        <v>44394.60822</v>
      </c>
      <c r="K478" s="122">
        <f t="shared" si="5"/>
        <v>8878.921644</v>
      </c>
      <c r="L478" s="122">
        <f t="shared" si="6"/>
        <v>62152</v>
      </c>
      <c r="M478" s="125">
        <v>1.0</v>
      </c>
      <c r="N478" s="125">
        <v>26.0</v>
      </c>
      <c r="O478" s="118">
        <f t="shared" si="7"/>
        <v>26</v>
      </c>
      <c r="P478" s="118"/>
      <c r="Q478" s="118"/>
      <c r="R478" s="118"/>
      <c r="S478" s="118"/>
      <c r="T478" s="118"/>
      <c r="U478" s="118"/>
      <c r="V478" s="118"/>
      <c r="W478" s="118"/>
      <c r="X478" s="118"/>
      <c r="Y478" s="118"/>
      <c r="Z478" s="118"/>
      <c r="AA478" s="118"/>
      <c r="AB478" s="118"/>
      <c r="AC478" s="118"/>
      <c r="AD478" s="118"/>
      <c r="AE478" s="118"/>
      <c r="AF478" s="118"/>
      <c r="AG478" s="118"/>
    </row>
    <row r="479" ht="11.25" customHeight="1">
      <c r="A479" s="123">
        <v>70313.24629500453</v>
      </c>
      <c r="B479" s="124">
        <v>7.15</v>
      </c>
      <c r="C479" s="124">
        <f t="shared" si="1"/>
        <v>32244.50666</v>
      </c>
      <c r="D479" s="124">
        <v>230548.22263500516</v>
      </c>
      <c r="E479" s="125">
        <v>41268.0</v>
      </c>
      <c r="F479" s="125">
        <v>0.3</v>
      </c>
      <c r="G479" s="126">
        <v>0.5</v>
      </c>
      <c r="H479" s="127">
        <f t="shared" si="2"/>
        <v>742824</v>
      </c>
      <c r="I479" s="122">
        <f t="shared" si="3"/>
        <v>2035.134247</v>
      </c>
      <c r="J479" s="122">
        <f t="shared" si="4"/>
        <v>99721.57808</v>
      </c>
      <c r="K479" s="122">
        <f t="shared" si="5"/>
        <v>29916.47342</v>
      </c>
      <c r="L479" s="122">
        <f t="shared" si="6"/>
        <v>159555</v>
      </c>
      <c r="M479" s="125">
        <v>0.9</v>
      </c>
      <c r="N479" s="125">
        <v>44.0</v>
      </c>
      <c r="O479" s="118">
        <f t="shared" si="7"/>
        <v>49</v>
      </c>
      <c r="P479" s="118"/>
      <c r="Q479" s="118"/>
      <c r="R479" s="118"/>
      <c r="S479" s="118"/>
      <c r="T479" s="118"/>
      <c r="U479" s="118"/>
      <c r="V479" s="118"/>
      <c r="W479" s="118"/>
      <c r="X479" s="118"/>
      <c r="Y479" s="118"/>
      <c r="Z479" s="118"/>
      <c r="AA479" s="118"/>
      <c r="AB479" s="118"/>
      <c r="AC479" s="118"/>
      <c r="AD479" s="118"/>
      <c r="AE479" s="118"/>
      <c r="AF479" s="118"/>
      <c r="AG479" s="118"/>
    </row>
    <row r="480" ht="11.25" customHeight="1">
      <c r="A480" s="123">
        <v>20770.257943343175</v>
      </c>
      <c r="B480" s="124">
        <v>7.026140000000001</v>
      </c>
      <c r="C480" s="124">
        <f t="shared" si="1"/>
        <v>65613.06831</v>
      </c>
      <c r="D480" s="124">
        <v>461006.60375670565</v>
      </c>
      <c r="E480" s="125">
        <v>63530.0</v>
      </c>
      <c r="F480" s="125">
        <v>0.16</v>
      </c>
      <c r="G480" s="126">
        <v>-0.1</v>
      </c>
      <c r="H480" s="127">
        <f t="shared" si="2"/>
        <v>686124</v>
      </c>
      <c r="I480" s="122">
        <f t="shared" si="3"/>
        <v>1879.791781</v>
      </c>
      <c r="J480" s="122">
        <f t="shared" si="4"/>
        <v>163541.8849</v>
      </c>
      <c r="K480" s="122">
        <f t="shared" si="5"/>
        <v>26166.70159</v>
      </c>
      <c r="L480" s="122">
        <f t="shared" si="6"/>
        <v>215875</v>
      </c>
      <c r="M480" s="125">
        <v>1.0</v>
      </c>
      <c r="N480" s="125">
        <v>87.0</v>
      </c>
      <c r="O480" s="118">
        <f t="shared" si="7"/>
        <v>87</v>
      </c>
      <c r="P480" s="118"/>
      <c r="Q480" s="118"/>
      <c r="R480" s="118"/>
      <c r="S480" s="118"/>
      <c r="T480" s="118"/>
      <c r="U480" s="118"/>
      <c r="V480" s="118"/>
      <c r="W480" s="118"/>
      <c r="X480" s="118"/>
      <c r="Y480" s="118"/>
      <c r="Z480" s="118"/>
      <c r="AA480" s="118"/>
      <c r="AB480" s="118"/>
      <c r="AC480" s="118"/>
      <c r="AD480" s="118"/>
      <c r="AE480" s="118"/>
      <c r="AF480" s="118"/>
      <c r="AG480" s="118"/>
    </row>
    <row r="481" ht="11.25" customHeight="1">
      <c r="A481" s="123">
        <v>21691.16550485255</v>
      </c>
      <c r="B481" s="124">
        <v>7.575810000000001</v>
      </c>
      <c r="C481" s="124">
        <f t="shared" si="1"/>
        <v>41024.47888</v>
      </c>
      <c r="D481" s="124">
        <v>310793.6573566506</v>
      </c>
      <c r="E481" s="125">
        <v>74014.0</v>
      </c>
      <c r="F481" s="125">
        <v>0.49</v>
      </c>
      <c r="G481" s="126">
        <v>0.2</v>
      </c>
      <c r="H481" s="127">
        <f t="shared" si="2"/>
        <v>1065801.6</v>
      </c>
      <c r="I481" s="122">
        <f t="shared" si="3"/>
        <v>2920.004384</v>
      </c>
      <c r="J481" s="122">
        <f t="shared" si="4"/>
        <v>67160.10082</v>
      </c>
      <c r="K481" s="122">
        <f t="shared" si="5"/>
        <v>32908.4494</v>
      </c>
      <c r="L481" s="122">
        <f t="shared" si="6"/>
        <v>132977</v>
      </c>
      <c r="M481" s="125">
        <v>1.0</v>
      </c>
      <c r="N481" s="125">
        <v>23.0</v>
      </c>
      <c r="O481" s="118">
        <f t="shared" si="7"/>
        <v>23</v>
      </c>
      <c r="P481" s="118"/>
      <c r="Q481" s="118"/>
      <c r="R481" s="118"/>
      <c r="S481" s="118"/>
      <c r="T481" s="118"/>
      <c r="U481" s="118"/>
      <c r="V481" s="118"/>
      <c r="W481" s="118"/>
      <c r="X481" s="118"/>
      <c r="Y481" s="118"/>
      <c r="Z481" s="118"/>
      <c r="AA481" s="118"/>
      <c r="AB481" s="118"/>
      <c r="AC481" s="118"/>
      <c r="AD481" s="118"/>
      <c r="AE481" s="118"/>
      <c r="AF481" s="118"/>
      <c r="AG481" s="118"/>
    </row>
    <row r="482" ht="11.25" customHeight="1">
      <c r="A482" s="123">
        <v>64992.56869521448</v>
      </c>
      <c r="B482" s="124">
        <v>7.6725</v>
      </c>
      <c r="C482" s="124">
        <f t="shared" si="1"/>
        <v>181894.652</v>
      </c>
      <c r="D482" s="124">
        <v>1395586.7173810103</v>
      </c>
      <c r="E482" s="125">
        <v>141812.0</v>
      </c>
      <c r="F482" s="125">
        <v>0.37</v>
      </c>
      <c r="G482" s="126">
        <v>0.4</v>
      </c>
      <c r="H482" s="127">
        <f t="shared" si="2"/>
        <v>2382441.6</v>
      </c>
      <c r="I482" s="122">
        <f t="shared" si="3"/>
        <v>6527.23726</v>
      </c>
      <c r="J482" s="122">
        <f t="shared" si="4"/>
        <v>430797.6592</v>
      </c>
      <c r="K482" s="122">
        <f t="shared" si="5"/>
        <v>159395.1339</v>
      </c>
      <c r="L482" s="122">
        <f t="shared" si="6"/>
        <v>749588</v>
      </c>
      <c r="M482" s="125">
        <v>1.0</v>
      </c>
      <c r="N482" s="125">
        <v>66.0</v>
      </c>
      <c r="O482" s="118">
        <f t="shared" si="7"/>
        <v>66</v>
      </c>
      <c r="P482" s="118"/>
      <c r="Q482" s="118"/>
      <c r="R482" s="118"/>
      <c r="S482" s="118"/>
      <c r="T482" s="118"/>
      <c r="U482" s="118"/>
      <c r="V482" s="118"/>
      <c r="W482" s="118"/>
      <c r="X482" s="118"/>
      <c r="Y482" s="118"/>
      <c r="Z482" s="118"/>
      <c r="AA482" s="118"/>
      <c r="AB482" s="118"/>
      <c r="AC482" s="118"/>
      <c r="AD482" s="118"/>
      <c r="AE482" s="118"/>
      <c r="AF482" s="118"/>
      <c r="AG482" s="118"/>
    </row>
    <row r="483" ht="11.25" customHeight="1">
      <c r="A483" s="123">
        <v>59649.09940876859</v>
      </c>
      <c r="B483" s="124">
        <v>7.270560000000001</v>
      </c>
      <c r="C483" s="124">
        <f t="shared" si="1"/>
        <v>74856.65164</v>
      </c>
      <c r="D483" s="124">
        <v>544249.7771259473</v>
      </c>
      <c r="E483" s="125">
        <v>177324.0</v>
      </c>
      <c r="F483" s="125">
        <v>0.17</v>
      </c>
      <c r="G483" s="126">
        <v>0.5</v>
      </c>
      <c r="H483" s="127">
        <f t="shared" si="2"/>
        <v>3191832</v>
      </c>
      <c r="I483" s="122">
        <f t="shared" si="3"/>
        <v>8744.745205</v>
      </c>
      <c r="J483" s="122">
        <f t="shared" si="4"/>
        <v>306066.0822</v>
      </c>
      <c r="K483" s="122">
        <f t="shared" si="5"/>
        <v>52031.23397</v>
      </c>
      <c r="L483" s="122">
        <f t="shared" si="6"/>
        <v>410129</v>
      </c>
      <c r="M483" s="125">
        <v>1.0</v>
      </c>
      <c r="N483" s="125">
        <v>35.0</v>
      </c>
      <c r="O483" s="118">
        <f t="shared" si="7"/>
        <v>35</v>
      </c>
      <c r="P483" s="118"/>
      <c r="Q483" s="118"/>
      <c r="R483" s="118"/>
      <c r="S483" s="118"/>
      <c r="T483" s="118"/>
      <c r="U483" s="118"/>
      <c r="V483" s="118"/>
      <c r="W483" s="118"/>
      <c r="X483" s="118"/>
      <c r="Y483" s="118"/>
      <c r="Z483" s="118"/>
      <c r="AA483" s="118"/>
      <c r="AB483" s="118"/>
      <c r="AC483" s="118"/>
      <c r="AD483" s="118"/>
      <c r="AE483" s="118"/>
      <c r="AF483" s="118"/>
      <c r="AG483" s="118"/>
    </row>
    <row r="484" ht="11.25" customHeight="1">
      <c r="A484" s="123">
        <v>36272.20583688551</v>
      </c>
      <c r="B484" s="124">
        <v>5.23908</v>
      </c>
      <c r="C484" s="124">
        <f t="shared" si="1"/>
        <v>63815.68065</v>
      </c>
      <c r="D484" s="124">
        <v>334335.4561850683</v>
      </c>
      <c r="E484" s="125">
        <v>229786.0</v>
      </c>
      <c r="F484" s="125">
        <v>0.12</v>
      </c>
      <c r="G484" s="126">
        <v>1.2</v>
      </c>
      <c r="H484" s="127">
        <f t="shared" si="2"/>
        <v>6066350.4</v>
      </c>
      <c r="I484" s="122">
        <f t="shared" si="3"/>
        <v>16620.13808</v>
      </c>
      <c r="J484" s="122">
        <f t="shared" si="4"/>
        <v>382263.1759</v>
      </c>
      <c r="K484" s="122">
        <f t="shared" si="5"/>
        <v>45871.58111</v>
      </c>
      <c r="L484" s="122">
        <f t="shared" si="6"/>
        <v>474006</v>
      </c>
      <c r="M484" s="125">
        <v>0.92</v>
      </c>
      <c r="N484" s="125">
        <v>21.0</v>
      </c>
      <c r="O484" s="118">
        <f t="shared" si="7"/>
        <v>23</v>
      </c>
      <c r="P484" s="118"/>
      <c r="Q484" s="118"/>
      <c r="R484" s="118"/>
      <c r="S484" s="118"/>
      <c r="T484" s="118"/>
      <c r="U484" s="118"/>
      <c r="V484" s="118"/>
      <c r="W484" s="118"/>
      <c r="X484" s="118"/>
      <c r="Y484" s="118"/>
      <c r="Z484" s="118"/>
      <c r="AA484" s="118"/>
      <c r="AB484" s="118"/>
      <c r="AC484" s="118"/>
      <c r="AD484" s="118"/>
      <c r="AE484" s="118"/>
      <c r="AF484" s="118"/>
      <c r="AG484" s="118"/>
    </row>
    <row r="485" ht="11.25" customHeight="1">
      <c r="A485" s="123">
        <v>56722.426733367225</v>
      </c>
      <c r="B485" s="124">
        <v>5.269</v>
      </c>
      <c r="C485" s="124">
        <f t="shared" si="1"/>
        <v>925539.0283</v>
      </c>
      <c r="D485" s="124">
        <v>4876665.140070535</v>
      </c>
      <c r="E485" s="125">
        <v>232324.0</v>
      </c>
      <c r="F485" s="125">
        <v>0.6</v>
      </c>
      <c r="G485" s="126">
        <v>0.2</v>
      </c>
      <c r="H485" s="127">
        <f t="shared" si="2"/>
        <v>3345465.6</v>
      </c>
      <c r="I485" s="122">
        <f t="shared" si="3"/>
        <v>9165.659178</v>
      </c>
      <c r="J485" s="122">
        <f t="shared" si="4"/>
        <v>1191535.693</v>
      </c>
      <c r="K485" s="122">
        <f t="shared" si="5"/>
        <v>714921.4159</v>
      </c>
      <c r="L485" s="122">
        <f t="shared" si="6"/>
        <v>2621379</v>
      </c>
      <c r="M485" s="125">
        <v>1.0</v>
      </c>
      <c r="N485" s="125">
        <v>130.0</v>
      </c>
      <c r="O485" s="118">
        <f t="shared" si="7"/>
        <v>130</v>
      </c>
      <c r="P485" s="118"/>
      <c r="Q485" s="118"/>
      <c r="R485" s="118"/>
      <c r="S485" s="118"/>
      <c r="T485" s="118"/>
      <c r="U485" s="118"/>
      <c r="V485" s="118"/>
      <c r="W485" s="118"/>
      <c r="X485" s="118"/>
      <c r="Y485" s="118"/>
      <c r="Z485" s="118"/>
      <c r="AA485" s="118"/>
      <c r="AB485" s="118"/>
      <c r="AC485" s="118"/>
      <c r="AD485" s="118"/>
      <c r="AE485" s="118"/>
      <c r="AF485" s="118"/>
      <c r="AG485" s="118"/>
    </row>
    <row r="486" ht="11.25" customHeight="1">
      <c r="A486" s="123">
        <v>40165.044977297235</v>
      </c>
      <c r="B486" s="124">
        <v>14.459720000000003</v>
      </c>
      <c r="C486" s="124">
        <f t="shared" si="1"/>
        <v>4.472922941</v>
      </c>
      <c r="D486" s="124">
        <v>64.67721330400002</v>
      </c>
      <c r="E486" s="125">
        <v>10.0</v>
      </c>
      <c r="F486" s="125">
        <v>0.9</v>
      </c>
      <c r="G486" s="126">
        <v>-0.1</v>
      </c>
      <c r="H486" s="127">
        <f t="shared" si="2"/>
        <v>108</v>
      </c>
      <c r="I486" s="122">
        <f t="shared" si="3"/>
        <v>0.295890411</v>
      </c>
      <c r="J486" s="122">
        <f t="shared" si="4"/>
        <v>3.550684932</v>
      </c>
      <c r="K486" s="122">
        <f t="shared" si="5"/>
        <v>3.195616438</v>
      </c>
      <c r="L486" s="122">
        <f t="shared" si="6"/>
        <v>10</v>
      </c>
      <c r="M486" s="125">
        <v>1.0</v>
      </c>
      <c r="N486" s="125">
        <v>12.0</v>
      </c>
      <c r="O486" s="118">
        <f t="shared" si="7"/>
        <v>12</v>
      </c>
      <c r="P486" s="118"/>
      <c r="Q486" s="118"/>
      <c r="R486" s="118"/>
      <c r="S486" s="118"/>
      <c r="T486" s="118"/>
      <c r="U486" s="118"/>
      <c r="V486" s="118"/>
      <c r="W486" s="118"/>
      <c r="X486" s="118"/>
      <c r="Y486" s="118"/>
      <c r="Z486" s="118"/>
      <c r="AA486" s="118"/>
      <c r="AB486" s="118"/>
      <c r="AC486" s="118"/>
      <c r="AD486" s="118"/>
      <c r="AE486" s="118"/>
      <c r="AF486" s="118"/>
      <c r="AG486" s="118"/>
    </row>
    <row r="487" ht="11.25" customHeight="1">
      <c r="A487" s="123">
        <v>57581.147536638535</v>
      </c>
      <c r="B487" s="124">
        <v>6.044883669999999</v>
      </c>
      <c r="C487" s="124">
        <f t="shared" si="1"/>
        <v>82.81952964</v>
      </c>
      <c r="D487" s="124">
        <v>500.63442227699466</v>
      </c>
      <c r="E487" s="125">
        <v>204.0</v>
      </c>
      <c r="F487" s="125">
        <v>0.25</v>
      </c>
      <c r="G487" s="126">
        <v>-0.4</v>
      </c>
      <c r="H487" s="127">
        <f t="shared" si="2"/>
        <v>1468.8</v>
      </c>
      <c r="I487" s="122">
        <f t="shared" si="3"/>
        <v>4.024109589</v>
      </c>
      <c r="J487" s="122">
        <f t="shared" si="4"/>
        <v>108.6509589</v>
      </c>
      <c r="K487" s="122">
        <f t="shared" si="5"/>
        <v>27.16273973</v>
      </c>
      <c r="L487" s="122">
        <f t="shared" si="6"/>
        <v>163</v>
      </c>
      <c r="M487" s="125">
        <v>0.86</v>
      </c>
      <c r="N487" s="125">
        <v>23.0</v>
      </c>
      <c r="O487" s="118">
        <f t="shared" si="7"/>
        <v>27</v>
      </c>
      <c r="P487" s="118"/>
      <c r="Q487" s="118"/>
      <c r="R487" s="118"/>
      <c r="S487" s="118"/>
      <c r="T487" s="118"/>
      <c r="U487" s="118"/>
      <c r="V487" s="118"/>
      <c r="W487" s="118"/>
      <c r="X487" s="118"/>
      <c r="Y487" s="118"/>
      <c r="Z487" s="118"/>
      <c r="AA487" s="118"/>
      <c r="AB487" s="118"/>
      <c r="AC487" s="118"/>
      <c r="AD487" s="118"/>
      <c r="AE487" s="118"/>
      <c r="AF487" s="118"/>
      <c r="AG487" s="118"/>
    </row>
    <row r="488" ht="11.25" customHeight="1">
      <c r="A488" s="123">
        <v>76674.36634643773</v>
      </c>
      <c r="B488" s="124">
        <v>6.07355736</v>
      </c>
      <c r="C488" s="124">
        <f t="shared" si="1"/>
        <v>426.9388464</v>
      </c>
      <c r="D488" s="124">
        <v>2593.0375726268844</v>
      </c>
      <c r="E488" s="125">
        <v>244.0</v>
      </c>
      <c r="F488" s="125">
        <v>0.94</v>
      </c>
      <c r="G488" s="126">
        <v>-0.2</v>
      </c>
      <c r="H488" s="127">
        <f t="shared" si="2"/>
        <v>2342.4</v>
      </c>
      <c r="I488" s="122">
        <f t="shared" si="3"/>
        <v>6.417534247</v>
      </c>
      <c r="J488" s="122">
        <f t="shared" si="4"/>
        <v>269.5364384</v>
      </c>
      <c r="K488" s="122">
        <f t="shared" si="5"/>
        <v>253.3642521</v>
      </c>
      <c r="L488" s="122">
        <f t="shared" si="6"/>
        <v>776</v>
      </c>
      <c r="M488" s="125">
        <v>0.97</v>
      </c>
      <c r="N488" s="125">
        <v>41.0</v>
      </c>
      <c r="O488" s="118">
        <f t="shared" si="7"/>
        <v>42</v>
      </c>
      <c r="P488" s="118"/>
      <c r="Q488" s="118"/>
      <c r="R488" s="118"/>
      <c r="S488" s="118"/>
      <c r="T488" s="118"/>
      <c r="U488" s="118"/>
      <c r="V488" s="118"/>
      <c r="W488" s="118"/>
      <c r="X488" s="118"/>
      <c r="Y488" s="118"/>
      <c r="Z488" s="118"/>
      <c r="AA488" s="118"/>
      <c r="AB488" s="118"/>
      <c r="AC488" s="118"/>
      <c r="AD488" s="118"/>
      <c r="AE488" s="118"/>
      <c r="AF488" s="118"/>
      <c r="AG488" s="118"/>
    </row>
    <row r="489" ht="11.25" customHeight="1">
      <c r="A489" s="123">
        <v>19580.977493045393</v>
      </c>
      <c r="B489" s="124">
        <v>56.603516979999995</v>
      </c>
      <c r="C489" s="124">
        <f t="shared" si="1"/>
        <v>31.65848989</v>
      </c>
      <c r="D489" s="124">
        <v>1791.9818703023138</v>
      </c>
      <c r="E489" s="125">
        <v>18.0</v>
      </c>
      <c r="F489" s="125">
        <v>0.9</v>
      </c>
      <c r="G489" s="126">
        <v>0.5</v>
      </c>
      <c r="H489" s="127">
        <f t="shared" si="2"/>
        <v>324</v>
      </c>
      <c r="I489" s="122">
        <f t="shared" si="3"/>
        <v>0.8876712329</v>
      </c>
      <c r="J489" s="122">
        <f t="shared" si="4"/>
        <v>73.67671233</v>
      </c>
      <c r="K489" s="122">
        <f t="shared" si="5"/>
        <v>66.3090411</v>
      </c>
      <c r="L489" s="122">
        <f t="shared" si="6"/>
        <v>206</v>
      </c>
      <c r="M489" s="125">
        <v>0.7</v>
      </c>
      <c r="N489" s="125">
        <v>58.0</v>
      </c>
      <c r="O489" s="118">
        <f t="shared" si="7"/>
        <v>83</v>
      </c>
      <c r="P489" s="118"/>
      <c r="Q489" s="118"/>
      <c r="R489" s="118"/>
      <c r="S489" s="118"/>
      <c r="T489" s="118"/>
      <c r="U489" s="118"/>
      <c r="V489" s="118"/>
      <c r="W489" s="118"/>
      <c r="X489" s="118"/>
      <c r="Y489" s="118"/>
      <c r="Z489" s="118"/>
      <c r="AA489" s="118"/>
      <c r="AB489" s="118"/>
      <c r="AC489" s="118"/>
      <c r="AD489" s="118"/>
      <c r="AE489" s="118"/>
      <c r="AF489" s="118"/>
      <c r="AG489" s="118"/>
    </row>
    <row r="490" ht="11.25" customHeight="1">
      <c r="A490" s="123">
        <v>61839.113812259515</v>
      </c>
      <c r="B490" s="124">
        <v>8.33964532</v>
      </c>
      <c r="C490" s="124">
        <f t="shared" si="1"/>
        <v>31.28334255</v>
      </c>
      <c r="D490" s="124">
        <v>260.89198127442495</v>
      </c>
      <c r="E490" s="125">
        <v>34.0</v>
      </c>
      <c r="F490" s="125">
        <v>0.9</v>
      </c>
      <c r="G490" s="126">
        <v>-0.7</v>
      </c>
      <c r="H490" s="127">
        <f t="shared" si="2"/>
        <v>122.4</v>
      </c>
      <c r="I490" s="122">
        <f t="shared" si="3"/>
        <v>0.3353424658</v>
      </c>
      <c r="J490" s="122">
        <f t="shared" si="4"/>
        <v>9.389589041</v>
      </c>
      <c r="K490" s="122">
        <f t="shared" si="5"/>
        <v>8.450630137</v>
      </c>
      <c r="L490" s="122">
        <f t="shared" si="6"/>
        <v>26</v>
      </c>
      <c r="M490" s="125">
        <v>0.82</v>
      </c>
      <c r="N490" s="125">
        <v>23.0</v>
      </c>
      <c r="O490" s="118">
        <f t="shared" si="7"/>
        <v>28</v>
      </c>
      <c r="P490" s="118"/>
      <c r="Q490" s="118"/>
      <c r="R490" s="118"/>
      <c r="S490" s="118"/>
      <c r="T490" s="118"/>
      <c r="U490" s="118"/>
      <c r="V490" s="118"/>
      <c r="W490" s="118"/>
      <c r="X490" s="118"/>
      <c r="Y490" s="118"/>
      <c r="Z490" s="118"/>
      <c r="AA490" s="118"/>
      <c r="AB490" s="118"/>
      <c r="AC490" s="118"/>
      <c r="AD490" s="118"/>
      <c r="AE490" s="118"/>
      <c r="AF490" s="118"/>
      <c r="AG490" s="118"/>
    </row>
    <row r="491" ht="11.25" customHeight="1">
      <c r="A491" s="123">
        <v>65224.582077097904</v>
      </c>
      <c r="B491" s="124">
        <v>5.10820994</v>
      </c>
      <c r="C491" s="124">
        <f t="shared" si="1"/>
        <v>243.910443</v>
      </c>
      <c r="D491" s="124">
        <v>1245.9457492643135</v>
      </c>
      <c r="E491" s="125">
        <v>284.0</v>
      </c>
      <c r="F491" s="125">
        <v>0.7</v>
      </c>
      <c r="G491" s="126">
        <v>-0.2</v>
      </c>
      <c r="H491" s="127">
        <f t="shared" si="2"/>
        <v>2726.4</v>
      </c>
      <c r="I491" s="122">
        <f t="shared" si="3"/>
        <v>7.469589041</v>
      </c>
      <c r="J491" s="122">
        <f t="shared" si="4"/>
        <v>246.4964384</v>
      </c>
      <c r="K491" s="122">
        <f t="shared" si="5"/>
        <v>172.5475068</v>
      </c>
      <c r="L491" s="122">
        <f t="shared" si="6"/>
        <v>592</v>
      </c>
      <c r="M491" s="125">
        <v>0.9</v>
      </c>
      <c r="N491" s="125">
        <v>30.0</v>
      </c>
      <c r="O491" s="118">
        <f t="shared" si="7"/>
        <v>33</v>
      </c>
      <c r="P491" s="118"/>
      <c r="Q491" s="118"/>
      <c r="R491" s="118"/>
      <c r="S491" s="118"/>
      <c r="T491" s="118"/>
      <c r="U491" s="118"/>
      <c r="V491" s="118"/>
      <c r="W491" s="118"/>
      <c r="X491" s="118"/>
      <c r="Y491" s="118"/>
      <c r="Z491" s="118"/>
      <c r="AA491" s="118"/>
      <c r="AB491" s="118"/>
      <c r="AC491" s="118"/>
      <c r="AD491" s="118"/>
      <c r="AE491" s="118"/>
      <c r="AF491" s="118"/>
      <c r="AG491" s="118"/>
    </row>
    <row r="492" ht="11.25" customHeight="1">
      <c r="A492" s="123">
        <v>81307.76995249288</v>
      </c>
      <c r="B492" s="124">
        <v>199.27075996</v>
      </c>
      <c r="C492" s="124">
        <f t="shared" si="1"/>
        <v>85.92993323</v>
      </c>
      <c r="D492" s="124">
        <v>17123.323098910703</v>
      </c>
      <c r="E492" s="125">
        <v>10.0</v>
      </c>
      <c r="F492" s="125">
        <v>2.48</v>
      </c>
      <c r="G492" s="126">
        <v>-0.4</v>
      </c>
      <c r="H492" s="127">
        <f t="shared" si="2"/>
        <v>72</v>
      </c>
      <c r="I492" s="122">
        <f t="shared" si="3"/>
        <v>0.197260274</v>
      </c>
      <c r="J492" s="122">
        <f t="shared" si="4"/>
        <v>21.69863014</v>
      </c>
      <c r="K492" s="122">
        <f t="shared" si="5"/>
        <v>53.81260274</v>
      </c>
      <c r="L492" s="122">
        <f t="shared" si="6"/>
        <v>129</v>
      </c>
      <c r="M492" s="125">
        <v>0.82</v>
      </c>
      <c r="N492" s="125">
        <v>90.0</v>
      </c>
      <c r="O492" s="118">
        <f t="shared" si="7"/>
        <v>110</v>
      </c>
      <c r="P492" s="118"/>
      <c r="Q492" s="118"/>
      <c r="R492" s="118"/>
      <c r="S492" s="118"/>
      <c r="T492" s="118"/>
      <c r="U492" s="118"/>
      <c r="V492" s="118"/>
      <c r="W492" s="118"/>
      <c r="X492" s="118"/>
      <c r="Y492" s="118"/>
      <c r="Z492" s="118"/>
      <c r="AA492" s="118"/>
      <c r="AB492" s="118"/>
      <c r="AC492" s="118"/>
      <c r="AD492" s="118"/>
      <c r="AE492" s="118"/>
      <c r="AF492" s="118"/>
      <c r="AG492" s="118"/>
    </row>
    <row r="493" ht="11.25" customHeight="1">
      <c r="A493" s="123">
        <v>65502.955637025705</v>
      </c>
      <c r="B493" s="124">
        <v>91.37499999999999</v>
      </c>
      <c r="C493" s="124">
        <f t="shared" si="1"/>
        <v>12.09275857</v>
      </c>
      <c r="D493" s="124">
        <v>1104.9758145790395</v>
      </c>
      <c r="E493" s="125">
        <v>10.0</v>
      </c>
      <c r="F493" s="125">
        <v>0.86</v>
      </c>
      <c r="G493" s="126">
        <v>1.5</v>
      </c>
      <c r="H493" s="127">
        <f t="shared" si="2"/>
        <v>300</v>
      </c>
      <c r="I493" s="122">
        <f t="shared" si="3"/>
        <v>0.8219178082</v>
      </c>
      <c r="J493" s="122">
        <f t="shared" si="4"/>
        <v>30.4109589</v>
      </c>
      <c r="K493" s="122">
        <f t="shared" si="5"/>
        <v>26.15342466</v>
      </c>
      <c r="L493" s="122">
        <f t="shared" si="6"/>
        <v>83</v>
      </c>
      <c r="M493" s="125">
        <v>0.82</v>
      </c>
      <c r="N493" s="125">
        <v>30.0</v>
      </c>
      <c r="O493" s="118">
        <f t="shared" si="7"/>
        <v>37</v>
      </c>
      <c r="P493" s="118"/>
      <c r="Q493" s="118"/>
      <c r="R493" s="118"/>
      <c r="S493" s="118"/>
      <c r="T493" s="118"/>
      <c r="U493" s="118"/>
      <c r="V493" s="118"/>
      <c r="W493" s="118"/>
      <c r="X493" s="118"/>
      <c r="Y493" s="118"/>
      <c r="Z493" s="118"/>
      <c r="AA493" s="118"/>
      <c r="AB493" s="118"/>
      <c r="AC493" s="118"/>
      <c r="AD493" s="118"/>
      <c r="AE493" s="118"/>
      <c r="AF493" s="118"/>
      <c r="AG493" s="118"/>
    </row>
    <row r="494" ht="11.25" customHeight="1">
      <c r="A494" s="123">
        <v>46022.170487148986</v>
      </c>
      <c r="B494" s="124">
        <v>11.784285879999999</v>
      </c>
      <c r="C494" s="124">
        <f t="shared" si="1"/>
        <v>19.50270556</v>
      </c>
      <c r="D494" s="124">
        <v>229.82545773825004</v>
      </c>
      <c r="E494" s="125">
        <v>50.0</v>
      </c>
      <c r="F494" s="125">
        <v>0.25</v>
      </c>
      <c r="G494" s="126">
        <v>-0.4</v>
      </c>
      <c r="H494" s="127">
        <f t="shared" si="2"/>
        <v>360</v>
      </c>
      <c r="I494" s="122">
        <f t="shared" si="3"/>
        <v>0.9863013699</v>
      </c>
      <c r="J494" s="122">
        <f t="shared" si="4"/>
        <v>29.5890411</v>
      </c>
      <c r="K494" s="122">
        <f t="shared" si="5"/>
        <v>7.397260274</v>
      </c>
      <c r="L494" s="122">
        <f t="shared" si="6"/>
        <v>44</v>
      </c>
      <c r="M494" s="125">
        <v>1.0</v>
      </c>
      <c r="N494" s="125">
        <v>30.0</v>
      </c>
      <c r="O494" s="118">
        <f t="shared" si="7"/>
        <v>30</v>
      </c>
      <c r="P494" s="118"/>
      <c r="Q494" s="118"/>
      <c r="R494" s="118"/>
      <c r="S494" s="118"/>
      <c r="T494" s="118"/>
      <c r="U494" s="118"/>
      <c r="V494" s="118"/>
      <c r="W494" s="118"/>
      <c r="X494" s="118"/>
      <c r="Y494" s="118"/>
      <c r="Z494" s="118"/>
      <c r="AA494" s="118"/>
      <c r="AB494" s="118"/>
      <c r="AC494" s="118"/>
      <c r="AD494" s="118"/>
      <c r="AE494" s="118"/>
      <c r="AF494" s="118"/>
      <c r="AG494" s="118"/>
    </row>
    <row r="495" ht="11.25" customHeight="1">
      <c r="A495" s="123">
        <v>19739.63902193746</v>
      </c>
      <c r="B495" s="124">
        <v>24.893672229999996</v>
      </c>
      <c r="C495" s="124">
        <f t="shared" si="1"/>
        <v>2.575859929</v>
      </c>
      <c r="D495" s="124">
        <v>64.12261277107125</v>
      </c>
      <c r="E495" s="125">
        <v>10.0</v>
      </c>
      <c r="F495" s="125">
        <v>0.25</v>
      </c>
      <c r="G495" s="126">
        <v>1.2</v>
      </c>
      <c r="H495" s="127">
        <f t="shared" si="2"/>
        <v>264</v>
      </c>
      <c r="I495" s="122">
        <f t="shared" si="3"/>
        <v>0.7232876712</v>
      </c>
      <c r="J495" s="122">
        <f t="shared" si="4"/>
        <v>16.63561644</v>
      </c>
      <c r="K495" s="122">
        <f t="shared" si="5"/>
        <v>4.15890411</v>
      </c>
      <c r="L495" s="122">
        <f t="shared" si="6"/>
        <v>25</v>
      </c>
      <c r="M495" s="125">
        <v>1.0</v>
      </c>
      <c r="N495" s="125">
        <v>23.0</v>
      </c>
      <c r="O495" s="118">
        <f t="shared" si="7"/>
        <v>23</v>
      </c>
      <c r="P495" s="118"/>
      <c r="Q495" s="118"/>
      <c r="R495" s="118"/>
      <c r="S495" s="118"/>
      <c r="T495" s="118"/>
      <c r="U495" s="118"/>
      <c r="V495" s="118"/>
      <c r="W495" s="118"/>
      <c r="X495" s="118"/>
      <c r="Y495" s="118"/>
      <c r="Z495" s="118"/>
      <c r="AA495" s="118"/>
      <c r="AB495" s="118"/>
      <c r="AC495" s="118"/>
      <c r="AD495" s="118"/>
      <c r="AE495" s="118"/>
      <c r="AF495" s="118"/>
      <c r="AG495" s="118"/>
    </row>
    <row r="496" ht="11.25" customHeight="1">
      <c r="A496" s="123">
        <v>75522.24675119159</v>
      </c>
      <c r="B496" s="124">
        <v>8.749705789999998</v>
      </c>
      <c r="C496" s="124">
        <f t="shared" si="1"/>
        <v>102.7199908</v>
      </c>
      <c r="D496" s="124">
        <v>898.7696982768501</v>
      </c>
      <c r="E496" s="125">
        <v>42.0</v>
      </c>
      <c r="F496" s="125">
        <v>1.68</v>
      </c>
      <c r="G496" s="126">
        <v>0.2</v>
      </c>
      <c r="H496" s="127">
        <f t="shared" si="2"/>
        <v>604.8</v>
      </c>
      <c r="I496" s="122">
        <f t="shared" si="3"/>
        <v>1.656986301</v>
      </c>
      <c r="J496" s="122">
        <f t="shared" si="4"/>
        <v>49.70958904</v>
      </c>
      <c r="K496" s="122">
        <f t="shared" si="5"/>
        <v>83.51210959</v>
      </c>
      <c r="L496" s="122">
        <f t="shared" si="6"/>
        <v>217</v>
      </c>
      <c r="M496" s="125">
        <v>1.0</v>
      </c>
      <c r="N496" s="125">
        <v>30.0</v>
      </c>
      <c r="O496" s="118">
        <f t="shared" si="7"/>
        <v>30</v>
      </c>
      <c r="P496" s="118"/>
      <c r="Q496" s="118"/>
      <c r="R496" s="118"/>
      <c r="S496" s="118"/>
      <c r="T496" s="118"/>
      <c r="U496" s="118"/>
      <c r="V496" s="118"/>
      <c r="W496" s="118"/>
      <c r="X496" s="118"/>
      <c r="Y496" s="118"/>
      <c r="Z496" s="118"/>
      <c r="AA496" s="118"/>
      <c r="AB496" s="118"/>
      <c r="AC496" s="118"/>
      <c r="AD496" s="118"/>
      <c r="AE496" s="118"/>
      <c r="AF496" s="118"/>
      <c r="AG496" s="118"/>
    </row>
    <row r="497" ht="11.25" customHeight="1">
      <c r="A497" s="123">
        <v>19197.776843730895</v>
      </c>
      <c r="B497" s="124">
        <v>16.233888469999997</v>
      </c>
      <c r="C497" s="124">
        <f t="shared" si="1"/>
        <v>52.70312595</v>
      </c>
      <c r="D497" s="124">
        <v>855.5766687528846</v>
      </c>
      <c r="E497" s="125">
        <v>10.0</v>
      </c>
      <c r="F497" s="125">
        <v>1.52</v>
      </c>
      <c r="G497" s="126">
        <v>0.5</v>
      </c>
      <c r="H497" s="127">
        <f t="shared" si="2"/>
        <v>180</v>
      </c>
      <c r="I497" s="122">
        <f t="shared" si="3"/>
        <v>0.4931506849</v>
      </c>
      <c r="J497" s="122">
        <f t="shared" si="4"/>
        <v>43.39726027</v>
      </c>
      <c r="K497" s="122">
        <f t="shared" si="5"/>
        <v>65.96383562</v>
      </c>
      <c r="L497" s="122">
        <f t="shared" si="6"/>
        <v>175</v>
      </c>
      <c r="M497" s="125">
        <v>0.83</v>
      </c>
      <c r="N497" s="125">
        <v>73.0</v>
      </c>
      <c r="O497" s="118">
        <f t="shared" si="7"/>
        <v>88</v>
      </c>
      <c r="P497" s="118"/>
      <c r="Q497" s="118"/>
      <c r="R497" s="118"/>
      <c r="S497" s="118"/>
      <c r="T497" s="118"/>
      <c r="U497" s="118"/>
      <c r="V497" s="118"/>
      <c r="W497" s="118"/>
      <c r="X497" s="118"/>
      <c r="Y497" s="118"/>
      <c r="Z497" s="118"/>
      <c r="AA497" s="118"/>
      <c r="AB497" s="118"/>
      <c r="AC497" s="118"/>
      <c r="AD497" s="118"/>
      <c r="AE497" s="118"/>
      <c r="AF497" s="118"/>
      <c r="AG497" s="118"/>
    </row>
    <row r="498" ht="11.25" customHeight="1">
      <c r="A498" s="123">
        <v>38559.74416699744</v>
      </c>
      <c r="B498" s="124">
        <v>13.827569769999998</v>
      </c>
      <c r="C498" s="124">
        <f t="shared" si="1"/>
        <v>4.939159609</v>
      </c>
      <c r="D498" s="124">
        <v>68.29657410137914</v>
      </c>
      <c r="E498" s="125">
        <v>10.0</v>
      </c>
      <c r="F498" s="125">
        <v>0.25</v>
      </c>
      <c r="G498" s="126">
        <v>-0.2</v>
      </c>
      <c r="H498" s="127">
        <f t="shared" si="2"/>
        <v>96</v>
      </c>
      <c r="I498" s="122">
        <f t="shared" si="3"/>
        <v>0.2630136986</v>
      </c>
      <c r="J498" s="122">
        <f t="shared" si="4"/>
        <v>10.52054795</v>
      </c>
      <c r="K498" s="122">
        <f t="shared" si="5"/>
        <v>2.630136986</v>
      </c>
      <c r="L498" s="122">
        <f t="shared" si="6"/>
        <v>16</v>
      </c>
      <c r="M498" s="125">
        <v>0.75</v>
      </c>
      <c r="N498" s="125">
        <v>30.0</v>
      </c>
      <c r="O498" s="118">
        <f t="shared" si="7"/>
        <v>40</v>
      </c>
      <c r="P498" s="118"/>
      <c r="Q498" s="118"/>
      <c r="R498" s="118"/>
      <c r="S498" s="118"/>
      <c r="T498" s="118"/>
      <c r="U498" s="118"/>
      <c r="V498" s="118"/>
      <c r="W498" s="118"/>
      <c r="X498" s="118"/>
      <c r="Y498" s="118"/>
      <c r="Z498" s="118"/>
      <c r="AA498" s="118"/>
      <c r="AB498" s="118"/>
      <c r="AC498" s="118"/>
      <c r="AD498" s="118"/>
      <c r="AE498" s="118"/>
      <c r="AF498" s="118"/>
      <c r="AG498" s="118"/>
    </row>
    <row r="499" ht="11.25" customHeight="1">
      <c r="A499" s="123">
        <v>41967.30896940433</v>
      </c>
      <c r="B499" s="124">
        <v>96.55022328999999</v>
      </c>
      <c r="C499" s="124">
        <f t="shared" si="1"/>
        <v>9.532783256</v>
      </c>
      <c r="D499" s="124">
        <v>920.3923519899074</v>
      </c>
      <c r="E499" s="125">
        <v>10.0</v>
      </c>
      <c r="F499" s="125">
        <v>0.25</v>
      </c>
      <c r="G499" s="126">
        <v>0.8</v>
      </c>
      <c r="H499" s="127">
        <f t="shared" si="2"/>
        <v>216</v>
      </c>
      <c r="I499" s="122">
        <f t="shared" si="3"/>
        <v>0.5917808219</v>
      </c>
      <c r="J499" s="122">
        <f t="shared" si="4"/>
        <v>47.34246575</v>
      </c>
      <c r="K499" s="122">
        <f t="shared" si="5"/>
        <v>11.83561644</v>
      </c>
      <c r="L499" s="122">
        <f t="shared" si="6"/>
        <v>71</v>
      </c>
      <c r="M499" s="125">
        <v>0.82</v>
      </c>
      <c r="N499" s="125">
        <v>66.0</v>
      </c>
      <c r="O499" s="118">
        <f t="shared" si="7"/>
        <v>80</v>
      </c>
      <c r="P499" s="118"/>
      <c r="Q499" s="118"/>
      <c r="R499" s="118"/>
      <c r="S499" s="118"/>
      <c r="T499" s="118"/>
      <c r="U499" s="118"/>
      <c r="V499" s="118"/>
      <c r="W499" s="118"/>
      <c r="X499" s="118"/>
      <c r="Y499" s="118"/>
      <c r="Z499" s="118"/>
      <c r="AA499" s="118"/>
      <c r="AB499" s="118"/>
      <c r="AC499" s="118"/>
      <c r="AD499" s="118"/>
      <c r="AE499" s="118"/>
      <c r="AF499" s="118"/>
      <c r="AG499" s="118"/>
    </row>
    <row r="500" ht="11.25" customHeight="1">
      <c r="A500" s="123">
        <v>17682.881264557025</v>
      </c>
      <c r="B500" s="124">
        <v>86.89771916999999</v>
      </c>
      <c r="C500" s="124">
        <f t="shared" si="1"/>
        <v>3.93509426</v>
      </c>
      <c r="D500" s="124">
        <v>341.95071595123915</v>
      </c>
      <c r="E500" s="125">
        <v>10.0</v>
      </c>
      <c r="F500" s="125">
        <v>0.25</v>
      </c>
      <c r="G500" s="126">
        <v>-0.7</v>
      </c>
      <c r="H500" s="127">
        <f t="shared" si="2"/>
        <v>36</v>
      </c>
      <c r="I500" s="122">
        <f t="shared" si="3"/>
        <v>0.09863013699</v>
      </c>
      <c r="J500" s="122">
        <f t="shared" si="4"/>
        <v>3.649315068</v>
      </c>
      <c r="K500" s="122">
        <f t="shared" si="5"/>
        <v>0.9123287671</v>
      </c>
      <c r="L500" s="122">
        <f t="shared" si="6"/>
        <v>5</v>
      </c>
      <c r="M500" s="125">
        <v>0.71</v>
      </c>
      <c r="N500" s="125">
        <v>26.0</v>
      </c>
      <c r="O500" s="118">
        <f t="shared" si="7"/>
        <v>37</v>
      </c>
      <c r="P500" s="118"/>
      <c r="Q500" s="118"/>
      <c r="R500" s="118"/>
      <c r="S500" s="118"/>
      <c r="T500" s="118"/>
      <c r="U500" s="118"/>
      <c r="V500" s="118"/>
      <c r="W500" s="118"/>
      <c r="X500" s="118"/>
      <c r="Y500" s="118"/>
      <c r="Z500" s="118"/>
      <c r="AA500" s="118"/>
      <c r="AB500" s="118"/>
      <c r="AC500" s="118"/>
      <c r="AD500" s="118"/>
      <c r="AE500" s="118"/>
      <c r="AF500" s="118"/>
      <c r="AG500" s="118"/>
    </row>
    <row r="501" ht="11.25" customHeight="1">
      <c r="A501" s="123">
        <v>57244.614427304696</v>
      </c>
      <c r="B501" s="124">
        <v>223.17313555999996</v>
      </c>
      <c r="C501" s="124">
        <f t="shared" si="1"/>
        <v>2.537572263</v>
      </c>
      <c r="D501" s="124">
        <v>566.3179585401433</v>
      </c>
      <c r="E501" s="125">
        <v>10.0</v>
      </c>
      <c r="F501" s="125">
        <v>0.25</v>
      </c>
      <c r="G501" s="126">
        <v>0.4</v>
      </c>
      <c r="H501" s="127">
        <f t="shared" si="2"/>
        <v>168</v>
      </c>
      <c r="I501" s="122">
        <f t="shared" si="3"/>
        <v>0.4602739726</v>
      </c>
      <c r="J501" s="122">
        <f t="shared" si="4"/>
        <v>11.96712329</v>
      </c>
      <c r="K501" s="122">
        <f t="shared" si="5"/>
        <v>2.991780822</v>
      </c>
      <c r="L501" s="122">
        <f t="shared" si="6"/>
        <v>18</v>
      </c>
      <c r="M501" s="125">
        <v>1.0</v>
      </c>
      <c r="N501" s="125">
        <v>26.0</v>
      </c>
      <c r="O501" s="118">
        <f t="shared" si="7"/>
        <v>26</v>
      </c>
      <c r="P501" s="118"/>
      <c r="Q501" s="118"/>
      <c r="R501" s="118"/>
      <c r="S501" s="118"/>
      <c r="T501" s="118"/>
      <c r="U501" s="118"/>
      <c r="V501" s="118"/>
      <c r="W501" s="118"/>
      <c r="X501" s="118"/>
      <c r="Y501" s="118"/>
      <c r="Z501" s="118"/>
      <c r="AA501" s="118"/>
      <c r="AB501" s="118"/>
      <c r="AC501" s="118"/>
      <c r="AD501" s="118"/>
      <c r="AE501" s="118"/>
      <c r="AF501" s="118"/>
      <c r="AG501" s="118"/>
    </row>
    <row r="502" ht="11.25" customHeight="1">
      <c r="A502" s="123">
        <v>62023.60436473281</v>
      </c>
      <c r="B502" s="124">
        <v>5.999972749999999</v>
      </c>
      <c r="C502" s="124">
        <f t="shared" si="1"/>
        <v>217.3517986</v>
      </c>
      <c r="D502" s="124">
        <v>1304.1048688678297</v>
      </c>
      <c r="E502" s="125">
        <v>106.0</v>
      </c>
      <c r="F502" s="125">
        <v>1.3</v>
      </c>
      <c r="G502" s="126">
        <v>-0.4</v>
      </c>
      <c r="H502" s="127">
        <f t="shared" si="2"/>
        <v>763.2</v>
      </c>
      <c r="I502" s="122">
        <f t="shared" si="3"/>
        <v>2.090958904</v>
      </c>
      <c r="J502" s="122">
        <f t="shared" si="4"/>
        <v>110.8208219</v>
      </c>
      <c r="K502" s="122">
        <f t="shared" si="5"/>
        <v>144.0670685</v>
      </c>
      <c r="L502" s="122">
        <f t="shared" si="6"/>
        <v>399</v>
      </c>
      <c r="M502" s="125">
        <v>0.83</v>
      </c>
      <c r="N502" s="125">
        <v>44.0</v>
      </c>
      <c r="O502" s="118">
        <f t="shared" si="7"/>
        <v>53</v>
      </c>
      <c r="P502" s="118"/>
      <c r="Q502" s="118"/>
      <c r="R502" s="118"/>
      <c r="S502" s="118"/>
      <c r="T502" s="118"/>
      <c r="U502" s="118"/>
      <c r="V502" s="118"/>
      <c r="W502" s="118"/>
      <c r="X502" s="118"/>
      <c r="Y502" s="118"/>
      <c r="Z502" s="118"/>
      <c r="AA502" s="118"/>
      <c r="AB502" s="118"/>
      <c r="AC502" s="118"/>
      <c r="AD502" s="118"/>
      <c r="AE502" s="118"/>
      <c r="AF502" s="118"/>
      <c r="AG502" s="118"/>
    </row>
    <row r="503" ht="11.25" customHeight="1">
      <c r="A503" s="123">
        <v>67684.27079752921</v>
      </c>
      <c r="B503" s="124">
        <v>5.168901429999999</v>
      </c>
      <c r="C503" s="124">
        <f t="shared" si="1"/>
        <v>1241.20236</v>
      </c>
      <c r="D503" s="124">
        <v>6415.652651809252</v>
      </c>
      <c r="E503" s="125">
        <v>170.0</v>
      </c>
      <c r="F503" s="125">
        <v>1.68</v>
      </c>
      <c r="G503" s="126">
        <v>-0.7</v>
      </c>
      <c r="H503" s="127">
        <f t="shared" si="2"/>
        <v>612</v>
      </c>
      <c r="I503" s="122">
        <f t="shared" si="3"/>
        <v>1.676712329</v>
      </c>
      <c r="J503" s="122">
        <f t="shared" si="4"/>
        <v>187.7917808</v>
      </c>
      <c r="K503" s="122">
        <f t="shared" si="5"/>
        <v>315.4901918</v>
      </c>
      <c r="L503" s="122">
        <f t="shared" si="6"/>
        <v>819</v>
      </c>
      <c r="M503" s="125">
        <v>0.9</v>
      </c>
      <c r="N503" s="125">
        <v>101.0</v>
      </c>
      <c r="O503" s="118">
        <f t="shared" si="7"/>
        <v>112</v>
      </c>
      <c r="P503" s="118"/>
      <c r="Q503" s="118"/>
      <c r="R503" s="118"/>
      <c r="S503" s="118"/>
      <c r="T503" s="118"/>
      <c r="U503" s="118"/>
      <c r="V503" s="118"/>
      <c r="W503" s="118"/>
      <c r="X503" s="118"/>
      <c r="Y503" s="118"/>
      <c r="Z503" s="118"/>
      <c r="AA503" s="118"/>
      <c r="AB503" s="118"/>
      <c r="AC503" s="118"/>
      <c r="AD503" s="118"/>
      <c r="AE503" s="118"/>
      <c r="AF503" s="118"/>
      <c r="AG503" s="118"/>
    </row>
    <row r="504" ht="11.25" customHeight="1">
      <c r="A504" s="123">
        <v>99188.33387157595</v>
      </c>
      <c r="B504" s="124">
        <v>16.13299843</v>
      </c>
      <c r="C504" s="124">
        <f t="shared" si="1"/>
        <v>66.14459785</v>
      </c>
      <c r="D504" s="124">
        <v>1067.1106931990644</v>
      </c>
      <c r="E504" s="125">
        <v>42.0</v>
      </c>
      <c r="F504" s="125">
        <v>1.16</v>
      </c>
      <c r="G504" s="126">
        <v>0.6</v>
      </c>
      <c r="H504" s="127">
        <f t="shared" si="2"/>
        <v>806.4</v>
      </c>
      <c r="I504" s="122">
        <f t="shared" si="3"/>
        <v>2.209315068</v>
      </c>
      <c r="J504" s="122">
        <f t="shared" si="4"/>
        <v>90.58191781</v>
      </c>
      <c r="K504" s="122">
        <f t="shared" si="5"/>
        <v>105.0750247</v>
      </c>
      <c r="L504" s="122">
        <f t="shared" si="6"/>
        <v>301</v>
      </c>
      <c r="M504" s="125">
        <v>1.0</v>
      </c>
      <c r="N504" s="125">
        <v>41.0</v>
      </c>
      <c r="O504" s="118">
        <f t="shared" si="7"/>
        <v>41</v>
      </c>
      <c r="P504" s="118"/>
      <c r="Q504" s="118"/>
      <c r="R504" s="118"/>
      <c r="S504" s="118"/>
      <c r="T504" s="118"/>
      <c r="U504" s="118"/>
      <c r="V504" s="118"/>
      <c r="W504" s="118"/>
      <c r="X504" s="118"/>
      <c r="Y504" s="118"/>
      <c r="Z504" s="118"/>
      <c r="AA504" s="118"/>
      <c r="AB504" s="118"/>
      <c r="AC504" s="118"/>
      <c r="AD504" s="118"/>
      <c r="AE504" s="118"/>
      <c r="AF504" s="118"/>
      <c r="AG504" s="118"/>
    </row>
    <row r="505" ht="11.25" customHeight="1">
      <c r="A505" s="123">
        <v>94413.99110757484</v>
      </c>
      <c r="B505" s="124">
        <v>19.471609589999996</v>
      </c>
      <c r="C505" s="124">
        <f t="shared" si="1"/>
        <v>4.162549276</v>
      </c>
      <c r="D505" s="124">
        <v>81.05153439739807</v>
      </c>
      <c r="E505" s="125">
        <v>10.0</v>
      </c>
      <c r="F505" s="125">
        <v>0.25</v>
      </c>
      <c r="G505" s="126">
        <v>1.2</v>
      </c>
      <c r="H505" s="127">
        <f t="shared" si="2"/>
        <v>264</v>
      </c>
      <c r="I505" s="122">
        <f t="shared" si="3"/>
        <v>0.7232876712</v>
      </c>
      <c r="J505" s="122">
        <f t="shared" si="4"/>
        <v>26.76164384</v>
      </c>
      <c r="K505" s="122">
        <f t="shared" si="5"/>
        <v>6.690410959</v>
      </c>
      <c r="L505" s="122">
        <f t="shared" si="6"/>
        <v>40</v>
      </c>
      <c r="M505" s="125">
        <v>0.82</v>
      </c>
      <c r="N505" s="125">
        <v>30.0</v>
      </c>
      <c r="O505" s="118">
        <f t="shared" si="7"/>
        <v>37</v>
      </c>
      <c r="P505" s="118"/>
      <c r="Q505" s="118"/>
      <c r="R505" s="118"/>
      <c r="S505" s="118"/>
      <c r="T505" s="118"/>
      <c r="U505" s="118"/>
      <c r="V505" s="118"/>
      <c r="W505" s="118"/>
      <c r="X505" s="118"/>
      <c r="Y505" s="118"/>
      <c r="Z505" s="118"/>
      <c r="AA505" s="118"/>
      <c r="AB505" s="118"/>
      <c r="AC505" s="118"/>
      <c r="AD505" s="118"/>
      <c r="AE505" s="118"/>
      <c r="AF505" s="118"/>
      <c r="AG505" s="118"/>
    </row>
    <row r="506" ht="11.25" customHeight="1">
      <c r="A506" s="123">
        <v>18407.774634569218</v>
      </c>
      <c r="B506" s="124">
        <v>8.61820749</v>
      </c>
      <c r="C506" s="124">
        <f t="shared" si="1"/>
        <v>10.40046784</v>
      </c>
      <c r="D506" s="124">
        <v>89.63338985987363</v>
      </c>
      <c r="E506" s="125">
        <v>42.0</v>
      </c>
      <c r="F506" s="125">
        <v>0.25</v>
      </c>
      <c r="G506" s="126">
        <v>0.4</v>
      </c>
      <c r="H506" s="127">
        <f t="shared" si="2"/>
        <v>705.6</v>
      </c>
      <c r="I506" s="122">
        <f t="shared" si="3"/>
        <v>1.933150685</v>
      </c>
      <c r="J506" s="122">
        <f t="shared" si="4"/>
        <v>34.79671233</v>
      </c>
      <c r="K506" s="122">
        <f t="shared" si="5"/>
        <v>8.699178082</v>
      </c>
      <c r="L506" s="122">
        <f t="shared" si="6"/>
        <v>52</v>
      </c>
      <c r="M506" s="125">
        <v>0.87</v>
      </c>
      <c r="N506" s="125">
        <v>16.0</v>
      </c>
      <c r="O506" s="118">
        <f t="shared" si="7"/>
        <v>18</v>
      </c>
      <c r="P506" s="118"/>
      <c r="Q506" s="118"/>
      <c r="R506" s="118"/>
      <c r="S506" s="118"/>
      <c r="T506" s="118"/>
      <c r="U506" s="118"/>
      <c r="V506" s="118"/>
      <c r="W506" s="118"/>
      <c r="X506" s="118"/>
      <c r="Y506" s="118"/>
      <c r="Z506" s="118"/>
      <c r="AA506" s="118"/>
      <c r="AB506" s="118"/>
      <c r="AC506" s="118"/>
      <c r="AD506" s="118"/>
      <c r="AE506" s="118"/>
      <c r="AF506" s="118"/>
      <c r="AG506" s="118"/>
    </row>
    <row r="507" ht="11.25" customHeight="1">
      <c r="A507" s="123">
        <v>34253.56361119901</v>
      </c>
      <c r="B507" s="124">
        <v>12.192397589999999</v>
      </c>
      <c r="C507" s="124">
        <f t="shared" si="1"/>
        <v>23.34078067</v>
      </c>
      <c r="D507" s="124">
        <v>284.5800779331011</v>
      </c>
      <c r="E507" s="125">
        <v>18.0</v>
      </c>
      <c r="F507" s="125">
        <v>1.04</v>
      </c>
      <c r="G507" s="126">
        <v>-0.4</v>
      </c>
      <c r="H507" s="127">
        <f t="shared" si="2"/>
        <v>129.6</v>
      </c>
      <c r="I507" s="122">
        <f t="shared" si="3"/>
        <v>0.3550684932</v>
      </c>
      <c r="J507" s="122">
        <f t="shared" si="4"/>
        <v>11.36219178</v>
      </c>
      <c r="K507" s="122">
        <f t="shared" si="5"/>
        <v>11.81667945</v>
      </c>
      <c r="L507" s="122">
        <f t="shared" si="6"/>
        <v>35</v>
      </c>
      <c r="M507" s="125">
        <v>0.94</v>
      </c>
      <c r="N507" s="125">
        <v>30.0</v>
      </c>
      <c r="O507" s="118">
        <f t="shared" si="7"/>
        <v>32</v>
      </c>
      <c r="P507" s="118"/>
      <c r="Q507" s="118"/>
      <c r="R507" s="118"/>
      <c r="S507" s="118"/>
      <c r="T507" s="118"/>
      <c r="U507" s="118"/>
      <c r="V507" s="118"/>
      <c r="W507" s="118"/>
      <c r="X507" s="118"/>
      <c r="Y507" s="118"/>
      <c r="Z507" s="118"/>
      <c r="AA507" s="118"/>
      <c r="AB507" s="118"/>
      <c r="AC507" s="118"/>
      <c r="AD507" s="118"/>
      <c r="AE507" s="118"/>
      <c r="AF507" s="118"/>
      <c r="AG507" s="118"/>
    </row>
    <row r="508" ht="11.25" customHeight="1">
      <c r="A508" s="123">
        <v>52795.08937004315</v>
      </c>
      <c r="B508" s="124">
        <v>92.88</v>
      </c>
      <c r="C508" s="124">
        <f t="shared" si="1"/>
        <v>12.06389712</v>
      </c>
      <c r="D508" s="124">
        <v>1120.4947643999997</v>
      </c>
      <c r="E508" s="125">
        <v>10.0</v>
      </c>
      <c r="F508" s="125">
        <v>1.23</v>
      </c>
      <c r="G508" s="126">
        <v>0.2</v>
      </c>
      <c r="H508" s="127">
        <f t="shared" si="2"/>
        <v>144</v>
      </c>
      <c r="I508" s="122">
        <f t="shared" si="3"/>
        <v>0.3945205479</v>
      </c>
      <c r="J508" s="122">
        <f t="shared" si="4"/>
        <v>12.23013699</v>
      </c>
      <c r="K508" s="122">
        <f t="shared" si="5"/>
        <v>15.04306849</v>
      </c>
      <c r="L508" s="122">
        <f t="shared" si="6"/>
        <v>42</v>
      </c>
      <c r="M508" s="125">
        <v>1.0</v>
      </c>
      <c r="N508" s="125">
        <v>31.0</v>
      </c>
      <c r="O508" s="118">
        <f t="shared" si="7"/>
        <v>31</v>
      </c>
      <c r="P508" s="118"/>
      <c r="Q508" s="118"/>
      <c r="R508" s="118"/>
      <c r="S508" s="118"/>
      <c r="T508" s="118"/>
      <c r="U508" s="118"/>
      <c r="V508" s="118"/>
      <c r="W508" s="118"/>
      <c r="X508" s="118"/>
      <c r="Y508" s="118"/>
      <c r="Z508" s="118"/>
      <c r="AA508" s="118"/>
      <c r="AB508" s="118"/>
      <c r="AC508" s="118"/>
      <c r="AD508" s="118"/>
      <c r="AE508" s="118"/>
      <c r="AF508" s="118"/>
      <c r="AG508" s="118"/>
    </row>
    <row r="509" ht="11.25" customHeight="1">
      <c r="A509" s="123">
        <v>23447.4464124642</v>
      </c>
      <c r="B509" s="124">
        <v>7.8112854</v>
      </c>
      <c r="C509" s="124">
        <f t="shared" si="1"/>
        <v>130.992351</v>
      </c>
      <c r="D509" s="124">
        <v>1023.2186386212838</v>
      </c>
      <c r="E509" s="125">
        <v>34.0</v>
      </c>
      <c r="F509" s="125">
        <v>1.26</v>
      </c>
      <c r="G509" s="126">
        <v>-0.4</v>
      </c>
      <c r="H509" s="127">
        <f t="shared" si="2"/>
        <v>244.8</v>
      </c>
      <c r="I509" s="122">
        <f t="shared" si="3"/>
        <v>0.6706849315</v>
      </c>
      <c r="J509" s="122">
        <f t="shared" si="4"/>
        <v>40.91178082</v>
      </c>
      <c r="K509" s="122">
        <f t="shared" si="5"/>
        <v>51.54884384</v>
      </c>
      <c r="L509" s="122">
        <f t="shared" si="6"/>
        <v>144</v>
      </c>
      <c r="M509" s="125">
        <v>1.0</v>
      </c>
      <c r="N509" s="125">
        <v>61.0</v>
      </c>
      <c r="O509" s="118">
        <f t="shared" si="7"/>
        <v>61</v>
      </c>
      <c r="P509" s="118"/>
      <c r="Q509" s="118"/>
      <c r="R509" s="118"/>
      <c r="S509" s="118"/>
      <c r="T509" s="118"/>
      <c r="U509" s="118"/>
      <c r="V509" s="118"/>
      <c r="W509" s="118"/>
      <c r="X509" s="118"/>
      <c r="Y509" s="118"/>
      <c r="Z509" s="118"/>
      <c r="AA509" s="118"/>
      <c r="AB509" s="118"/>
      <c r="AC509" s="118"/>
      <c r="AD509" s="118"/>
      <c r="AE509" s="118"/>
      <c r="AF509" s="118"/>
      <c r="AG509" s="118"/>
    </row>
    <row r="510" ht="11.25" customHeight="1">
      <c r="A510" s="123">
        <v>70200.57051699015</v>
      </c>
      <c r="B510" s="124">
        <v>16.05684328</v>
      </c>
      <c r="C510" s="124">
        <f t="shared" si="1"/>
        <v>14.59014413</v>
      </c>
      <c r="D510" s="124">
        <v>234.27165772755504</v>
      </c>
      <c r="E510" s="125">
        <v>10.0</v>
      </c>
      <c r="F510" s="125">
        <v>1.59</v>
      </c>
      <c r="G510" s="126">
        <v>-0.1</v>
      </c>
      <c r="H510" s="127">
        <f t="shared" si="2"/>
        <v>108</v>
      </c>
      <c r="I510" s="122">
        <f t="shared" si="3"/>
        <v>0.295890411</v>
      </c>
      <c r="J510" s="122">
        <f t="shared" si="4"/>
        <v>6.805479452</v>
      </c>
      <c r="K510" s="122">
        <f t="shared" si="5"/>
        <v>10.82071233</v>
      </c>
      <c r="L510" s="122">
        <f t="shared" si="6"/>
        <v>28</v>
      </c>
      <c r="M510" s="125">
        <v>1.0</v>
      </c>
      <c r="N510" s="125">
        <v>23.0</v>
      </c>
      <c r="O510" s="118">
        <f t="shared" si="7"/>
        <v>23</v>
      </c>
      <c r="P510" s="118"/>
      <c r="Q510" s="118"/>
      <c r="R510" s="118"/>
      <c r="S510" s="118"/>
      <c r="T510" s="118"/>
      <c r="U510" s="118"/>
      <c r="V510" s="118"/>
      <c r="W510" s="118"/>
      <c r="X510" s="118"/>
      <c r="Y510" s="118"/>
      <c r="Z510" s="118"/>
      <c r="AA510" s="118"/>
      <c r="AB510" s="118"/>
      <c r="AC510" s="118"/>
      <c r="AD510" s="118"/>
      <c r="AE510" s="118"/>
      <c r="AF510" s="118"/>
      <c r="AG510" s="118"/>
    </row>
    <row r="511" ht="11.25" customHeight="1">
      <c r="A511" s="123">
        <v>67748.83663971539</v>
      </c>
      <c r="B511" s="124">
        <v>11.784285879999999</v>
      </c>
      <c r="C511" s="124">
        <f t="shared" si="1"/>
        <v>13.32697825</v>
      </c>
      <c r="D511" s="124">
        <v>157.04892160938178</v>
      </c>
      <c r="E511" s="125">
        <v>10.0</v>
      </c>
      <c r="F511" s="125">
        <v>1.03</v>
      </c>
      <c r="G511" s="126">
        <v>1.5</v>
      </c>
      <c r="H511" s="127">
        <f t="shared" si="2"/>
        <v>300</v>
      </c>
      <c r="I511" s="122">
        <f t="shared" si="3"/>
        <v>0.8219178082</v>
      </c>
      <c r="J511" s="122">
        <f t="shared" si="4"/>
        <v>34.52054795</v>
      </c>
      <c r="K511" s="122">
        <f t="shared" si="5"/>
        <v>35.55616438</v>
      </c>
      <c r="L511" s="122">
        <f t="shared" si="6"/>
        <v>106</v>
      </c>
      <c r="M511" s="125">
        <v>0.71</v>
      </c>
      <c r="N511" s="125">
        <v>30.0</v>
      </c>
      <c r="O511" s="118">
        <f t="shared" si="7"/>
        <v>42</v>
      </c>
      <c r="P511" s="118"/>
      <c r="Q511" s="118"/>
      <c r="R511" s="118"/>
      <c r="S511" s="118"/>
      <c r="T511" s="118"/>
      <c r="U511" s="118"/>
      <c r="V511" s="118"/>
      <c r="W511" s="118"/>
      <c r="X511" s="118"/>
      <c r="Y511" s="118"/>
      <c r="Z511" s="118"/>
      <c r="AA511" s="118"/>
      <c r="AB511" s="118"/>
      <c r="AC511" s="118"/>
      <c r="AD511" s="118"/>
      <c r="AE511" s="118"/>
      <c r="AF511" s="118"/>
      <c r="AG511" s="118"/>
    </row>
    <row r="512" ht="11.25" customHeight="1">
      <c r="A512" s="123">
        <v>6591.650063950494</v>
      </c>
      <c r="B512" s="124">
        <v>23.24488367</v>
      </c>
      <c r="C512" s="124">
        <f t="shared" si="1"/>
        <v>10.10034687</v>
      </c>
      <c r="D512" s="124">
        <v>234.78138803941013</v>
      </c>
      <c r="E512" s="125">
        <v>18.0</v>
      </c>
      <c r="F512" s="125">
        <v>0.87</v>
      </c>
      <c r="G512" s="126">
        <v>-0.4</v>
      </c>
      <c r="H512" s="127">
        <f t="shared" si="2"/>
        <v>129.6</v>
      </c>
      <c r="I512" s="122">
        <f t="shared" si="3"/>
        <v>0.3550684932</v>
      </c>
      <c r="J512" s="122">
        <f t="shared" si="4"/>
        <v>5.68109589</v>
      </c>
      <c r="K512" s="122">
        <f t="shared" si="5"/>
        <v>4.942553425</v>
      </c>
      <c r="L512" s="122">
        <f t="shared" si="6"/>
        <v>16</v>
      </c>
      <c r="M512" s="125">
        <v>1.0</v>
      </c>
      <c r="N512" s="125">
        <v>16.0</v>
      </c>
      <c r="O512" s="118">
        <f t="shared" si="7"/>
        <v>16</v>
      </c>
      <c r="P512" s="118"/>
      <c r="Q512" s="118"/>
      <c r="R512" s="118"/>
      <c r="S512" s="118"/>
      <c r="T512" s="118"/>
      <c r="U512" s="118"/>
      <c r="V512" s="118"/>
      <c r="W512" s="118"/>
      <c r="X512" s="118"/>
      <c r="Y512" s="118"/>
      <c r="Z512" s="118"/>
      <c r="AA512" s="118"/>
      <c r="AB512" s="118"/>
      <c r="AC512" s="118"/>
      <c r="AD512" s="118"/>
      <c r="AE512" s="118"/>
      <c r="AF512" s="118"/>
      <c r="AG512" s="118"/>
    </row>
    <row r="513" ht="11.25" customHeight="1">
      <c r="A513" s="123">
        <v>34117.21829005506</v>
      </c>
      <c r="B513" s="124">
        <v>5.07461189</v>
      </c>
      <c r="C513" s="124">
        <f t="shared" si="1"/>
        <v>17.87777392</v>
      </c>
      <c r="D513" s="124">
        <v>90.72276412421752</v>
      </c>
      <c r="E513" s="125">
        <v>34.0</v>
      </c>
      <c r="F513" s="125">
        <v>0.25</v>
      </c>
      <c r="G513" s="126">
        <v>0.8</v>
      </c>
      <c r="H513" s="127">
        <f t="shared" si="2"/>
        <v>734.4</v>
      </c>
      <c r="I513" s="122">
        <f t="shared" si="3"/>
        <v>2.012054795</v>
      </c>
      <c r="J513" s="122">
        <f t="shared" si="4"/>
        <v>60.36164384</v>
      </c>
      <c r="K513" s="122">
        <f t="shared" si="5"/>
        <v>15.09041096</v>
      </c>
      <c r="L513" s="122">
        <f t="shared" si="6"/>
        <v>91</v>
      </c>
      <c r="M513" s="125">
        <v>1.0</v>
      </c>
      <c r="N513" s="125">
        <v>30.0</v>
      </c>
      <c r="O513" s="118">
        <f t="shared" si="7"/>
        <v>30</v>
      </c>
      <c r="P513" s="118"/>
      <c r="Q513" s="118"/>
      <c r="R513" s="118"/>
      <c r="S513" s="118"/>
      <c r="T513" s="118"/>
      <c r="U513" s="118"/>
      <c r="V513" s="118"/>
      <c r="W513" s="118"/>
      <c r="X513" s="118"/>
      <c r="Y513" s="118"/>
      <c r="Z513" s="118"/>
      <c r="AA513" s="118"/>
      <c r="AB513" s="118"/>
      <c r="AC513" s="118"/>
      <c r="AD513" s="118"/>
      <c r="AE513" s="118"/>
      <c r="AF513" s="118"/>
      <c r="AG513" s="118"/>
    </row>
    <row r="514" ht="11.25" customHeight="1">
      <c r="A514" s="123">
        <v>35470.91724271194</v>
      </c>
      <c r="B514" s="124">
        <v>11.76087625</v>
      </c>
      <c r="C514" s="124">
        <f t="shared" si="1"/>
        <v>15.40220176</v>
      </c>
      <c r="D514" s="124">
        <v>181.1433888605</v>
      </c>
      <c r="E514" s="125">
        <v>74.0</v>
      </c>
      <c r="F514" s="125">
        <v>0.25</v>
      </c>
      <c r="G514" s="126">
        <v>-0.4</v>
      </c>
      <c r="H514" s="127">
        <f t="shared" si="2"/>
        <v>532.8</v>
      </c>
      <c r="I514" s="122">
        <f t="shared" si="3"/>
        <v>1.459726027</v>
      </c>
      <c r="J514" s="122">
        <f t="shared" si="4"/>
        <v>23.35561644</v>
      </c>
      <c r="K514" s="122">
        <f t="shared" si="5"/>
        <v>5.83890411</v>
      </c>
      <c r="L514" s="122">
        <f t="shared" si="6"/>
        <v>35</v>
      </c>
      <c r="M514" s="125">
        <v>1.0</v>
      </c>
      <c r="N514" s="125">
        <v>16.0</v>
      </c>
      <c r="O514" s="118">
        <f t="shared" si="7"/>
        <v>16</v>
      </c>
      <c r="P514" s="118"/>
      <c r="Q514" s="118"/>
      <c r="R514" s="118"/>
      <c r="S514" s="118"/>
      <c r="T514" s="118"/>
      <c r="U514" s="118"/>
      <c r="V514" s="118"/>
      <c r="W514" s="118"/>
      <c r="X514" s="118"/>
      <c r="Y514" s="118"/>
      <c r="Z514" s="118"/>
      <c r="AA514" s="118"/>
      <c r="AB514" s="118"/>
      <c r="AC514" s="118"/>
      <c r="AD514" s="118"/>
      <c r="AE514" s="118"/>
      <c r="AF514" s="118"/>
      <c r="AG514" s="118"/>
    </row>
    <row r="515" ht="11.25" customHeight="1">
      <c r="A515" s="123">
        <v>96716.71530145989</v>
      </c>
      <c r="B515" s="124">
        <v>9.07920404</v>
      </c>
      <c r="C515" s="124">
        <f t="shared" si="1"/>
        <v>55.24973445</v>
      </c>
      <c r="D515" s="124">
        <v>501.62361220056385</v>
      </c>
      <c r="E515" s="125">
        <v>66.0</v>
      </c>
      <c r="F515" s="125">
        <v>1.23</v>
      </c>
      <c r="G515" s="126">
        <v>-0.6</v>
      </c>
      <c r="H515" s="127">
        <f t="shared" si="2"/>
        <v>316.8</v>
      </c>
      <c r="I515" s="122">
        <f t="shared" si="3"/>
        <v>0.8679452055</v>
      </c>
      <c r="J515" s="122">
        <f t="shared" si="4"/>
        <v>18.22684932</v>
      </c>
      <c r="K515" s="122">
        <f t="shared" si="5"/>
        <v>22.41902466</v>
      </c>
      <c r="L515" s="122">
        <f t="shared" si="6"/>
        <v>63</v>
      </c>
      <c r="M515" s="125">
        <v>0.78</v>
      </c>
      <c r="N515" s="125">
        <v>16.0</v>
      </c>
      <c r="O515" s="118">
        <f t="shared" si="7"/>
        <v>21</v>
      </c>
      <c r="P515" s="118"/>
      <c r="Q515" s="118"/>
      <c r="R515" s="118"/>
      <c r="S515" s="118"/>
      <c r="T515" s="118"/>
      <c r="U515" s="118"/>
      <c r="V515" s="118"/>
      <c r="W515" s="118"/>
      <c r="X515" s="118"/>
      <c r="Y515" s="118"/>
      <c r="Z515" s="118"/>
      <c r="AA515" s="118"/>
      <c r="AB515" s="118"/>
      <c r="AC515" s="118"/>
      <c r="AD515" s="118"/>
      <c r="AE515" s="118"/>
      <c r="AF515" s="118"/>
      <c r="AG515" s="118"/>
    </row>
    <row r="516" ht="11.25" customHeight="1">
      <c r="A516" s="123">
        <v>93158.66933211051</v>
      </c>
      <c r="B516" s="124">
        <v>13.45454133</v>
      </c>
      <c r="C516" s="124">
        <f t="shared" si="1"/>
        <v>11.26330709</v>
      </c>
      <c r="D516" s="124">
        <v>151.54263071026</v>
      </c>
      <c r="E516" s="125">
        <v>10.0</v>
      </c>
      <c r="F516" s="125">
        <v>0.87</v>
      </c>
      <c r="G516" s="126">
        <v>1.5</v>
      </c>
      <c r="H516" s="127">
        <f t="shared" si="2"/>
        <v>300</v>
      </c>
      <c r="I516" s="122">
        <f t="shared" si="3"/>
        <v>0.8219178082</v>
      </c>
      <c r="J516" s="122">
        <f t="shared" si="4"/>
        <v>25.47945205</v>
      </c>
      <c r="K516" s="122">
        <f t="shared" si="5"/>
        <v>22.16712329</v>
      </c>
      <c r="L516" s="122">
        <f t="shared" si="6"/>
        <v>70</v>
      </c>
      <c r="M516" s="125">
        <v>1.0</v>
      </c>
      <c r="N516" s="125">
        <v>31.0</v>
      </c>
      <c r="O516" s="118">
        <f t="shared" si="7"/>
        <v>31</v>
      </c>
      <c r="P516" s="118"/>
      <c r="Q516" s="118"/>
      <c r="R516" s="118"/>
      <c r="S516" s="118"/>
      <c r="T516" s="118"/>
      <c r="U516" s="118"/>
      <c r="V516" s="118"/>
      <c r="W516" s="118"/>
      <c r="X516" s="118"/>
      <c r="Y516" s="118"/>
      <c r="Z516" s="118"/>
      <c r="AA516" s="118"/>
      <c r="AB516" s="118"/>
      <c r="AC516" s="118"/>
      <c r="AD516" s="118"/>
      <c r="AE516" s="118"/>
      <c r="AF516" s="118"/>
      <c r="AG516" s="118"/>
    </row>
    <row r="517" ht="11.25" customHeight="1">
      <c r="A517" s="123">
        <v>39214.33263038443</v>
      </c>
      <c r="B517" s="124">
        <v>5.082995599999999</v>
      </c>
      <c r="C517" s="124">
        <f t="shared" si="1"/>
        <v>48.66683572</v>
      </c>
      <c r="D517" s="124">
        <v>247.37331181204402</v>
      </c>
      <c r="E517" s="125">
        <v>42.0</v>
      </c>
      <c r="F517" s="125">
        <v>1.8</v>
      </c>
      <c r="G517" s="126">
        <v>-0.2</v>
      </c>
      <c r="H517" s="127">
        <f t="shared" si="2"/>
        <v>403.2</v>
      </c>
      <c r="I517" s="122">
        <f t="shared" si="3"/>
        <v>1.104657534</v>
      </c>
      <c r="J517" s="122">
        <f t="shared" si="4"/>
        <v>19.88383562</v>
      </c>
      <c r="K517" s="122">
        <f t="shared" si="5"/>
        <v>35.79090411</v>
      </c>
      <c r="L517" s="122">
        <f t="shared" si="6"/>
        <v>91</v>
      </c>
      <c r="M517" s="125">
        <v>0.82</v>
      </c>
      <c r="N517" s="125">
        <v>15.0</v>
      </c>
      <c r="O517" s="118">
        <f t="shared" si="7"/>
        <v>18</v>
      </c>
      <c r="P517" s="118"/>
      <c r="Q517" s="118"/>
      <c r="R517" s="118"/>
      <c r="S517" s="118"/>
      <c r="T517" s="118"/>
      <c r="U517" s="118"/>
      <c r="V517" s="118"/>
      <c r="W517" s="118"/>
      <c r="X517" s="118"/>
      <c r="Y517" s="118"/>
      <c r="Z517" s="118"/>
      <c r="AA517" s="118"/>
      <c r="AB517" s="118"/>
      <c r="AC517" s="118"/>
      <c r="AD517" s="118"/>
      <c r="AE517" s="118"/>
      <c r="AF517" s="118"/>
      <c r="AG517" s="118"/>
    </row>
    <row r="518" ht="11.25" customHeight="1">
      <c r="A518" s="123">
        <v>7120.092626688035</v>
      </c>
      <c r="B518" s="124">
        <v>5.715125699999999</v>
      </c>
      <c r="C518" s="124">
        <f t="shared" si="1"/>
        <v>3.017770934</v>
      </c>
      <c r="D518" s="124">
        <v>17.24694021943644</v>
      </c>
      <c r="E518" s="125">
        <v>10.0</v>
      </c>
      <c r="F518" s="125">
        <v>0.25</v>
      </c>
      <c r="G518" s="126">
        <v>0.8</v>
      </c>
      <c r="H518" s="127">
        <f t="shared" si="2"/>
        <v>216</v>
      </c>
      <c r="I518" s="122">
        <f t="shared" si="3"/>
        <v>0.5917808219</v>
      </c>
      <c r="J518" s="122">
        <f t="shared" si="4"/>
        <v>11.83561644</v>
      </c>
      <c r="K518" s="122">
        <f t="shared" si="5"/>
        <v>2.95890411</v>
      </c>
      <c r="L518" s="122">
        <f t="shared" si="6"/>
        <v>18</v>
      </c>
      <c r="M518" s="125">
        <v>0.82</v>
      </c>
      <c r="N518" s="125">
        <v>16.0</v>
      </c>
      <c r="O518" s="118">
        <f t="shared" si="7"/>
        <v>20</v>
      </c>
      <c r="P518" s="118"/>
      <c r="Q518" s="118"/>
      <c r="R518" s="118"/>
      <c r="S518" s="118"/>
      <c r="T518" s="118"/>
      <c r="U518" s="118"/>
      <c r="V518" s="118"/>
      <c r="W518" s="118"/>
      <c r="X518" s="118"/>
      <c r="Y518" s="118"/>
      <c r="Z518" s="118"/>
      <c r="AA518" s="118"/>
      <c r="AB518" s="118"/>
      <c r="AC518" s="118"/>
      <c r="AD518" s="118"/>
      <c r="AE518" s="118"/>
      <c r="AF518" s="118"/>
      <c r="AG518" s="118"/>
    </row>
    <row r="519" ht="11.25" customHeight="1">
      <c r="A519" s="123">
        <v>34784.80383087326</v>
      </c>
      <c r="B519" s="124">
        <v>51.20354</v>
      </c>
      <c r="C519" s="124">
        <f t="shared" si="1"/>
        <v>7.32915757</v>
      </c>
      <c r="D519" s="124">
        <v>375.2788128091256</v>
      </c>
      <c r="E519" s="125">
        <v>10.0</v>
      </c>
      <c r="F519" s="125">
        <v>0.25</v>
      </c>
      <c r="G519" s="126">
        <v>0.8</v>
      </c>
      <c r="H519" s="127">
        <f t="shared" si="2"/>
        <v>216</v>
      </c>
      <c r="I519" s="122">
        <f t="shared" si="3"/>
        <v>0.5917808219</v>
      </c>
      <c r="J519" s="122">
        <f t="shared" si="4"/>
        <v>43.2</v>
      </c>
      <c r="K519" s="122">
        <f t="shared" si="5"/>
        <v>10.8</v>
      </c>
      <c r="L519" s="122">
        <f t="shared" si="6"/>
        <v>65</v>
      </c>
      <c r="M519" s="125">
        <v>0.9</v>
      </c>
      <c r="N519" s="125">
        <v>66.0</v>
      </c>
      <c r="O519" s="118">
        <f t="shared" si="7"/>
        <v>73</v>
      </c>
      <c r="P519" s="118"/>
      <c r="Q519" s="118"/>
      <c r="R519" s="118"/>
      <c r="S519" s="118"/>
      <c r="T519" s="118"/>
      <c r="U519" s="118"/>
      <c r="V519" s="118"/>
      <c r="W519" s="118"/>
      <c r="X519" s="118"/>
      <c r="Y519" s="118"/>
      <c r="Z519" s="118"/>
      <c r="AA519" s="118"/>
      <c r="AB519" s="118"/>
      <c r="AC519" s="118"/>
      <c r="AD519" s="118"/>
      <c r="AE519" s="118"/>
      <c r="AF519" s="118"/>
      <c r="AG519" s="118"/>
    </row>
    <row r="520" ht="11.25" customHeight="1">
      <c r="A520" s="123">
        <v>21448.01887114758</v>
      </c>
      <c r="B520" s="124">
        <v>23.03763141</v>
      </c>
      <c r="C520" s="124">
        <f t="shared" si="1"/>
        <v>2.24332522</v>
      </c>
      <c r="D520" s="124">
        <v>51.68089955456176</v>
      </c>
      <c r="E520" s="125">
        <v>18.0</v>
      </c>
      <c r="F520" s="125">
        <v>0.25</v>
      </c>
      <c r="G520" s="126">
        <v>0.2</v>
      </c>
      <c r="H520" s="127">
        <f t="shared" si="2"/>
        <v>259.2</v>
      </c>
      <c r="I520" s="122">
        <f t="shared" si="3"/>
        <v>0.7101369863</v>
      </c>
      <c r="J520" s="122">
        <f t="shared" si="4"/>
        <v>7.811506849</v>
      </c>
      <c r="K520" s="122">
        <f t="shared" si="5"/>
        <v>1.952876712</v>
      </c>
      <c r="L520" s="122">
        <f t="shared" si="6"/>
        <v>12</v>
      </c>
      <c r="M520" s="125">
        <v>1.0</v>
      </c>
      <c r="N520" s="125">
        <v>11.0</v>
      </c>
      <c r="O520" s="118">
        <f t="shared" si="7"/>
        <v>11</v>
      </c>
      <c r="P520" s="118"/>
      <c r="Q520" s="118"/>
      <c r="R520" s="118"/>
      <c r="S520" s="118"/>
      <c r="T520" s="118"/>
      <c r="U520" s="118"/>
      <c r="V520" s="118"/>
      <c r="W520" s="118"/>
      <c r="X520" s="118"/>
      <c r="Y520" s="118"/>
      <c r="Z520" s="118"/>
      <c r="AA520" s="118"/>
      <c r="AB520" s="118"/>
      <c r="AC520" s="118"/>
      <c r="AD520" s="118"/>
      <c r="AE520" s="118"/>
      <c r="AF520" s="118"/>
      <c r="AG520" s="118"/>
    </row>
    <row r="521" ht="11.25" customHeight="1">
      <c r="A521" s="123">
        <v>89304.32348619141</v>
      </c>
      <c r="B521" s="124">
        <v>11.75291781</v>
      </c>
      <c r="C521" s="124">
        <f t="shared" si="1"/>
        <v>3.747150313</v>
      </c>
      <c r="D521" s="124">
        <v>44.039949654228</v>
      </c>
      <c r="E521" s="125">
        <v>18.0</v>
      </c>
      <c r="F521" s="125">
        <v>0.25</v>
      </c>
      <c r="G521" s="126">
        <v>0.6</v>
      </c>
      <c r="H521" s="127">
        <f t="shared" si="2"/>
        <v>345.6</v>
      </c>
      <c r="I521" s="122">
        <f t="shared" si="3"/>
        <v>0.9468493151</v>
      </c>
      <c r="J521" s="122">
        <f t="shared" si="4"/>
        <v>15.14958904</v>
      </c>
      <c r="K521" s="122">
        <f t="shared" si="5"/>
        <v>3.78739726</v>
      </c>
      <c r="L521" s="122">
        <f t="shared" si="6"/>
        <v>23</v>
      </c>
      <c r="M521" s="125">
        <v>1.0</v>
      </c>
      <c r="N521" s="125">
        <v>16.0</v>
      </c>
      <c r="O521" s="118">
        <f t="shared" si="7"/>
        <v>16</v>
      </c>
      <c r="P521" s="118"/>
      <c r="Q521" s="118"/>
      <c r="R521" s="118"/>
      <c r="S521" s="118"/>
      <c r="T521" s="118"/>
      <c r="U521" s="118"/>
      <c r="V521" s="118"/>
      <c r="W521" s="118"/>
      <c r="X521" s="118"/>
      <c r="Y521" s="118"/>
      <c r="Z521" s="118"/>
      <c r="AA521" s="118"/>
      <c r="AB521" s="118"/>
      <c r="AC521" s="118"/>
      <c r="AD521" s="118"/>
      <c r="AE521" s="118"/>
      <c r="AF521" s="118"/>
      <c r="AG521" s="118"/>
    </row>
    <row r="522" ht="11.25" customHeight="1">
      <c r="A522" s="123">
        <v>40688.08368696877</v>
      </c>
      <c r="B522" s="124">
        <v>5.2700542</v>
      </c>
      <c r="C522" s="124">
        <f t="shared" si="1"/>
        <v>13.17932884</v>
      </c>
      <c r="D522" s="124">
        <v>69.45577728349333</v>
      </c>
      <c r="E522" s="125">
        <v>10.0</v>
      </c>
      <c r="F522" s="125">
        <v>1.95</v>
      </c>
      <c r="G522" s="126">
        <v>-0.4</v>
      </c>
      <c r="H522" s="127">
        <f t="shared" si="2"/>
        <v>72</v>
      </c>
      <c r="I522" s="122">
        <f t="shared" si="3"/>
        <v>0.197260274</v>
      </c>
      <c r="J522" s="122">
        <f t="shared" si="4"/>
        <v>3.156164384</v>
      </c>
      <c r="K522" s="122">
        <f t="shared" si="5"/>
        <v>6.154520548</v>
      </c>
      <c r="L522" s="122">
        <f t="shared" si="6"/>
        <v>15</v>
      </c>
      <c r="M522" s="125">
        <v>1.0</v>
      </c>
      <c r="N522" s="125">
        <v>16.0</v>
      </c>
      <c r="O522" s="118">
        <f t="shared" si="7"/>
        <v>16</v>
      </c>
      <c r="P522" s="118"/>
      <c r="Q522" s="118"/>
      <c r="R522" s="118"/>
      <c r="S522" s="118"/>
      <c r="T522" s="118"/>
      <c r="U522" s="118"/>
      <c r="V522" s="118"/>
      <c r="W522" s="118"/>
      <c r="X522" s="118"/>
      <c r="Y522" s="118"/>
      <c r="Z522" s="118"/>
      <c r="AA522" s="118"/>
      <c r="AB522" s="118"/>
      <c r="AC522" s="118"/>
      <c r="AD522" s="118"/>
      <c r="AE522" s="118"/>
      <c r="AF522" s="118"/>
      <c r="AG522" s="118"/>
    </row>
    <row r="523" ht="11.25" customHeight="1">
      <c r="A523" s="123">
        <v>13480.945539438071</v>
      </c>
      <c r="B523" s="124">
        <v>8.25442706</v>
      </c>
      <c r="C523" s="124">
        <f t="shared" si="1"/>
        <v>61.75324871</v>
      </c>
      <c r="D523" s="124">
        <v>509.73768715962933</v>
      </c>
      <c r="E523" s="125">
        <v>34.0</v>
      </c>
      <c r="F523" s="125">
        <v>1.91</v>
      </c>
      <c r="G523" s="126">
        <v>0.2</v>
      </c>
      <c r="H523" s="127">
        <f t="shared" si="2"/>
        <v>489.6</v>
      </c>
      <c r="I523" s="122">
        <f t="shared" si="3"/>
        <v>1.341369863</v>
      </c>
      <c r="J523" s="122">
        <f t="shared" si="4"/>
        <v>44.26520548</v>
      </c>
      <c r="K523" s="122">
        <f t="shared" si="5"/>
        <v>84.54654247</v>
      </c>
      <c r="L523" s="122">
        <f t="shared" si="6"/>
        <v>213</v>
      </c>
      <c r="M523" s="125">
        <v>0.7</v>
      </c>
      <c r="N523" s="125">
        <v>23.0</v>
      </c>
      <c r="O523" s="118">
        <f t="shared" si="7"/>
        <v>33</v>
      </c>
      <c r="P523" s="118"/>
      <c r="Q523" s="118"/>
      <c r="R523" s="118"/>
      <c r="S523" s="118"/>
      <c r="T523" s="118"/>
      <c r="U523" s="118"/>
      <c r="V523" s="118"/>
      <c r="W523" s="118"/>
      <c r="X523" s="118"/>
      <c r="Y523" s="118"/>
      <c r="Z523" s="118"/>
      <c r="AA523" s="118"/>
      <c r="AB523" s="118"/>
      <c r="AC523" s="118"/>
      <c r="AD523" s="118"/>
      <c r="AE523" s="118"/>
      <c r="AF523" s="118"/>
      <c r="AG523" s="118"/>
    </row>
    <row r="524" ht="11.25" customHeight="1">
      <c r="A524" s="123">
        <v>46869.79545300197</v>
      </c>
      <c r="B524" s="124">
        <v>13.34032</v>
      </c>
      <c r="C524" s="124">
        <f t="shared" si="1"/>
        <v>30.20591654</v>
      </c>
      <c r="D524" s="124">
        <v>402.9565925686961</v>
      </c>
      <c r="E524" s="125">
        <v>18.0</v>
      </c>
      <c r="F524" s="125">
        <v>1.09</v>
      </c>
      <c r="G524" s="126">
        <v>1.2</v>
      </c>
      <c r="H524" s="127">
        <f t="shared" si="2"/>
        <v>475.2</v>
      </c>
      <c r="I524" s="122">
        <f t="shared" si="3"/>
        <v>1.301917808</v>
      </c>
      <c r="J524" s="122">
        <f t="shared" si="4"/>
        <v>58.58630137</v>
      </c>
      <c r="K524" s="122">
        <f t="shared" si="5"/>
        <v>63.85906849</v>
      </c>
      <c r="L524" s="122">
        <f t="shared" si="6"/>
        <v>186</v>
      </c>
      <c r="M524" s="125">
        <v>0.82</v>
      </c>
      <c r="N524" s="125">
        <v>37.0</v>
      </c>
      <c r="O524" s="118">
        <f t="shared" si="7"/>
        <v>45</v>
      </c>
      <c r="P524" s="118"/>
      <c r="Q524" s="118"/>
      <c r="R524" s="118"/>
      <c r="S524" s="118"/>
      <c r="T524" s="118"/>
      <c r="U524" s="118"/>
      <c r="V524" s="118"/>
      <c r="W524" s="118"/>
      <c r="X524" s="118"/>
      <c r="Y524" s="118"/>
      <c r="Z524" s="118"/>
      <c r="AA524" s="118"/>
      <c r="AB524" s="118"/>
      <c r="AC524" s="118"/>
      <c r="AD524" s="118"/>
      <c r="AE524" s="118"/>
      <c r="AF524" s="118"/>
      <c r="AG524" s="118"/>
    </row>
    <row r="525" ht="11.25" customHeight="1">
      <c r="A525" s="123">
        <v>92010.48053795515</v>
      </c>
      <c r="B525" s="124">
        <v>8.23382748</v>
      </c>
      <c r="C525" s="124">
        <f t="shared" si="1"/>
        <v>44.32032096</v>
      </c>
      <c r="D525" s="124">
        <v>364.925876675957</v>
      </c>
      <c r="E525" s="125">
        <v>18.0</v>
      </c>
      <c r="F525" s="125">
        <v>2.66</v>
      </c>
      <c r="G525" s="126">
        <v>-0.1</v>
      </c>
      <c r="H525" s="127">
        <f t="shared" si="2"/>
        <v>194.4</v>
      </c>
      <c r="I525" s="122">
        <f t="shared" si="3"/>
        <v>0.5326027397</v>
      </c>
      <c r="J525" s="122">
        <f t="shared" si="4"/>
        <v>14.91287671</v>
      </c>
      <c r="K525" s="122">
        <f t="shared" si="5"/>
        <v>39.66825205</v>
      </c>
      <c r="L525" s="122">
        <f t="shared" si="6"/>
        <v>94</v>
      </c>
      <c r="M525" s="125">
        <v>0.82</v>
      </c>
      <c r="N525" s="125">
        <v>23.0</v>
      </c>
      <c r="O525" s="118">
        <f t="shared" si="7"/>
        <v>28</v>
      </c>
      <c r="P525" s="118"/>
      <c r="Q525" s="118"/>
      <c r="R525" s="118"/>
      <c r="S525" s="118"/>
      <c r="T525" s="118"/>
      <c r="U525" s="118"/>
      <c r="V525" s="118"/>
      <c r="W525" s="118"/>
      <c r="X525" s="118"/>
      <c r="Y525" s="118"/>
      <c r="Z525" s="118"/>
      <c r="AA525" s="118"/>
      <c r="AB525" s="118"/>
      <c r="AC525" s="118"/>
      <c r="AD525" s="118"/>
      <c r="AE525" s="118"/>
      <c r="AF525" s="118"/>
      <c r="AG525" s="118"/>
    </row>
    <row r="526" ht="11.25" customHeight="1">
      <c r="A526" s="123">
        <v>38731.465072884355</v>
      </c>
      <c r="B526" s="124">
        <v>11.30886842</v>
      </c>
      <c r="C526" s="124">
        <f t="shared" si="1"/>
        <v>3.023508501</v>
      </c>
      <c r="D526" s="124">
        <v>34.19245981018084</v>
      </c>
      <c r="E526" s="125">
        <v>10.0</v>
      </c>
      <c r="F526" s="125">
        <v>0.25</v>
      </c>
      <c r="G526" s="126">
        <v>0.8</v>
      </c>
      <c r="H526" s="127">
        <f t="shared" si="2"/>
        <v>216</v>
      </c>
      <c r="I526" s="122">
        <f t="shared" si="3"/>
        <v>0.5917808219</v>
      </c>
      <c r="J526" s="122">
        <f t="shared" si="4"/>
        <v>13.6109589</v>
      </c>
      <c r="K526" s="122">
        <f t="shared" si="5"/>
        <v>3.402739726</v>
      </c>
      <c r="L526" s="122">
        <f t="shared" si="6"/>
        <v>20</v>
      </c>
      <c r="M526" s="125">
        <v>1.0</v>
      </c>
      <c r="N526" s="125">
        <v>23.0</v>
      </c>
      <c r="O526" s="118">
        <f t="shared" si="7"/>
        <v>23</v>
      </c>
      <c r="P526" s="118"/>
      <c r="Q526" s="118"/>
      <c r="R526" s="118"/>
      <c r="S526" s="118"/>
      <c r="T526" s="118"/>
      <c r="U526" s="118"/>
      <c r="V526" s="118"/>
      <c r="W526" s="118"/>
      <c r="X526" s="118"/>
      <c r="Y526" s="118"/>
      <c r="Z526" s="118"/>
      <c r="AA526" s="118"/>
      <c r="AB526" s="118"/>
      <c r="AC526" s="118"/>
      <c r="AD526" s="118"/>
      <c r="AE526" s="118"/>
      <c r="AF526" s="118"/>
      <c r="AG526" s="118"/>
    </row>
    <row r="527" ht="11.25" customHeight="1">
      <c r="A527" s="123">
        <v>82235.37377181037</v>
      </c>
      <c r="B527" s="124">
        <v>10.13202937</v>
      </c>
      <c r="C527" s="124">
        <f t="shared" si="1"/>
        <v>6.56637189</v>
      </c>
      <c r="D527" s="124">
        <v>66.53067284623337</v>
      </c>
      <c r="E527" s="125">
        <v>26.0</v>
      </c>
      <c r="F527" s="125">
        <v>0.25</v>
      </c>
      <c r="G527" s="126">
        <v>1.5</v>
      </c>
      <c r="H527" s="127">
        <f t="shared" si="2"/>
        <v>780</v>
      </c>
      <c r="I527" s="122">
        <f t="shared" si="3"/>
        <v>2.136986301</v>
      </c>
      <c r="J527" s="122">
        <f t="shared" si="4"/>
        <v>42.73972603</v>
      </c>
      <c r="K527" s="122">
        <f t="shared" si="5"/>
        <v>10.68493151</v>
      </c>
      <c r="L527" s="122">
        <f t="shared" si="6"/>
        <v>64</v>
      </c>
      <c r="M527" s="125">
        <v>0.82</v>
      </c>
      <c r="N527" s="125">
        <v>16.0</v>
      </c>
      <c r="O527" s="118">
        <f t="shared" si="7"/>
        <v>20</v>
      </c>
      <c r="P527" s="118"/>
      <c r="Q527" s="118"/>
      <c r="R527" s="118"/>
      <c r="S527" s="118"/>
      <c r="T527" s="118"/>
      <c r="U527" s="118"/>
      <c r="V527" s="118"/>
      <c r="W527" s="118"/>
      <c r="X527" s="118"/>
      <c r="Y527" s="118"/>
      <c r="Z527" s="118"/>
      <c r="AA527" s="118"/>
      <c r="AB527" s="118"/>
      <c r="AC527" s="118"/>
      <c r="AD527" s="118"/>
      <c r="AE527" s="118"/>
      <c r="AF527" s="118"/>
      <c r="AG527" s="118"/>
    </row>
    <row r="528" ht="11.25" customHeight="1">
      <c r="A528" s="123">
        <v>90957.94537043427</v>
      </c>
      <c r="B528" s="124">
        <v>23.24488367</v>
      </c>
      <c r="C528" s="124">
        <f t="shared" si="1"/>
        <v>2.359395775</v>
      </c>
      <c r="D528" s="124">
        <v>54.84388031453484</v>
      </c>
      <c r="E528" s="125">
        <v>18.0</v>
      </c>
      <c r="F528" s="125">
        <v>0.25</v>
      </c>
      <c r="G528" s="126">
        <v>0.8</v>
      </c>
      <c r="H528" s="127">
        <f t="shared" si="2"/>
        <v>388.8</v>
      </c>
      <c r="I528" s="122">
        <f t="shared" si="3"/>
        <v>1.065205479</v>
      </c>
      <c r="J528" s="122">
        <f t="shared" si="4"/>
        <v>12.78246575</v>
      </c>
      <c r="K528" s="122">
        <f t="shared" si="5"/>
        <v>3.195616438</v>
      </c>
      <c r="L528" s="122">
        <f t="shared" si="6"/>
        <v>19</v>
      </c>
      <c r="M528" s="125">
        <v>0.91</v>
      </c>
      <c r="N528" s="125">
        <v>11.0</v>
      </c>
      <c r="O528" s="118">
        <f t="shared" si="7"/>
        <v>12</v>
      </c>
      <c r="P528" s="118"/>
      <c r="Q528" s="118"/>
      <c r="R528" s="118"/>
      <c r="S528" s="118"/>
      <c r="T528" s="118"/>
      <c r="U528" s="118"/>
      <c r="V528" s="118"/>
      <c r="W528" s="118"/>
      <c r="X528" s="118"/>
      <c r="Y528" s="118"/>
      <c r="Z528" s="118"/>
      <c r="AA528" s="118"/>
      <c r="AB528" s="118"/>
      <c r="AC528" s="118"/>
      <c r="AD528" s="118"/>
      <c r="AE528" s="118"/>
      <c r="AF528" s="118"/>
      <c r="AG528" s="118"/>
    </row>
    <row r="529" ht="11.25" customHeight="1">
      <c r="A529" s="123">
        <v>43977.12847416695</v>
      </c>
      <c r="B529" s="124">
        <v>6.045799999999999</v>
      </c>
      <c r="C529" s="124">
        <f t="shared" si="1"/>
        <v>11.41160582</v>
      </c>
      <c r="D529" s="124">
        <v>68.9922864576</v>
      </c>
      <c r="E529" s="125">
        <v>18.0</v>
      </c>
      <c r="F529" s="125">
        <v>0.86</v>
      </c>
      <c r="G529" s="126">
        <v>1.5</v>
      </c>
      <c r="H529" s="127">
        <f t="shared" si="2"/>
        <v>540</v>
      </c>
      <c r="I529" s="122">
        <f t="shared" si="3"/>
        <v>1.479452055</v>
      </c>
      <c r="J529" s="122">
        <f t="shared" si="4"/>
        <v>23.67123288</v>
      </c>
      <c r="K529" s="122">
        <f t="shared" si="5"/>
        <v>20.35726027</v>
      </c>
      <c r="L529" s="122">
        <f t="shared" si="6"/>
        <v>64</v>
      </c>
      <c r="M529" s="125">
        <v>1.0</v>
      </c>
      <c r="N529" s="125">
        <v>16.0</v>
      </c>
      <c r="O529" s="118">
        <f t="shared" si="7"/>
        <v>16</v>
      </c>
      <c r="P529" s="118"/>
      <c r="Q529" s="118"/>
      <c r="R529" s="118"/>
      <c r="S529" s="118"/>
      <c r="T529" s="118"/>
      <c r="U529" s="118"/>
      <c r="V529" s="118"/>
      <c r="W529" s="118"/>
      <c r="X529" s="118"/>
      <c r="Y529" s="118"/>
      <c r="Z529" s="118"/>
      <c r="AA529" s="118"/>
      <c r="AB529" s="118"/>
      <c r="AC529" s="118"/>
      <c r="AD529" s="118"/>
      <c r="AE529" s="118"/>
      <c r="AF529" s="118"/>
      <c r="AG529" s="118"/>
    </row>
    <row r="530" ht="11.25" customHeight="1">
      <c r="A530" s="123">
        <v>50997.248488009216</v>
      </c>
      <c r="B530" s="124">
        <v>78.65624715</v>
      </c>
      <c r="C530" s="124">
        <f t="shared" si="1"/>
        <v>2.196676654</v>
      </c>
      <c r="D530" s="124">
        <v>172.78234182569167</v>
      </c>
      <c r="E530" s="125">
        <v>10.0</v>
      </c>
      <c r="F530" s="125">
        <v>0.25</v>
      </c>
      <c r="G530" s="126">
        <v>1.5</v>
      </c>
      <c r="H530" s="127">
        <f t="shared" si="2"/>
        <v>300</v>
      </c>
      <c r="I530" s="122">
        <f t="shared" si="3"/>
        <v>0.8219178082</v>
      </c>
      <c r="J530" s="122">
        <f t="shared" si="4"/>
        <v>18.90410959</v>
      </c>
      <c r="K530" s="122">
        <f t="shared" si="5"/>
        <v>4.726027397</v>
      </c>
      <c r="L530" s="122">
        <f t="shared" si="6"/>
        <v>28</v>
      </c>
      <c r="M530" s="125">
        <v>0.93</v>
      </c>
      <c r="N530" s="125">
        <v>21.0</v>
      </c>
      <c r="O530" s="118">
        <f t="shared" si="7"/>
        <v>23</v>
      </c>
      <c r="P530" s="118"/>
      <c r="Q530" s="118"/>
      <c r="R530" s="118"/>
      <c r="S530" s="118"/>
      <c r="T530" s="118"/>
      <c r="U530" s="118"/>
      <c r="V530" s="118"/>
      <c r="W530" s="118"/>
      <c r="X530" s="118"/>
      <c r="Y530" s="118"/>
      <c r="Z530" s="118"/>
      <c r="AA530" s="118"/>
      <c r="AB530" s="118"/>
      <c r="AC530" s="118"/>
      <c r="AD530" s="118"/>
      <c r="AE530" s="118"/>
      <c r="AF530" s="118"/>
      <c r="AG530" s="118"/>
    </row>
    <row r="531" ht="11.25" customHeight="1">
      <c r="A531" s="123">
        <v>57225.681685615826</v>
      </c>
      <c r="B531" s="124">
        <v>7.313740569999998</v>
      </c>
      <c r="C531" s="124">
        <f t="shared" si="1"/>
        <v>53.80100353</v>
      </c>
      <c r="D531" s="124">
        <v>393.4865821937154</v>
      </c>
      <c r="E531" s="125">
        <v>10.0</v>
      </c>
      <c r="F531" s="125">
        <v>1.47</v>
      </c>
      <c r="G531" s="126">
        <v>1.5</v>
      </c>
      <c r="H531" s="127">
        <f t="shared" si="2"/>
        <v>300</v>
      </c>
      <c r="I531" s="122">
        <f t="shared" si="3"/>
        <v>0.8219178082</v>
      </c>
      <c r="J531" s="122">
        <f t="shared" si="4"/>
        <v>71.50684932</v>
      </c>
      <c r="K531" s="122">
        <f t="shared" si="5"/>
        <v>105.1150685</v>
      </c>
      <c r="L531" s="122">
        <f t="shared" si="6"/>
        <v>282</v>
      </c>
      <c r="M531" s="125">
        <v>1.0</v>
      </c>
      <c r="N531" s="125">
        <v>87.0</v>
      </c>
      <c r="O531" s="118">
        <f t="shared" si="7"/>
        <v>87</v>
      </c>
      <c r="P531" s="118"/>
      <c r="Q531" s="118"/>
      <c r="R531" s="118"/>
      <c r="S531" s="118"/>
      <c r="T531" s="118"/>
      <c r="U531" s="118"/>
      <c r="V531" s="118"/>
      <c r="W531" s="118"/>
      <c r="X531" s="118"/>
      <c r="Y531" s="118"/>
      <c r="Z531" s="118"/>
      <c r="AA531" s="118"/>
      <c r="AB531" s="118"/>
      <c r="AC531" s="118"/>
      <c r="AD531" s="118"/>
      <c r="AE531" s="118"/>
      <c r="AF531" s="118"/>
      <c r="AG531" s="118"/>
    </row>
    <row r="532" ht="11.25" customHeight="1">
      <c r="A532" s="123">
        <v>3741.10918056072</v>
      </c>
      <c r="B532" s="124">
        <v>6.664999999999999</v>
      </c>
      <c r="C532" s="124">
        <f t="shared" si="1"/>
        <v>17.25519276</v>
      </c>
      <c r="D532" s="124">
        <v>115.00585975224868</v>
      </c>
      <c r="E532" s="125">
        <v>10.0</v>
      </c>
      <c r="F532" s="125">
        <v>1.8</v>
      </c>
      <c r="G532" s="126">
        <v>0.6</v>
      </c>
      <c r="H532" s="127">
        <f t="shared" si="2"/>
        <v>192</v>
      </c>
      <c r="I532" s="122">
        <f t="shared" si="3"/>
        <v>0.5260273973</v>
      </c>
      <c r="J532" s="122">
        <f t="shared" si="4"/>
        <v>12.09863014</v>
      </c>
      <c r="K532" s="122">
        <f t="shared" si="5"/>
        <v>21.77753425</v>
      </c>
      <c r="L532" s="122">
        <f t="shared" si="6"/>
        <v>56</v>
      </c>
      <c r="M532" s="125">
        <v>0.99</v>
      </c>
      <c r="N532" s="125">
        <v>23.0</v>
      </c>
      <c r="O532" s="118">
        <f t="shared" si="7"/>
        <v>23</v>
      </c>
      <c r="P532" s="118"/>
      <c r="Q532" s="118"/>
      <c r="R532" s="118"/>
      <c r="S532" s="118"/>
      <c r="T532" s="118"/>
      <c r="U532" s="118"/>
      <c r="V532" s="118"/>
      <c r="W532" s="118"/>
      <c r="X532" s="118"/>
      <c r="Y532" s="118"/>
      <c r="Z532" s="118"/>
      <c r="AA532" s="118"/>
      <c r="AB532" s="118"/>
      <c r="AC532" s="118"/>
      <c r="AD532" s="118"/>
      <c r="AE532" s="118"/>
      <c r="AF532" s="118"/>
      <c r="AG532" s="118"/>
    </row>
    <row r="533" ht="11.25" customHeight="1">
      <c r="A533" s="123">
        <v>36412.69171825944</v>
      </c>
      <c r="B533" s="124">
        <v>7.42660783</v>
      </c>
      <c r="C533" s="124">
        <f t="shared" si="1"/>
        <v>16.08348936</v>
      </c>
      <c r="D533" s="124">
        <v>119.44576799953941</v>
      </c>
      <c r="E533" s="125">
        <v>18.0</v>
      </c>
      <c r="F533" s="125">
        <v>1.23</v>
      </c>
      <c r="G533" s="126">
        <v>0.5</v>
      </c>
      <c r="H533" s="127">
        <f t="shared" si="2"/>
        <v>324</v>
      </c>
      <c r="I533" s="122">
        <f t="shared" si="3"/>
        <v>0.8876712329</v>
      </c>
      <c r="J533" s="122">
        <f t="shared" si="4"/>
        <v>15.09041096</v>
      </c>
      <c r="K533" s="122">
        <f t="shared" si="5"/>
        <v>18.56120548</v>
      </c>
      <c r="L533" s="122">
        <f t="shared" si="6"/>
        <v>52</v>
      </c>
      <c r="M533" s="125">
        <v>1.0</v>
      </c>
      <c r="N533" s="125">
        <v>17.0</v>
      </c>
      <c r="O533" s="118">
        <f t="shared" si="7"/>
        <v>17</v>
      </c>
      <c r="P533" s="118"/>
      <c r="Q533" s="118"/>
      <c r="R533" s="118"/>
      <c r="S533" s="118"/>
      <c r="T533" s="118"/>
      <c r="U533" s="118"/>
      <c r="V533" s="118"/>
      <c r="W533" s="118"/>
      <c r="X533" s="118"/>
      <c r="Y533" s="118"/>
      <c r="Z533" s="118"/>
      <c r="AA533" s="118"/>
      <c r="AB533" s="118"/>
      <c r="AC533" s="118"/>
      <c r="AD533" s="118"/>
      <c r="AE533" s="118"/>
      <c r="AF533" s="118"/>
      <c r="AG533" s="118"/>
    </row>
    <row r="534" ht="11.25" customHeight="1">
      <c r="A534" s="123">
        <v>783.9037727242593</v>
      </c>
      <c r="B534" s="124">
        <v>29.27970448</v>
      </c>
      <c r="C534" s="124">
        <f t="shared" si="1"/>
        <v>8.493850624</v>
      </c>
      <c r="D534" s="124">
        <v>248.697436169743</v>
      </c>
      <c r="E534" s="125">
        <v>10.0</v>
      </c>
      <c r="F534" s="125">
        <v>1.34</v>
      </c>
      <c r="G534" s="126">
        <v>1.2</v>
      </c>
      <c r="H534" s="127">
        <f t="shared" si="2"/>
        <v>264</v>
      </c>
      <c r="I534" s="122">
        <f t="shared" si="3"/>
        <v>0.7232876712</v>
      </c>
      <c r="J534" s="122">
        <f t="shared" si="4"/>
        <v>13.74246575</v>
      </c>
      <c r="K534" s="122">
        <f t="shared" si="5"/>
        <v>18.41490411</v>
      </c>
      <c r="L534" s="122">
        <f t="shared" si="6"/>
        <v>51</v>
      </c>
      <c r="M534" s="125">
        <v>0.84</v>
      </c>
      <c r="N534" s="125">
        <v>16.0</v>
      </c>
      <c r="O534" s="118">
        <f t="shared" si="7"/>
        <v>19</v>
      </c>
      <c r="P534" s="118"/>
      <c r="Q534" s="118"/>
      <c r="R534" s="118"/>
      <c r="S534" s="118"/>
      <c r="T534" s="118"/>
      <c r="U534" s="118"/>
      <c r="V534" s="118"/>
      <c r="W534" s="118"/>
      <c r="X534" s="118"/>
      <c r="Y534" s="118"/>
      <c r="Z534" s="118"/>
      <c r="AA534" s="118"/>
      <c r="AB534" s="118"/>
      <c r="AC534" s="118"/>
      <c r="AD534" s="118"/>
      <c r="AE534" s="118"/>
      <c r="AF534" s="118"/>
      <c r="AG534" s="118"/>
    </row>
    <row r="535" ht="11.25" customHeight="1">
      <c r="A535" s="123">
        <v>24318.613433478808</v>
      </c>
      <c r="B535" s="124">
        <v>11.106563309999999</v>
      </c>
      <c r="C535" s="124">
        <f t="shared" si="1"/>
        <v>10.39010449</v>
      </c>
      <c r="D535" s="124">
        <v>115.39835327867732</v>
      </c>
      <c r="E535" s="125">
        <v>10.0</v>
      </c>
      <c r="F535" s="125">
        <v>1.6</v>
      </c>
      <c r="G535" s="126">
        <v>0.6</v>
      </c>
      <c r="H535" s="127">
        <f t="shared" si="2"/>
        <v>192</v>
      </c>
      <c r="I535" s="122">
        <f t="shared" si="3"/>
        <v>0.5260273973</v>
      </c>
      <c r="J535" s="122">
        <f t="shared" si="4"/>
        <v>8.416438356</v>
      </c>
      <c r="K535" s="122">
        <f t="shared" si="5"/>
        <v>13.46630137</v>
      </c>
      <c r="L535" s="122">
        <f t="shared" si="6"/>
        <v>35</v>
      </c>
      <c r="M535" s="125">
        <v>1.0</v>
      </c>
      <c r="N535" s="125">
        <v>16.0</v>
      </c>
      <c r="O535" s="118">
        <f t="shared" si="7"/>
        <v>16</v>
      </c>
      <c r="P535" s="118"/>
      <c r="Q535" s="118"/>
      <c r="R535" s="118"/>
      <c r="S535" s="118"/>
      <c r="T535" s="118"/>
      <c r="U535" s="118"/>
      <c r="V535" s="118"/>
      <c r="W535" s="118"/>
      <c r="X535" s="118"/>
      <c r="Y535" s="118"/>
      <c r="Z535" s="118"/>
      <c r="AA535" s="118"/>
      <c r="AB535" s="118"/>
      <c r="AC535" s="118"/>
      <c r="AD535" s="118"/>
      <c r="AE535" s="118"/>
      <c r="AF535" s="118"/>
      <c r="AG535" s="118"/>
    </row>
    <row r="536" ht="11.25" customHeight="1">
      <c r="A536" s="123">
        <v>44375.944245181396</v>
      </c>
      <c r="B536" s="124">
        <v>19.846153779999998</v>
      </c>
      <c r="C536" s="124">
        <f t="shared" si="1"/>
        <v>11.36036796</v>
      </c>
      <c r="D536" s="124">
        <v>225.45960952638936</v>
      </c>
      <c r="E536" s="125">
        <v>10.0</v>
      </c>
      <c r="F536" s="125">
        <v>1.8</v>
      </c>
      <c r="G536" s="126">
        <v>0.8</v>
      </c>
      <c r="H536" s="127">
        <f t="shared" si="2"/>
        <v>216</v>
      </c>
      <c r="I536" s="122">
        <f t="shared" si="3"/>
        <v>0.5917808219</v>
      </c>
      <c r="J536" s="122">
        <f t="shared" si="4"/>
        <v>9.468493151</v>
      </c>
      <c r="K536" s="122">
        <f t="shared" si="5"/>
        <v>17.04328767</v>
      </c>
      <c r="L536" s="122">
        <f t="shared" si="6"/>
        <v>44</v>
      </c>
      <c r="M536" s="125">
        <v>1.0</v>
      </c>
      <c r="N536" s="125">
        <v>16.0</v>
      </c>
      <c r="O536" s="118">
        <f t="shared" si="7"/>
        <v>16</v>
      </c>
      <c r="P536" s="118"/>
      <c r="Q536" s="118"/>
      <c r="R536" s="118"/>
      <c r="S536" s="118"/>
      <c r="T536" s="118"/>
      <c r="U536" s="118"/>
      <c r="V536" s="118"/>
      <c r="W536" s="118"/>
      <c r="X536" s="118"/>
      <c r="Y536" s="118"/>
      <c r="Z536" s="118"/>
      <c r="AA536" s="118"/>
      <c r="AB536" s="118"/>
      <c r="AC536" s="118"/>
      <c r="AD536" s="118"/>
      <c r="AE536" s="118"/>
      <c r="AF536" s="118"/>
      <c r="AG536" s="118"/>
    </row>
    <row r="537" ht="11.25" customHeight="1">
      <c r="A537" s="123">
        <v>44413.41442971131</v>
      </c>
      <c r="B537" s="124">
        <v>5.3896169899999995</v>
      </c>
      <c r="C537" s="124">
        <f t="shared" si="1"/>
        <v>3.583165244</v>
      </c>
      <c r="D537" s="124">
        <v>19.311888277508753</v>
      </c>
      <c r="E537" s="125">
        <v>10.0</v>
      </c>
      <c r="F537" s="125">
        <v>0.25</v>
      </c>
      <c r="G537" s="126">
        <v>0.6</v>
      </c>
      <c r="H537" s="127">
        <f t="shared" si="2"/>
        <v>192</v>
      </c>
      <c r="I537" s="122">
        <f t="shared" si="3"/>
        <v>0.5260273973</v>
      </c>
      <c r="J537" s="122">
        <f t="shared" si="4"/>
        <v>11.04657534</v>
      </c>
      <c r="K537" s="122">
        <f t="shared" si="5"/>
        <v>2.761643836</v>
      </c>
      <c r="L537" s="122">
        <f t="shared" si="6"/>
        <v>17</v>
      </c>
      <c r="M537" s="125">
        <v>1.0</v>
      </c>
      <c r="N537" s="125">
        <v>21.0</v>
      </c>
      <c r="O537" s="118">
        <f t="shared" si="7"/>
        <v>21</v>
      </c>
      <c r="P537" s="118"/>
      <c r="Q537" s="118"/>
      <c r="R537" s="118"/>
      <c r="S537" s="118"/>
      <c r="T537" s="118"/>
      <c r="U537" s="118"/>
      <c r="V537" s="118"/>
      <c r="W537" s="118"/>
      <c r="X537" s="118"/>
      <c r="Y537" s="118"/>
      <c r="Z537" s="118"/>
      <c r="AA537" s="118"/>
      <c r="AB537" s="118"/>
      <c r="AC537" s="118"/>
      <c r="AD537" s="118"/>
      <c r="AE537" s="118"/>
      <c r="AF537" s="118"/>
      <c r="AG537" s="118"/>
    </row>
    <row r="538" ht="11.25" customHeight="1">
      <c r="A538" s="123">
        <v>27249.776791369306</v>
      </c>
      <c r="B538" s="124">
        <v>6.065178809999999</v>
      </c>
      <c r="C538" s="124">
        <f t="shared" si="1"/>
        <v>25.93686067</v>
      </c>
      <c r="D538" s="124">
        <v>157.3116977411295</v>
      </c>
      <c r="E538" s="125">
        <v>18.0</v>
      </c>
      <c r="F538" s="125">
        <v>1.25</v>
      </c>
      <c r="G538" s="126">
        <v>1.2</v>
      </c>
      <c r="H538" s="127">
        <f t="shared" si="2"/>
        <v>475.2</v>
      </c>
      <c r="I538" s="122">
        <f t="shared" si="3"/>
        <v>1.301917808</v>
      </c>
      <c r="J538" s="122">
        <f t="shared" si="4"/>
        <v>44.26520548</v>
      </c>
      <c r="K538" s="122">
        <f t="shared" si="5"/>
        <v>55.33150685</v>
      </c>
      <c r="L538" s="122">
        <f t="shared" si="6"/>
        <v>155</v>
      </c>
      <c r="M538" s="125">
        <v>0.76</v>
      </c>
      <c r="N538" s="125">
        <v>26.0</v>
      </c>
      <c r="O538" s="118">
        <f t="shared" si="7"/>
        <v>34</v>
      </c>
      <c r="P538" s="118"/>
      <c r="Q538" s="118"/>
      <c r="R538" s="118"/>
      <c r="S538" s="118"/>
      <c r="T538" s="118"/>
      <c r="U538" s="118"/>
      <c r="V538" s="118"/>
      <c r="W538" s="118"/>
      <c r="X538" s="118"/>
      <c r="Y538" s="118"/>
      <c r="Z538" s="118"/>
      <c r="AA538" s="118"/>
      <c r="AB538" s="118"/>
      <c r="AC538" s="118"/>
      <c r="AD538" s="118"/>
      <c r="AE538" s="118"/>
      <c r="AF538" s="118"/>
      <c r="AG538" s="118"/>
    </row>
    <row r="539" ht="11.25" customHeight="1">
      <c r="A539" s="123">
        <v>12591.104473677738</v>
      </c>
      <c r="B539" s="124">
        <v>7.56222983</v>
      </c>
      <c r="C539" s="124">
        <f t="shared" si="1"/>
        <v>15.56884892</v>
      </c>
      <c r="D539" s="124">
        <v>117.7352137493895</v>
      </c>
      <c r="E539" s="125">
        <v>18.0</v>
      </c>
      <c r="F539" s="125">
        <v>0.25</v>
      </c>
      <c r="G539" s="126">
        <v>0.5</v>
      </c>
      <c r="H539" s="127">
        <f t="shared" si="2"/>
        <v>324</v>
      </c>
      <c r="I539" s="122">
        <f t="shared" si="3"/>
        <v>0.8876712329</v>
      </c>
      <c r="J539" s="122">
        <f t="shared" si="4"/>
        <v>51.48493151</v>
      </c>
      <c r="K539" s="122">
        <f t="shared" si="5"/>
        <v>12.87123288</v>
      </c>
      <c r="L539" s="122">
        <f t="shared" si="6"/>
        <v>77</v>
      </c>
      <c r="M539" s="125">
        <v>1.0</v>
      </c>
      <c r="N539" s="125">
        <v>58.0</v>
      </c>
      <c r="O539" s="118">
        <f t="shared" si="7"/>
        <v>58</v>
      </c>
      <c r="P539" s="118"/>
      <c r="Q539" s="118"/>
      <c r="R539" s="118"/>
      <c r="S539" s="118"/>
      <c r="T539" s="118"/>
      <c r="U539" s="118"/>
      <c r="V539" s="118"/>
      <c r="W539" s="118"/>
      <c r="X539" s="118"/>
      <c r="Y539" s="118"/>
      <c r="Z539" s="118"/>
      <c r="AA539" s="118"/>
      <c r="AB539" s="118"/>
      <c r="AC539" s="118"/>
      <c r="AD539" s="118"/>
      <c r="AE539" s="118"/>
      <c r="AF539" s="118"/>
      <c r="AG539" s="118"/>
    </row>
    <row r="540" ht="11.25" customHeight="1">
      <c r="A540" s="123">
        <v>18554.01968753022</v>
      </c>
      <c r="B540" s="124">
        <v>7.56222983</v>
      </c>
      <c r="C540" s="124">
        <f t="shared" si="1"/>
        <v>6.173853884</v>
      </c>
      <c r="D540" s="124">
        <v>46.68810200406825</v>
      </c>
      <c r="E540" s="125">
        <v>18.0</v>
      </c>
      <c r="F540" s="125">
        <v>0.25</v>
      </c>
      <c r="G540" s="126">
        <v>0.2</v>
      </c>
      <c r="H540" s="127">
        <f t="shared" si="2"/>
        <v>259.2</v>
      </c>
      <c r="I540" s="122">
        <f t="shared" si="3"/>
        <v>0.7101369863</v>
      </c>
      <c r="J540" s="122">
        <f t="shared" si="4"/>
        <v>16.33315068</v>
      </c>
      <c r="K540" s="122">
        <f t="shared" si="5"/>
        <v>4.083287671</v>
      </c>
      <c r="L540" s="122">
        <f t="shared" si="6"/>
        <v>24</v>
      </c>
      <c r="M540" s="125">
        <v>1.0</v>
      </c>
      <c r="N540" s="125">
        <v>23.0</v>
      </c>
      <c r="O540" s="118">
        <f t="shared" si="7"/>
        <v>23</v>
      </c>
      <c r="P540" s="118"/>
      <c r="Q540" s="118"/>
      <c r="R540" s="118"/>
      <c r="S540" s="118"/>
      <c r="T540" s="118"/>
      <c r="U540" s="118"/>
      <c r="V540" s="118"/>
      <c r="W540" s="118"/>
      <c r="X540" s="118"/>
      <c r="Y540" s="118"/>
      <c r="Z540" s="118"/>
      <c r="AA540" s="118"/>
      <c r="AB540" s="118"/>
      <c r="AC540" s="118"/>
      <c r="AD540" s="118"/>
      <c r="AE540" s="118"/>
      <c r="AF540" s="118"/>
      <c r="AG540" s="118"/>
    </row>
    <row r="541" ht="11.25" customHeight="1">
      <c r="A541" s="123">
        <v>7328.0114365796735</v>
      </c>
      <c r="B541" s="124">
        <v>16.599719999999998</v>
      </c>
      <c r="C541" s="124">
        <f t="shared" si="1"/>
        <v>1.921428244</v>
      </c>
      <c r="D541" s="124">
        <v>31.895170853333333</v>
      </c>
      <c r="E541" s="125">
        <v>10.0</v>
      </c>
      <c r="F541" s="125">
        <v>0.25</v>
      </c>
      <c r="G541" s="126">
        <v>-0.4</v>
      </c>
      <c r="H541" s="127">
        <f t="shared" si="2"/>
        <v>72</v>
      </c>
      <c r="I541" s="122">
        <f t="shared" si="3"/>
        <v>0.197260274</v>
      </c>
      <c r="J541" s="122">
        <f t="shared" si="4"/>
        <v>3.156164384</v>
      </c>
      <c r="K541" s="122">
        <f t="shared" si="5"/>
        <v>0.7890410959</v>
      </c>
      <c r="L541" s="122">
        <f t="shared" si="6"/>
        <v>5</v>
      </c>
      <c r="M541" s="125">
        <v>1.0</v>
      </c>
      <c r="N541" s="125">
        <v>16.0</v>
      </c>
      <c r="O541" s="118">
        <f t="shared" si="7"/>
        <v>16</v>
      </c>
      <c r="P541" s="118"/>
      <c r="Q541" s="118"/>
      <c r="R541" s="118"/>
      <c r="S541" s="118"/>
      <c r="T541" s="118"/>
      <c r="U541" s="118"/>
      <c r="V541" s="118"/>
      <c r="W541" s="118"/>
      <c r="X541" s="118"/>
      <c r="Y541" s="118"/>
      <c r="Z541" s="118"/>
      <c r="AA541" s="118"/>
      <c r="AB541" s="118"/>
      <c r="AC541" s="118"/>
      <c r="AD541" s="118"/>
      <c r="AE541" s="118"/>
      <c r="AF541" s="118"/>
      <c r="AG541" s="118"/>
    </row>
    <row r="542" ht="11.25" customHeight="1">
      <c r="A542" s="123">
        <v>60644.097118412</v>
      </c>
      <c r="B542" s="124">
        <v>22.90786644</v>
      </c>
      <c r="C542" s="124">
        <f t="shared" si="1"/>
        <v>20.83046387</v>
      </c>
      <c r="D542" s="124">
        <v>477.1814843238315</v>
      </c>
      <c r="E542" s="125">
        <v>10.0</v>
      </c>
      <c r="F542" s="125">
        <v>1.28</v>
      </c>
      <c r="G542" s="126">
        <v>0.5</v>
      </c>
      <c r="H542" s="127">
        <f t="shared" si="2"/>
        <v>180</v>
      </c>
      <c r="I542" s="122">
        <f t="shared" si="3"/>
        <v>0.4931506849</v>
      </c>
      <c r="J542" s="122">
        <f t="shared" si="4"/>
        <v>20.21917808</v>
      </c>
      <c r="K542" s="122">
        <f t="shared" si="5"/>
        <v>25.88054795</v>
      </c>
      <c r="L542" s="122">
        <f t="shared" si="6"/>
        <v>72</v>
      </c>
      <c r="M542" s="125">
        <v>1.0</v>
      </c>
      <c r="N542" s="125">
        <v>41.0</v>
      </c>
      <c r="O542" s="118">
        <f t="shared" si="7"/>
        <v>41</v>
      </c>
      <c r="P542" s="118"/>
      <c r="Q542" s="118"/>
      <c r="R542" s="118"/>
      <c r="S542" s="118"/>
      <c r="T542" s="118"/>
      <c r="U542" s="118"/>
      <c r="V542" s="118"/>
      <c r="W542" s="118"/>
      <c r="X542" s="118"/>
      <c r="Y542" s="118"/>
      <c r="Z542" s="118"/>
      <c r="AA542" s="118"/>
      <c r="AB542" s="118"/>
      <c r="AC542" s="118"/>
      <c r="AD542" s="118"/>
      <c r="AE542" s="118"/>
      <c r="AF542" s="118"/>
      <c r="AG542" s="118"/>
    </row>
    <row r="543" ht="11.25" customHeight="1">
      <c r="A543" s="123">
        <v>33525.41556317616</v>
      </c>
      <c r="B543" s="124">
        <v>20.13307859</v>
      </c>
      <c r="C543" s="124">
        <f t="shared" si="1"/>
        <v>19.78881985</v>
      </c>
      <c r="D543" s="124">
        <v>398.40986528884815</v>
      </c>
      <c r="E543" s="125">
        <v>10.0</v>
      </c>
      <c r="F543" s="125">
        <v>2.18</v>
      </c>
      <c r="G543" s="126">
        <v>1.5</v>
      </c>
      <c r="H543" s="127">
        <f t="shared" si="2"/>
        <v>300</v>
      </c>
      <c r="I543" s="122">
        <f t="shared" si="3"/>
        <v>0.8219178082</v>
      </c>
      <c r="J543" s="122">
        <f t="shared" si="4"/>
        <v>24.65753425</v>
      </c>
      <c r="K543" s="122">
        <f t="shared" si="5"/>
        <v>53.75342466</v>
      </c>
      <c r="L543" s="122">
        <f t="shared" si="6"/>
        <v>132</v>
      </c>
      <c r="M543" s="125">
        <v>0.76</v>
      </c>
      <c r="N543" s="125">
        <v>23.0</v>
      </c>
      <c r="O543" s="118">
        <f t="shared" si="7"/>
        <v>30</v>
      </c>
      <c r="P543" s="118"/>
      <c r="Q543" s="118"/>
      <c r="R543" s="118"/>
      <c r="S543" s="118"/>
      <c r="T543" s="118"/>
      <c r="U543" s="118"/>
      <c r="V543" s="118"/>
      <c r="W543" s="118"/>
      <c r="X543" s="118"/>
      <c r="Y543" s="118"/>
      <c r="Z543" s="118"/>
      <c r="AA543" s="118"/>
      <c r="AB543" s="118"/>
      <c r="AC543" s="118"/>
      <c r="AD543" s="118"/>
      <c r="AE543" s="118"/>
      <c r="AF543" s="118"/>
      <c r="AG543" s="118"/>
    </row>
    <row r="544" ht="11.25" customHeight="1">
      <c r="A544" s="123">
        <v>37961.20577936584</v>
      </c>
      <c r="B544" s="124">
        <v>9.508593869999999</v>
      </c>
      <c r="C544" s="124">
        <f t="shared" si="1"/>
        <v>35.85024359</v>
      </c>
      <c r="D544" s="124">
        <v>340.88540641285175</v>
      </c>
      <c r="E544" s="125">
        <v>10.0</v>
      </c>
      <c r="F544" s="125">
        <v>1.16</v>
      </c>
      <c r="G544" s="126">
        <v>-0.4</v>
      </c>
      <c r="H544" s="127">
        <f t="shared" si="2"/>
        <v>72</v>
      </c>
      <c r="I544" s="122">
        <f t="shared" si="3"/>
        <v>0.197260274</v>
      </c>
      <c r="J544" s="122">
        <f t="shared" si="4"/>
        <v>17.16164384</v>
      </c>
      <c r="K544" s="122">
        <f t="shared" si="5"/>
        <v>19.90750685</v>
      </c>
      <c r="L544" s="122">
        <f t="shared" si="6"/>
        <v>57</v>
      </c>
      <c r="M544" s="125">
        <v>0.84</v>
      </c>
      <c r="N544" s="125">
        <v>73.0</v>
      </c>
      <c r="O544" s="118">
        <f t="shared" si="7"/>
        <v>87</v>
      </c>
      <c r="P544" s="118"/>
      <c r="Q544" s="118"/>
      <c r="R544" s="118"/>
      <c r="S544" s="118"/>
      <c r="T544" s="118"/>
      <c r="U544" s="118"/>
      <c r="V544" s="118"/>
      <c r="W544" s="118"/>
      <c r="X544" s="118"/>
      <c r="Y544" s="118"/>
      <c r="Z544" s="118"/>
      <c r="AA544" s="118"/>
      <c r="AB544" s="118"/>
      <c r="AC544" s="118"/>
      <c r="AD544" s="118"/>
      <c r="AE544" s="118"/>
      <c r="AF544" s="118"/>
      <c r="AG544" s="118"/>
    </row>
    <row r="545" ht="11.25" customHeight="1">
      <c r="A545" s="123">
        <v>98390.26877543979</v>
      </c>
      <c r="B545" s="124">
        <v>6.190543589999999</v>
      </c>
      <c r="C545" s="124">
        <f t="shared" si="1"/>
        <v>3.057951266</v>
      </c>
      <c r="D545" s="124">
        <v>18.93038060644958</v>
      </c>
      <c r="E545" s="125">
        <v>10.0</v>
      </c>
      <c r="F545" s="125">
        <v>0.25</v>
      </c>
      <c r="G545" s="126">
        <v>0.2</v>
      </c>
      <c r="H545" s="127">
        <f t="shared" si="2"/>
        <v>144</v>
      </c>
      <c r="I545" s="122">
        <f t="shared" si="3"/>
        <v>0.3945205479</v>
      </c>
      <c r="J545" s="122">
        <f t="shared" si="4"/>
        <v>7.495890411</v>
      </c>
      <c r="K545" s="122">
        <f t="shared" si="5"/>
        <v>1.873972603</v>
      </c>
      <c r="L545" s="122">
        <f t="shared" si="6"/>
        <v>11</v>
      </c>
      <c r="M545" s="125">
        <v>1.0</v>
      </c>
      <c r="N545" s="125">
        <v>19.0</v>
      </c>
      <c r="O545" s="118">
        <f t="shared" si="7"/>
        <v>19</v>
      </c>
      <c r="P545" s="118"/>
      <c r="Q545" s="118"/>
      <c r="R545" s="118"/>
      <c r="S545" s="118"/>
      <c r="T545" s="118"/>
      <c r="U545" s="118"/>
      <c r="V545" s="118"/>
      <c r="W545" s="118"/>
      <c r="X545" s="118"/>
      <c r="Y545" s="118"/>
      <c r="Z545" s="118"/>
      <c r="AA545" s="118"/>
      <c r="AB545" s="118"/>
      <c r="AC545" s="118"/>
      <c r="AD545" s="118"/>
      <c r="AE545" s="118"/>
      <c r="AF545" s="118"/>
      <c r="AG545" s="118"/>
    </row>
    <row r="546" ht="11.25" customHeight="1">
      <c r="A546" s="123">
        <v>36030.96631275209</v>
      </c>
      <c r="B546" s="124">
        <v>12.553046329999999</v>
      </c>
      <c r="C546" s="124">
        <f t="shared" si="1"/>
        <v>24.95673485</v>
      </c>
      <c r="D546" s="124">
        <v>313.2830487888832</v>
      </c>
      <c r="E546" s="125">
        <v>10.0</v>
      </c>
      <c r="F546" s="125">
        <v>0.95</v>
      </c>
      <c r="G546" s="126">
        <v>-0.7</v>
      </c>
      <c r="H546" s="127">
        <f t="shared" si="2"/>
        <v>36</v>
      </c>
      <c r="I546" s="122">
        <f t="shared" si="3"/>
        <v>0.09863013699</v>
      </c>
      <c r="J546" s="122">
        <f t="shared" si="4"/>
        <v>6.21369863</v>
      </c>
      <c r="K546" s="122">
        <f t="shared" si="5"/>
        <v>5.903013699</v>
      </c>
      <c r="L546" s="122">
        <f t="shared" si="6"/>
        <v>18</v>
      </c>
      <c r="M546" s="125">
        <v>1.0</v>
      </c>
      <c r="N546" s="125">
        <v>63.0</v>
      </c>
      <c r="O546" s="118">
        <f t="shared" si="7"/>
        <v>63</v>
      </c>
      <c r="P546" s="118"/>
      <c r="Q546" s="118"/>
      <c r="R546" s="118"/>
      <c r="S546" s="118"/>
      <c r="T546" s="118"/>
      <c r="U546" s="118"/>
      <c r="V546" s="118"/>
      <c r="W546" s="118"/>
      <c r="X546" s="118"/>
      <c r="Y546" s="118"/>
      <c r="Z546" s="118"/>
      <c r="AA546" s="118"/>
      <c r="AB546" s="118"/>
      <c r="AC546" s="118"/>
      <c r="AD546" s="118"/>
      <c r="AE546" s="118"/>
      <c r="AF546" s="118"/>
      <c r="AG546" s="118"/>
    </row>
    <row r="547" ht="11.25" customHeight="1">
      <c r="A547" s="123">
        <v>88608.2921085351</v>
      </c>
      <c r="B547" s="124">
        <v>13.38838411</v>
      </c>
      <c r="C547" s="124">
        <f t="shared" si="1"/>
        <v>14.82670677</v>
      </c>
      <c r="D547" s="124">
        <v>198.50564531116137</v>
      </c>
      <c r="E547" s="125">
        <v>10.0</v>
      </c>
      <c r="F547" s="125">
        <v>1.6</v>
      </c>
      <c r="G547" s="126">
        <v>0.4</v>
      </c>
      <c r="H547" s="127">
        <f t="shared" si="2"/>
        <v>168</v>
      </c>
      <c r="I547" s="122">
        <f t="shared" si="3"/>
        <v>0.4602739726</v>
      </c>
      <c r="J547" s="122">
        <f t="shared" si="4"/>
        <v>11.96712329</v>
      </c>
      <c r="K547" s="122">
        <f t="shared" si="5"/>
        <v>19.14739726</v>
      </c>
      <c r="L547" s="122">
        <f t="shared" si="6"/>
        <v>50</v>
      </c>
      <c r="M547" s="125">
        <v>0.89</v>
      </c>
      <c r="N547" s="125">
        <v>23.0</v>
      </c>
      <c r="O547" s="118">
        <f t="shared" si="7"/>
        <v>26</v>
      </c>
      <c r="P547" s="118"/>
      <c r="Q547" s="118"/>
      <c r="R547" s="118"/>
      <c r="S547" s="118"/>
      <c r="T547" s="118"/>
      <c r="U547" s="118"/>
      <c r="V547" s="118"/>
      <c r="W547" s="118"/>
      <c r="X547" s="118"/>
      <c r="Y547" s="118"/>
      <c r="Z547" s="118"/>
      <c r="AA547" s="118"/>
      <c r="AB547" s="118"/>
      <c r="AC547" s="118"/>
      <c r="AD547" s="118"/>
      <c r="AE547" s="118"/>
      <c r="AF547" s="118"/>
      <c r="AG547" s="118"/>
    </row>
    <row r="548" ht="11.25" customHeight="1">
      <c r="A548" s="123">
        <v>76164.66068276677</v>
      </c>
      <c r="B548" s="124">
        <v>31.46333822</v>
      </c>
      <c r="C548" s="124">
        <f t="shared" si="1"/>
        <v>1.737773108</v>
      </c>
      <c r="D548" s="124">
        <v>54.67614304518667</v>
      </c>
      <c r="E548" s="125">
        <v>10.0</v>
      </c>
      <c r="F548" s="125">
        <v>0.25</v>
      </c>
      <c r="G548" s="126">
        <v>-0.2</v>
      </c>
      <c r="H548" s="127">
        <f t="shared" si="2"/>
        <v>96</v>
      </c>
      <c r="I548" s="122">
        <f t="shared" si="3"/>
        <v>0.2630136986</v>
      </c>
      <c r="J548" s="122">
        <f t="shared" si="4"/>
        <v>4.208219178</v>
      </c>
      <c r="K548" s="122">
        <f t="shared" si="5"/>
        <v>1.052054795</v>
      </c>
      <c r="L548" s="122">
        <f t="shared" si="6"/>
        <v>6</v>
      </c>
      <c r="M548" s="125">
        <v>1.0</v>
      </c>
      <c r="N548" s="125">
        <v>16.0</v>
      </c>
      <c r="O548" s="118">
        <f t="shared" si="7"/>
        <v>16</v>
      </c>
      <c r="P548" s="118"/>
      <c r="Q548" s="118"/>
      <c r="R548" s="118"/>
      <c r="S548" s="118"/>
      <c r="T548" s="118"/>
      <c r="U548" s="118"/>
      <c r="V548" s="118"/>
      <c r="W548" s="118"/>
      <c r="X548" s="118"/>
      <c r="Y548" s="118"/>
      <c r="Z548" s="118"/>
      <c r="AA548" s="118"/>
      <c r="AB548" s="118"/>
      <c r="AC548" s="118"/>
      <c r="AD548" s="118"/>
      <c r="AE548" s="118"/>
      <c r="AF548" s="118"/>
      <c r="AG548" s="118"/>
    </row>
    <row r="549" ht="11.25" customHeight="1">
      <c r="A549" s="123">
        <v>95500.4901593555</v>
      </c>
      <c r="B549" s="124">
        <v>5.999972749999999</v>
      </c>
      <c r="C549" s="124">
        <f t="shared" si="1"/>
        <v>52.07393061</v>
      </c>
      <c r="D549" s="124">
        <v>312.44216461946047</v>
      </c>
      <c r="E549" s="125">
        <v>42.0</v>
      </c>
      <c r="F549" s="125">
        <v>1.84</v>
      </c>
      <c r="G549" s="126">
        <v>0.4</v>
      </c>
      <c r="H549" s="127">
        <f t="shared" si="2"/>
        <v>705.6</v>
      </c>
      <c r="I549" s="122">
        <f t="shared" si="3"/>
        <v>1.933150685</v>
      </c>
      <c r="J549" s="122">
        <f t="shared" si="4"/>
        <v>36.72986301</v>
      </c>
      <c r="K549" s="122">
        <f t="shared" si="5"/>
        <v>67.58294795</v>
      </c>
      <c r="L549" s="122">
        <f t="shared" si="6"/>
        <v>172</v>
      </c>
      <c r="M549" s="125">
        <v>0.84</v>
      </c>
      <c r="N549" s="125">
        <v>16.0</v>
      </c>
      <c r="O549" s="118">
        <f t="shared" si="7"/>
        <v>19</v>
      </c>
      <c r="P549" s="118"/>
      <c r="Q549" s="118"/>
      <c r="R549" s="118"/>
      <c r="S549" s="118"/>
      <c r="T549" s="118"/>
      <c r="U549" s="118"/>
      <c r="V549" s="118"/>
      <c r="W549" s="118"/>
      <c r="X549" s="118"/>
      <c r="Y549" s="118"/>
      <c r="Z549" s="118"/>
      <c r="AA549" s="118"/>
      <c r="AB549" s="118"/>
      <c r="AC549" s="118"/>
      <c r="AD549" s="118"/>
      <c r="AE549" s="118"/>
      <c r="AF549" s="118"/>
      <c r="AG549" s="118"/>
    </row>
    <row r="550" ht="11.25" customHeight="1">
      <c r="A550" s="123">
        <v>86427.2435106509</v>
      </c>
      <c r="B550" s="124">
        <v>5.9684</v>
      </c>
      <c r="C550" s="124">
        <f t="shared" si="1"/>
        <v>4.982699346</v>
      </c>
      <c r="D550" s="124">
        <v>29.738742777765776</v>
      </c>
      <c r="E550" s="125">
        <v>10.0</v>
      </c>
      <c r="F550" s="125">
        <v>0.25</v>
      </c>
      <c r="G550" s="126">
        <v>0.8</v>
      </c>
      <c r="H550" s="127">
        <f t="shared" si="2"/>
        <v>216</v>
      </c>
      <c r="I550" s="122">
        <f t="shared" si="3"/>
        <v>0.5917808219</v>
      </c>
      <c r="J550" s="122">
        <f t="shared" si="4"/>
        <v>18.9369863</v>
      </c>
      <c r="K550" s="122">
        <f t="shared" si="5"/>
        <v>4.734246575</v>
      </c>
      <c r="L550" s="122">
        <f t="shared" si="6"/>
        <v>28</v>
      </c>
      <c r="M550" s="125">
        <v>0.94</v>
      </c>
      <c r="N550" s="125">
        <v>30.0</v>
      </c>
      <c r="O550" s="118">
        <f t="shared" si="7"/>
        <v>32</v>
      </c>
      <c r="P550" s="118"/>
      <c r="Q550" s="118"/>
      <c r="R550" s="118"/>
      <c r="S550" s="118"/>
      <c r="T550" s="118"/>
      <c r="U550" s="118"/>
      <c r="V550" s="118"/>
      <c r="W550" s="118"/>
      <c r="X550" s="118"/>
      <c r="Y550" s="118"/>
      <c r="Z550" s="118"/>
      <c r="AA550" s="118"/>
      <c r="AB550" s="118"/>
      <c r="AC550" s="118"/>
      <c r="AD550" s="118"/>
      <c r="AE550" s="118"/>
      <c r="AF550" s="118"/>
      <c r="AG550" s="118"/>
    </row>
    <row r="551" ht="11.25" customHeight="1">
      <c r="A551" s="123">
        <v>46285.29314470961</v>
      </c>
      <c r="B551" s="124">
        <v>6.871829999999999</v>
      </c>
      <c r="C551" s="124">
        <f t="shared" si="1"/>
        <v>12.50985562</v>
      </c>
      <c r="D551" s="124">
        <v>85.96560117383332</v>
      </c>
      <c r="E551" s="125">
        <v>10.0</v>
      </c>
      <c r="F551" s="125">
        <v>0.9</v>
      </c>
      <c r="G551" s="126">
        <v>0.2</v>
      </c>
      <c r="H551" s="127">
        <f t="shared" si="2"/>
        <v>144</v>
      </c>
      <c r="I551" s="122">
        <f t="shared" si="3"/>
        <v>0.3945205479</v>
      </c>
      <c r="J551" s="122">
        <f t="shared" si="4"/>
        <v>12.23013699</v>
      </c>
      <c r="K551" s="122">
        <f t="shared" si="5"/>
        <v>11.00712329</v>
      </c>
      <c r="L551" s="122">
        <f t="shared" si="6"/>
        <v>34</v>
      </c>
      <c r="M551" s="125">
        <v>1.0</v>
      </c>
      <c r="N551" s="125">
        <v>31.0</v>
      </c>
      <c r="O551" s="118">
        <f t="shared" si="7"/>
        <v>31</v>
      </c>
      <c r="P551" s="118"/>
      <c r="Q551" s="118"/>
      <c r="R551" s="118"/>
      <c r="S551" s="118"/>
      <c r="T551" s="118"/>
      <c r="U551" s="118"/>
      <c r="V551" s="118"/>
      <c r="W551" s="118"/>
      <c r="X551" s="118"/>
      <c r="Y551" s="118"/>
      <c r="Z551" s="118"/>
      <c r="AA551" s="118"/>
      <c r="AB551" s="118"/>
      <c r="AC551" s="118"/>
      <c r="AD551" s="118"/>
      <c r="AE551" s="118"/>
      <c r="AF551" s="118"/>
      <c r="AG551" s="118"/>
    </row>
    <row r="552" ht="11.25" customHeight="1">
      <c r="A552" s="123">
        <v>55912.04181368876</v>
      </c>
      <c r="B552" s="124">
        <v>5.4446574199999995</v>
      </c>
      <c r="C552" s="124">
        <f t="shared" si="1"/>
        <v>29.51080522</v>
      </c>
      <c r="D552" s="124">
        <v>160.6762246277914</v>
      </c>
      <c r="E552" s="125">
        <v>10.0</v>
      </c>
      <c r="F552" s="125">
        <v>1.54</v>
      </c>
      <c r="G552" s="126">
        <v>-0.4</v>
      </c>
      <c r="H552" s="127">
        <f t="shared" si="2"/>
        <v>72</v>
      </c>
      <c r="I552" s="122">
        <f t="shared" si="3"/>
        <v>0.197260274</v>
      </c>
      <c r="J552" s="122">
        <f t="shared" si="4"/>
        <v>11.24383562</v>
      </c>
      <c r="K552" s="122">
        <f t="shared" si="5"/>
        <v>17.31550685</v>
      </c>
      <c r="L552" s="122">
        <f t="shared" si="6"/>
        <v>46</v>
      </c>
      <c r="M552" s="125">
        <v>0.77</v>
      </c>
      <c r="N552" s="125">
        <v>44.0</v>
      </c>
      <c r="O552" s="118">
        <f t="shared" si="7"/>
        <v>57</v>
      </c>
      <c r="P552" s="118"/>
      <c r="Q552" s="118"/>
      <c r="R552" s="118"/>
      <c r="S552" s="118"/>
      <c r="T552" s="118"/>
      <c r="U552" s="118"/>
      <c r="V552" s="118"/>
      <c r="W552" s="118"/>
      <c r="X552" s="118"/>
      <c r="Y552" s="118"/>
      <c r="Z552" s="118"/>
      <c r="AA552" s="118"/>
      <c r="AB552" s="118"/>
      <c r="AC552" s="118"/>
      <c r="AD552" s="118"/>
      <c r="AE552" s="118"/>
      <c r="AF552" s="118"/>
      <c r="AG552" s="118"/>
    </row>
    <row r="553" ht="11.25" customHeight="1">
      <c r="A553" s="123">
        <v>41393.25239003581</v>
      </c>
      <c r="B553" s="124">
        <v>423.91505795999996</v>
      </c>
      <c r="C553" s="124">
        <f t="shared" si="1"/>
        <v>0.09674311514</v>
      </c>
      <c r="D553" s="124">
        <v>41.01086326041834</v>
      </c>
      <c r="E553" s="125">
        <v>10.0</v>
      </c>
      <c r="F553" s="125">
        <v>0.25</v>
      </c>
      <c r="G553" s="126">
        <v>-0.4</v>
      </c>
      <c r="H553" s="127">
        <f t="shared" si="2"/>
        <v>72</v>
      </c>
      <c r="I553" s="122">
        <f t="shared" si="3"/>
        <v>0.197260274</v>
      </c>
      <c r="J553" s="122">
        <f t="shared" si="4"/>
        <v>0.197260274</v>
      </c>
      <c r="K553" s="122">
        <f t="shared" si="5"/>
        <v>0.04931506849</v>
      </c>
      <c r="L553" s="122">
        <f t="shared" si="6"/>
        <v>0</v>
      </c>
      <c r="M553" s="125">
        <v>1.0</v>
      </c>
      <c r="N553" s="125">
        <v>1.0</v>
      </c>
      <c r="O553" s="118">
        <f t="shared" si="7"/>
        <v>1</v>
      </c>
      <c r="P553" s="118"/>
      <c r="Q553" s="118"/>
      <c r="R553" s="118"/>
      <c r="S553" s="118"/>
      <c r="T553" s="118"/>
      <c r="U553" s="118"/>
      <c r="V553" s="118"/>
      <c r="W553" s="118"/>
      <c r="X553" s="118"/>
      <c r="Y553" s="118"/>
      <c r="Z553" s="118"/>
      <c r="AA553" s="118"/>
      <c r="AB553" s="118"/>
      <c r="AC553" s="118"/>
      <c r="AD553" s="118"/>
      <c r="AE553" s="118"/>
      <c r="AF553" s="118"/>
      <c r="AG553" s="118"/>
    </row>
    <row r="554" ht="11.25" customHeight="1">
      <c r="A554" s="123">
        <v>14959.284891570578</v>
      </c>
      <c r="B554" s="124">
        <v>30.16967462</v>
      </c>
      <c r="C554" s="124">
        <f t="shared" si="1"/>
        <v>3.143822382</v>
      </c>
      <c r="D554" s="124">
        <v>94.848098341656</v>
      </c>
      <c r="E554" s="125">
        <v>18.0</v>
      </c>
      <c r="F554" s="125">
        <v>0.25</v>
      </c>
      <c r="G554" s="126">
        <v>-0.4</v>
      </c>
      <c r="H554" s="127">
        <f t="shared" si="2"/>
        <v>129.6</v>
      </c>
      <c r="I554" s="122">
        <f t="shared" si="3"/>
        <v>0.3550684932</v>
      </c>
      <c r="J554" s="122">
        <f t="shared" si="4"/>
        <v>5.68109589</v>
      </c>
      <c r="K554" s="122">
        <f t="shared" si="5"/>
        <v>1.420273973</v>
      </c>
      <c r="L554" s="122">
        <f t="shared" si="6"/>
        <v>9</v>
      </c>
      <c r="M554" s="125">
        <v>1.0</v>
      </c>
      <c r="N554" s="125">
        <v>16.0</v>
      </c>
      <c r="O554" s="118">
        <f t="shared" si="7"/>
        <v>16</v>
      </c>
      <c r="P554" s="118"/>
      <c r="Q554" s="118"/>
      <c r="R554" s="118"/>
      <c r="S554" s="118"/>
      <c r="T554" s="118"/>
      <c r="U554" s="118"/>
      <c r="V554" s="118"/>
      <c r="W554" s="118"/>
      <c r="X554" s="118"/>
      <c r="Y554" s="118"/>
      <c r="Z554" s="118"/>
      <c r="AA554" s="118"/>
      <c r="AB554" s="118"/>
      <c r="AC554" s="118"/>
      <c r="AD554" s="118"/>
      <c r="AE554" s="118"/>
      <c r="AF554" s="118"/>
      <c r="AG554" s="118"/>
    </row>
    <row r="555" ht="11.25" customHeight="1">
      <c r="A555" s="123">
        <v>6729.404204700518</v>
      </c>
      <c r="B555" s="124">
        <v>11.82221059</v>
      </c>
      <c r="C555" s="124">
        <f t="shared" si="1"/>
        <v>2.078531865</v>
      </c>
      <c r="D555" s="124">
        <v>24.57284143094</v>
      </c>
      <c r="E555" s="125">
        <v>10.0</v>
      </c>
      <c r="F555" s="125">
        <v>0.25</v>
      </c>
      <c r="G555" s="126">
        <v>-0.1</v>
      </c>
      <c r="H555" s="127">
        <f t="shared" si="2"/>
        <v>108</v>
      </c>
      <c r="I555" s="122">
        <f t="shared" si="3"/>
        <v>0.295890411</v>
      </c>
      <c r="J555" s="122">
        <f t="shared" si="4"/>
        <v>4.734246575</v>
      </c>
      <c r="K555" s="122">
        <f t="shared" si="5"/>
        <v>1.183561644</v>
      </c>
      <c r="L555" s="122">
        <f t="shared" si="6"/>
        <v>7</v>
      </c>
      <c r="M555" s="125">
        <v>1.0</v>
      </c>
      <c r="N555" s="125">
        <v>16.0</v>
      </c>
      <c r="O555" s="118">
        <f t="shared" si="7"/>
        <v>16</v>
      </c>
      <c r="P555" s="118"/>
      <c r="Q555" s="118"/>
      <c r="R555" s="118"/>
      <c r="S555" s="118"/>
      <c r="T555" s="118"/>
      <c r="U555" s="118"/>
      <c r="V555" s="118"/>
      <c r="W555" s="118"/>
      <c r="X555" s="118"/>
      <c r="Y555" s="118"/>
      <c r="Z555" s="118"/>
      <c r="AA555" s="118"/>
      <c r="AB555" s="118"/>
      <c r="AC555" s="118"/>
      <c r="AD555" s="118"/>
      <c r="AE555" s="118"/>
      <c r="AF555" s="118"/>
      <c r="AG555" s="118"/>
    </row>
    <row r="556" ht="11.25" customHeight="1">
      <c r="A556" s="123">
        <v>691.0125995347571</v>
      </c>
      <c r="B556" s="124">
        <v>6.35251083</v>
      </c>
      <c r="C556" s="124">
        <f t="shared" si="1"/>
        <v>0.6371344877</v>
      </c>
      <c r="D556" s="124">
        <v>4.047403733028333</v>
      </c>
      <c r="E556" s="125">
        <v>10.0</v>
      </c>
      <c r="F556" s="125">
        <v>0.25</v>
      </c>
      <c r="G556" s="126">
        <v>0.6</v>
      </c>
      <c r="H556" s="127">
        <f t="shared" si="2"/>
        <v>192</v>
      </c>
      <c r="I556" s="122">
        <f t="shared" si="3"/>
        <v>0.5260273973</v>
      </c>
      <c r="J556" s="122">
        <f t="shared" si="4"/>
        <v>2.104109589</v>
      </c>
      <c r="K556" s="122">
        <f t="shared" si="5"/>
        <v>0.5260273973</v>
      </c>
      <c r="L556" s="122">
        <f t="shared" si="6"/>
        <v>3</v>
      </c>
      <c r="M556" s="125">
        <v>1.0</v>
      </c>
      <c r="N556" s="125">
        <v>4.0</v>
      </c>
      <c r="O556" s="118">
        <f t="shared" si="7"/>
        <v>4</v>
      </c>
      <c r="P556" s="118"/>
      <c r="Q556" s="118"/>
      <c r="R556" s="118"/>
      <c r="S556" s="118"/>
      <c r="T556" s="118"/>
      <c r="U556" s="118"/>
      <c r="V556" s="118"/>
      <c r="W556" s="118"/>
      <c r="X556" s="118"/>
      <c r="Y556" s="118"/>
      <c r="Z556" s="118"/>
      <c r="AA556" s="118"/>
      <c r="AB556" s="118"/>
      <c r="AC556" s="118"/>
      <c r="AD556" s="118"/>
      <c r="AE556" s="118"/>
      <c r="AF556" s="118"/>
      <c r="AG556" s="118"/>
    </row>
    <row r="557" ht="11.25" customHeight="1">
      <c r="A557" s="123">
        <v>9969.623746303247</v>
      </c>
      <c r="B557" s="124">
        <v>10.04249434</v>
      </c>
      <c r="C557" s="124">
        <f t="shared" si="1"/>
        <v>0.5438173256</v>
      </c>
      <c r="D557" s="124">
        <v>5.46128241461</v>
      </c>
      <c r="E557" s="125">
        <v>10.0</v>
      </c>
      <c r="F557" s="125">
        <v>0.25</v>
      </c>
      <c r="G557" s="126">
        <v>0.8</v>
      </c>
      <c r="H557" s="127">
        <f t="shared" si="2"/>
        <v>216</v>
      </c>
      <c r="I557" s="122">
        <f t="shared" si="3"/>
        <v>0.5917808219</v>
      </c>
      <c r="J557" s="122">
        <f t="shared" si="4"/>
        <v>2.367123288</v>
      </c>
      <c r="K557" s="122">
        <f t="shared" si="5"/>
        <v>0.5917808219</v>
      </c>
      <c r="L557" s="122">
        <f t="shared" si="6"/>
        <v>4</v>
      </c>
      <c r="M557" s="125">
        <v>1.0</v>
      </c>
      <c r="N557" s="125">
        <v>4.0</v>
      </c>
      <c r="O557" s="118">
        <f t="shared" si="7"/>
        <v>4</v>
      </c>
      <c r="P557" s="118"/>
      <c r="Q557" s="118"/>
      <c r="R557" s="118"/>
      <c r="S557" s="118"/>
      <c r="T557" s="118"/>
      <c r="U557" s="118"/>
      <c r="V557" s="118"/>
      <c r="W557" s="118"/>
      <c r="X557" s="118"/>
      <c r="Y557" s="118"/>
      <c r="Z557" s="118"/>
      <c r="AA557" s="118"/>
      <c r="AB557" s="118"/>
      <c r="AC557" s="118"/>
      <c r="AD557" s="118"/>
      <c r="AE557" s="118"/>
      <c r="AF557" s="118"/>
      <c r="AG557" s="118"/>
    </row>
    <row r="558" ht="11.25" customHeight="1">
      <c r="A558" s="123">
        <v>76995.05268221542</v>
      </c>
      <c r="B558" s="124">
        <v>5.86044506</v>
      </c>
      <c r="C558" s="124">
        <f t="shared" si="1"/>
        <v>0.6584586141</v>
      </c>
      <c r="D558" s="124">
        <v>3.8588605321566667</v>
      </c>
      <c r="E558" s="125">
        <v>10.0</v>
      </c>
      <c r="F558" s="125">
        <v>0.25</v>
      </c>
      <c r="G558" s="126">
        <v>1.2</v>
      </c>
      <c r="H558" s="127">
        <f t="shared" si="2"/>
        <v>264</v>
      </c>
      <c r="I558" s="122">
        <f t="shared" si="3"/>
        <v>0.7232876712</v>
      </c>
      <c r="J558" s="122">
        <f t="shared" si="4"/>
        <v>2.893150685</v>
      </c>
      <c r="K558" s="122">
        <f t="shared" si="5"/>
        <v>0.7232876712</v>
      </c>
      <c r="L558" s="122">
        <f t="shared" si="6"/>
        <v>4</v>
      </c>
      <c r="M558" s="125">
        <v>1.0</v>
      </c>
      <c r="N558" s="125">
        <v>4.0</v>
      </c>
      <c r="O558" s="118">
        <f t="shared" si="7"/>
        <v>4</v>
      </c>
      <c r="P558" s="118"/>
      <c r="Q558" s="118"/>
      <c r="R558" s="118"/>
      <c r="S558" s="118"/>
      <c r="T558" s="118"/>
      <c r="U558" s="118"/>
      <c r="V558" s="118"/>
      <c r="W558" s="118"/>
      <c r="X558" s="118"/>
      <c r="Y558" s="118"/>
      <c r="Z558" s="118"/>
      <c r="AA558" s="118"/>
      <c r="AB558" s="118"/>
      <c r="AC558" s="118"/>
      <c r="AD558" s="118"/>
      <c r="AE558" s="118"/>
      <c r="AF558" s="118"/>
      <c r="AG558" s="118"/>
    </row>
    <row r="559" ht="11.25" customHeight="1">
      <c r="A559" s="123">
        <v>7728.23773094291</v>
      </c>
      <c r="B559" s="124">
        <v>74.24441017</v>
      </c>
      <c r="C559" s="124">
        <f t="shared" si="1"/>
        <v>0.2024483488</v>
      </c>
      <c r="D559" s="124">
        <v>15.030658248402501</v>
      </c>
      <c r="E559" s="125">
        <v>10.0</v>
      </c>
      <c r="F559" s="125">
        <v>0.25</v>
      </c>
      <c r="G559" s="126">
        <v>0.5</v>
      </c>
      <c r="H559" s="127">
        <f t="shared" si="2"/>
        <v>180</v>
      </c>
      <c r="I559" s="122">
        <f t="shared" si="3"/>
        <v>0.4931506849</v>
      </c>
      <c r="J559" s="122">
        <f t="shared" si="4"/>
        <v>0.9863013699</v>
      </c>
      <c r="K559" s="122">
        <f t="shared" si="5"/>
        <v>0.2465753425</v>
      </c>
      <c r="L559" s="122">
        <f t="shared" si="6"/>
        <v>1</v>
      </c>
      <c r="M559" s="125">
        <v>1.0</v>
      </c>
      <c r="N559" s="125">
        <v>2.0</v>
      </c>
      <c r="O559" s="118">
        <f t="shared" si="7"/>
        <v>2</v>
      </c>
      <c r="P559" s="118"/>
      <c r="Q559" s="118"/>
      <c r="R559" s="118"/>
      <c r="S559" s="118"/>
      <c r="T559" s="118"/>
      <c r="U559" s="118"/>
      <c r="V559" s="118"/>
      <c r="W559" s="118"/>
      <c r="X559" s="118"/>
      <c r="Y559" s="118"/>
      <c r="Z559" s="118"/>
      <c r="AA559" s="118"/>
      <c r="AB559" s="118"/>
      <c r="AC559" s="118"/>
      <c r="AD559" s="118"/>
      <c r="AE559" s="118"/>
      <c r="AF559" s="118"/>
      <c r="AG559" s="118"/>
    </row>
    <row r="560" ht="11.25" customHeight="1">
      <c r="A560" s="123">
        <v>61807.91734209883</v>
      </c>
      <c r="B560" s="124">
        <v>22.90300572</v>
      </c>
      <c r="C560" s="124">
        <f t="shared" si="1"/>
        <v>2.323461991</v>
      </c>
      <c r="D560" s="124">
        <v>53.21426328060773</v>
      </c>
      <c r="E560" s="125">
        <v>10.0</v>
      </c>
      <c r="F560" s="125">
        <v>1.47</v>
      </c>
      <c r="G560" s="126">
        <v>0.4</v>
      </c>
      <c r="H560" s="127">
        <f t="shared" si="2"/>
        <v>168</v>
      </c>
      <c r="I560" s="122">
        <f t="shared" si="3"/>
        <v>0.4602739726</v>
      </c>
      <c r="J560" s="122">
        <f t="shared" si="4"/>
        <v>1.84109589</v>
      </c>
      <c r="K560" s="122">
        <f t="shared" si="5"/>
        <v>2.706410959</v>
      </c>
      <c r="L560" s="122">
        <f t="shared" si="6"/>
        <v>7</v>
      </c>
      <c r="M560" s="125">
        <v>1.0</v>
      </c>
      <c r="N560" s="125">
        <v>4.0</v>
      </c>
      <c r="O560" s="118">
        <f t="shared" si="7"/>
        <v>4</v>
      </c>
      <c r="P560" s="118"/>
      <c r="Q560" s="118"/>
      <c r="R560" s="118"/>
      <c r="S560" s="118"/>
      <c r="T560" s="118"/>
      <c r="U560" s="118"/>
      <c r="V560" s="118"/>
      <c r="W560" s="118"/>
      <c r="X560" s="118"/>
      <c r="Y560" s="118"/>
      <c r="Z560" s="118"/>
      <c r="AA560" s="118"/>
      <c r="AB560" s="118"/>
      <c r="AC560" s="118"/>
      <c r="AD560" s="118"/>
      <c r="AE560" s="118"/>
      <c r="AF560" s="118"/>
      <c r="AG560" s="118"/>
    </row>
    <row r="561" ht="11.25" customHeight="1">
      <c r="A561" s="123">
        <v>20058.57595581373</v>
      </c>
      <c r="B561" s="124">
        <v>465.86958476999996</v>
      </c>
      <c r="C561" s="124">
        <f t="shared" si="1"/>
        <v>0.09665743113</v>
      </c>
      <c r="D561" s="124">
        <v>45.02975730775959</v>
      </c>
      <c r="E561" s="125">
        <v>10.0</v>
      </c>
      <c r="F561" s="125">
        <v>0.25</v>
      </c>
      <c r="G561" s="126">
        <v>0.2</v>
      </c>
      <c r="H561" s="127">
        <f t="shared" si="2"/>
        <v>144</v>
      </c>
      <c r="I561" s="122">
        <f t="shared" si="3"/>
        <v>0.3945205479</v>
      </c>
      <c r="J561" s="122">
        <f t="shared" si="4"/>
        <v>0.3945205479</v>
      </c>
      <c r="K561" s="122">
        <f t="shared" si="5"/>
        <v>0.09863013699</v>
      </c>
      <c r="L561" s="122">
        <f t="shared" si="6"/>
        <v>1</v>
      </c>
      <c r="M561" s="125">
        <v>1.0</v>
      </c>
      <c r="N561" s="125">
        <v>1.0</v>
      </c>
      <c r="O561" s="118">
        <f t="shared" si="7"/>
        <v>1</v>
      </c>
      <c r="P561" s="118"/>
      <c r="Q561" s="118"/>
      <c r="R561" s="118"/>
      <c r="S561" s="118"/>
      <c r="T561" s="118"/>
      <c r="U561" s="118"/>
      <c r="V561" s="118"/>
      <c r="W561" s="118"/>
      <c r="X561" s="118"/>
      <c r="Y561" s="118"/>
      <c r="Z561" s="118"/>
      <c r="AA561" s="118"/>
      <c r="AB561" s="118"/>
      <c r="AC561" s="118"/>
      <c r="AD561" s="118"/>
      <c r="AE561" s="118"/>
      <c r="AF561" s="118"/>
      <c r="AG561" s="118"/>
    </row>
    <row r="562" ht="11.25" customHeight="1">
      <c r="A562" s="123">
        <v>38.49898825882825</v>
      </c>
      <c r="B562" s="124">
        <v>372.56434787999996</v>
      </c>
      <c r="C562" s="124">
        <f t="shared" si="1"/>
        <v>0.3487473133</v>
      </c>
      <c r="D562" s="124">
        <v>129.930815366418</v>
      </c>
      <c r="E562" s="125">
        <v>18.0</v>
      </c>
      <c r="F562" s="125">
        <v>0.25</v>
      </c>
      <c r="G562" s="126">
        <v>1.5</v>
      </c>
      <c r="H562" s="127">
        <f t="shared" si="2"/>
        <v>540</v>
      </c>
      <c r="I562" s="122">
        <f t="shared" si="3"/>
        <v>1.479452055</v>
      </c>
      <c r="J562" s="122">
        <f t="shared" si="4"/>
        <v>2.95890411</v>
      </c>
      <c r="K562" s="122">
        <f t="shared" si="5"/>
        <v>0.7397260274</v>
      </c>
      <c r="L562" s="122">
        <f t="shared" si="6"/>
        <v>4</v>
      </c>
      <c r="M562" s="125">
        <v>1.0</v>
      </c>
      <c r="N562" s="125">
        <v>2.0</v>
      </c>
      <c r="O562" s="118">
        <f t="shared" si="7"/>
        <v>2</v>
      </c>
      <c r="P562" s="118"/>
      <c r="Q562" s="118"/>
      <c r="R562" s="118"/>
      <c r="S562" s="118"/>
      <c r="T562" s="118"/>
      <c r="U562" s="118"/>
      <c r="V562" s="118"/>
      <c r="W562" s="118"/>
      <c r="X562" s="118"/>
      <c r="Y562" s="118"/>
      <c r="Z562" s="118"/>
      <c r="AA562" s="118"/>
      <c r="AB562" s="118"/>
      <c r="AC562" s="118"/>
      <c r="AD562" s="118"/>
      <c r="AE562" s="118"/>
      <c r="AF562" s="118"/>
      <c r="AG562" s="118"/>
    </row>
    <row r="563" ht="11.25" customHeight="1">
      <c r="A563" s="123">
        <v>59027.20799449785</v>
      </c>
      <c r="B563" s="124">
        <v>23.851799429999996</v>
      </c>
      <c r="C563" s="124">
        <f t="shared" si="1"/>
        <v>12.42545434</v>
      </c>
      <c r="D563" s="124">
        <v>296.3694446388003</v>
      </c>
      <c r="E563" s="125">
        <v>26.0</v>
      </c>
      <c r="F563" s="125">
        <v>0.25</v>
      </c>
      <c r="G563" s="126">
        <v>1.2</v>
      </c>
      <c r="H563" s="127">
        <f t="shared" si="2"/>
        <v>686.4</v>
      </c>
      <c r="I563" s="122">
        <f t="shared" si="3"/>
        <v>1.880547945</v>
      </c>
      <c r="J563" s="122">
        <f t="shared" si="4"/>
        <v>80.86356164</v>
      </c>
      <c r="K563" s="122">
        <f t="shared" si="5"/>
        <v>20.21589041</v>
      </c>
      <c r="L563" s="122">
        <f t="shared" si="6"/>
        <v>121</v>
      </c>
      <c r="M563" s="125">
        <v>0.83</v>
      </c>
      <c r="N563" s="125">
        <v>36.0</v>
      </c>
      <c r="O563" s="118">
        <f t="shared" si="7"/>
        <v>43</v>
      </c>
      <c r="P563" s="118"/>
      <c r="Q563" s="118"/>
      <c r="R563" s="118"/>
      <c r="S563" s="118"/>
      <c r="T563" s="118"/>
      <c r="U563" s="118"/>
      <c r="V563" s="118"/>
      <c r="W563" s="118"/>
      <c r="X563" s="118"/>
      <c r="Y563" s="118"/>
      <c r="Z563" s="118"/>
      <c r="AA563" s="118"/>
      <c r="AB563" s="118"/>
      <c r="AC563" s="118"/>
      <c r="AD563" s="118"/>
      <c r="AE563" s="118"/>
      <c r="AF563" s="118"/>
      <c r="AG563" s="118"/>
    </row>
    <row r="564" ht="11.25" customHeight="1">
      <c r="A564" s="123">
        <v>41123.51408412522</v>
      </c>
      <c r="B564" s="124">
        <v>16.702225979999998</v>
      </c>
      <c r="C564" s="124">
        <f t="shared" si="1"/>
        <v>0.3598204334</v>
      </c>
      <c r="D564" s="124">
        <v>6.0098021910025</v>
      </c>
      <c r="E564" s="125">
        <v>10.0</v>
      </c>
      <c r="F564" s="125">
        <v>0.25</v>
      </c>
      <c r="G564" s="126">
        <v>1.2</v>
      </c>
      <c r="H564" s="127">
        <f t="shared" si="2"/>
        <v>264</v>
      </c>
      <c r="I564" s="122">
        <f t="shared" si="3"/>
        <v>0.7232876712</v>
      </c>
      <c r="J564" s="122">
        <f t="shared" si="4"/>
        <v>2.169863014</v>
      </c>
      <c r="K564" s="122">
        <f t="shared" si="5"/>
        <v>0.5424657534</v>
      </c>
      <c r="L564" s="122">
        <f t="shared" si="6"/>
        <v>3</v>
      </c>
      <c r="M564" s="125">
        <v>1.0</v>
      </c>
      <c r="N564" s="125">
        <v>3.0</v>
      </c>
      <c r="O564" s="118">
        <f t="shared" si="7"/>
        <v>3</v>
      </c>
      <c r="P564" s="118"/>
      <c r="Q564" s="118"/>
      <c r="R564" s="118"/>
      <c r="S564" s="118"/>
      <c r="T564" s="118"/>
      <c r="U564" s="118"/>
      <c r="V564" s="118"/>
      <c r="W564" s="118"/>
      <c r="X564" s="118"/>
      <c r="Y564" s="118"/>
      <c r="Z564" s="118"/>
      <c r="AA564" s="118"/>
      <c r="AB564" s="118"/>
      <c r="AC564" s="118"/>
      <c r="AD564" s="118"/>
      <c r="AE564" s="118"/>
      <c r="AF564" s="118"/>
      <c r="AG564" s="118"/>
    </row>
    <row r="565" ht="11.25" customHeight="1">
      <c r="A565" s="123">
        <v>6377.506285612444</v>
      </c>
      <c r="B565" s="124">
        <v>266.73959047</v>
      </c>
      <c r="C565" s="124">
        <f t="shared" si="1"/>
        <v>3.900995922</v>
      </c>
      <c r="D565" s="124">
        <v>1040.5500547512263</v>
      </c>
      <c r="E565" s="125">
        <v>10.0</v>
      </c>
      <c r="F565" s="125">
        <v>0.25</v>
      </c>
      <c r="G565" s="126">
        <v>0.2</v>
      </c>
      <c r="H565" s="127">
        <f t="shared" si="2"/>
        <v>144</v>
      </c>
      <c r="I565" s="122">
        <f t="shared" si="3"/>
        <v>0.3945205479</v>
      </c>
      <c r="J565" s="122">
        <f t="shared" si="4"/>
        <v>19.33150685</v>
      </c>
      <c r="K565" s="122">
        <f t="shared" si="5"/>
        <v>4.832876712</v>
      </c>
      <c r="L565" s="122">
        <f t="shared" si="6"/>
        <v>29</v>
      </c>
      <c r="M565" s="125">
        <v>1.0</v>
      </c>
      <c r="N565" s="125">
        <v>49.0</v>
      </c>
      <c r="O565" s="118">
        <f t="shared" si="7"/>
        <v>49</v>
      </c>
      <c r="P565" s="118"/>
      <c r="Q565" s="118"/>
      <c r="R565" s="118"/>
      <c r="S565" s="118"/>
      <c r="T565" s="118"/>
      <c r="U565" s="118"/>
      <c r="V565" s="118"/>
      <c r="W565" s="118"/>
      <c r="X565" s="118"/>
      <c r="Y565" s="118"/>
      <c r="Z565" s="118"/>
      <c r="AA565" s="118"/>
      <c r="AB565" s="118"/>
      <c r="AC565" s="118"/>
      <c r="AD565" s="118"/>
      <c r="AE565" s="118"/>
      <c r="AF565" s="118"/>
      <c r="AG565" s="118"/>
    </row>
    <row r="566" ht="11.25" customHeight="1">
      <c r="A566" s="123">
        <v>68729.12158607274</v>
      </c>
      <c r="B566" s="124">
        <v>577.3693248</v>
      </c>
      <c r="C566" s="124">
        <f t="shared" si="1"/>
        <v>13.36768951</v>
      </c>
      <c r="D566" s="124">
        <v>7718.093864599594</v>
      </c>
      <c r="E566" s="125">
        <v>10.0</v>
      </c>
      <c r="F566" s="125">
        <v>1.34</v>
      </c>
      <c r="G566" s="126">
        <v>-0.4</v>
      </c>
      <c r="H566" s="127">
        <f t="shared" si="2"/>
        <v>72</v>
      </c>
      <c r="I566" s="122">
        <f t="shared" si="3"/>
        <v>0.197260274</v>
      </c>
      <c r="J566" s="122">
        <f t="shared" si="4"/>
        <v>5.128767123</v>
      </c>
      <c r="K566" s="122">
        <f t="shared" si="5"/>
        <v>6.872547945</v>
      </c>
      <c r="L566" s="122">
        <f t="shared" si="6"/>
        <v>19</v>
      </c>
      <c r="M566" s="125">
        <v>1.0</v>
      </c>
      <c r="N566" s="125">
        <v>26.0</v>
      </c>
      <c r="O566" s="118">
        <f t="shared" si="7"/>
        <v>26</v>
      </c>
      <c r="P566" s="118"/>
      <c r="Q566" s="118"/>
      <c r="R566" s="118"/>
      <c r="S566" s="118"/>
      <c r="T566" s="118"/>
      <c r="U566" s="118"/>
      <c r="V566" s="118"/>
      <c r="W566" s="118"/>
      <c r="X566" s="118"/>
      <c r="Y566" s="118"/>
      <c r="Z566" s="118"/>
      <c r="AA566" s="118"/>
      <c r="AB566" s="118"/>
      <c r="AC566" s="118"/>
      <c r="AD566" s="118"/>
      <c r="AE566" s="118"/>
      <c r="AF566" s="118"/>
      <c r="AG566" s="118"/>
    </row>
    <row r="567" ht="11.25" customHeight="1">
      <c r="A567" s="123">
        <v>15171.170024735193</v>
      </c>
      <c r="B567" s="124">
        <v>54.437999999999995</v>
      </c>
      <c r="C567" s="124">
        <f t="shared" si="1"/>
        <v>0.2064014138</v>
      </c>
      <c r="D567" s="124">
        <v>11.236080166666666</v>
      </c>
      <c r="E567" s="125">
        <v>10.0</v>
      </c>
      <c r="F567" s="125">
        <v>0.25</v>
      </c>
      <c r="G567" s="126">
        <v>0.2</v>
      </c>
      <c r="H567" s="127">
        <f t="shared" si="2"/>
        <v>144</v>
      </c>
      <c r="I567" s="122">
        <f t="shared" si="3"/>
        <v>0.3945205479</v>
      </c>
      <c r="J567" s="122">
        <f t="shared" si="4"/>
        <v>0.7890410959</v>
      </c>
      <c r="K567" s="122">
        <f t="shared" si="5"/>
        <v>0.197260274</v>
      </c>
      <c r="L567" s="122">
        <f t="shared" si="6"/>
        <v>1</v>
      </c>
      <c r="M567" s="125">
        <v>1.0</v>
      </c>
      <c r="N567" s="125">
        <v>2.0</v>
      </c>
      <c r="O567" s="118">
        <f t="shared" si="7"/>
        <v>2</v>
      </c>
      <c r="P567" s="118"/>
      <c r="Q567" s="118"/>
      <c r="R567" s="118"/>
      <c r="S567" s="118"/>
      <c r="T567" s="118"/>
      <c r="U567" s="118"/>
      <c r="V567" s="118"/>
      <c r="W567" s="118"/>
      <c r="X567" s="118"/>
      <c r="Y567" s="118"/>
      <c r="Z567" s="118"/>
      <c r="AA567" s="118"/>
      <c r="AB567" s="118"/>
      <c r="AC567" s="118"/>
      <c r="AD567" s="118"/>
      <c r="AE567" s="118"/>
      <c r="AF567" s="118"/>
      <c r="AG567" s="118"/>
    </row>
    <row r="568" ht="11.25" customHeight="1">
      <c r="A568" s="123">
        <v>90461.41669691789</v>
      </c>
      <c r="B568" s="124">
        <v>207.05566443</v>
      </c>
      <c r="C568" s="124">
        <f t="shared" si="1"/>
        <v>0.1954792261</v>
      </c>
      <c r="D568" s="124">
        <v>40.47508104371417</v>
      </c>
      <c r="E568" s="125">
        <v>10.0</v>
      </c>
      <c r="F568" s="125">
        <v>0.25</v>
      </c>
      <c r="G568" s="126">
        <v>0.6</v>
      </c>
      <c r="H568" s="127">
        <f t="shared" si="2"/>
        <v>192</v>
      </c>
      <c r="I568" s="122">
        <f t="shared" si="3"/>
        <v>0.5260273973</v>
      </c>
      <c r="J568" s="122">
        <f t="shared" si="4"/>
        <v>1.052054795</v>
      </c>
      <c r="K568" s="122">
        <f t="shared" si="5"/>
        <v>0.2630136986</v>
      </c>
      <c r="L568" s="122">
        <f t="shared" si="6"/>
        <v>2</v>
      </c>
      <c r="M568" s="125">
        <v>1.0</v>
      </c>
      <c r="N568" s="125">
        <v>2.0</v>
      </c>
      <c r="O568" s="118">
        <f t="shared" si="7"/>
        <v>2</v>
      </c>
      <c r="P568" s="118"/>
      <c r="Q568" s="118"/>
      <c r="R568" s="118"/>
      <c r="S568" s="118"/>
      <c r="T568" s="118"/>
      <c r="U568" s="118"/>
      <c r="V568" s="118"/>
      <c r="W568" s="118"/>
      <c r="X568" s="118"/>
      <c r="Y568" s="118"/>
      <c r="Z568" s="118"/>
      <c r="AA568" s="118"/>
      <c r="AB568" s="118"/>
      <c r="AC568" s="118"/>
      <c r="AD568" s="118"/>
      <c r="AE568" s="118"/>
      <c r="AF568" s="118"/>
      <c r="AG568" s="118"/>
    </row>
    <row r="569" ht="11.25" customHeight="1">
      <c r="A569" s="123">
        <v>56400.754849171695</v>
      </c>
      <c r="B569" s="124">
        <v>383.388</v>
      </c>
      <c r="C569" s="124">
        <f t="shared" si="1"/>
        <v>1.411009091</v>
      </c>
      <c r="D569" s="124">
        <v>540.9639534194316</v>
      </c>
      <c r="E569" s="125">
        <v>10.0</v>
      </c>
      <c r="F569" s="125">
        <v>0.91</v>
      </c>
      <c r="G569" s="126">
        <v>0.2</v>
      </c>
      <c r="H569" s="127">
        <f t="shared" si="2"/>
        <v>144</v>
      </c>
      <c r="I569" s="122">
        <f t="shared" si="3"/>
        <v>0.3945205479</v>
      </c>
      <c r="J569" s="122">
        <f t="shared" si="4"/>
        <v>1.97260274</v>
      </c>
      <c r="K569" s="122">
        <f t="shared" si="5"/>
        <v>1.795068493</v>
      </c>
      <c r="L569" s="122">
        <f t="shared" si="6"/>
        <v>6</v>
      </c>
      <c r="M569" s="125">
        <v>0.88</v>
      </c>
      <c r="N569" s="125">
        <v>4.0</v>
      </c>
      <c r="O569" s="118">
        <f t="shared" si="7"/>
        <v>5</v>
      </c>
      <c r="P569" s="118"/>
      <c r="Q569" s="118"/>
      <c r="R569" s="118"/>
      <c r="S569" s="118"/>
      <c r="T569" s="118"/>
      <c r="U569" s="118"/>
      <c r="V569" s="118"/>
      <c r="W569" s="118"/>
      <c r="X569" s="118"/>
      <c r="Y569" s="118"/>
      <c r="Z569" s="118"/>
      <c r="AA569" s="118"/>
      <c r="AB569" s="118"/>
      <c r="AC569" s="118"/>
      <c r="AD569" s="118"/>
      <c r="AE569" s="118"/>
      <c r="AF569" s="118"/>
      <c r="AG569" s="118"/>
    </row>
    <row r="570" ht="11.25" customHeight="1">
      <c r="A570" s="123">
        <v>56366.728220903264</v>
      </c>
      <c r="B570" s="124">
        <v>99.12961655999999</v>
      </c>
      <c r="C570" s="124">
        <f t="shared" si="1"/>
        <v>2.995812411</v>
      </c>
      <c r="D570" s="124">
        <v>296.9737355893</v>
      </c>
      <c r="E570" s="125">
        <v>10.0</v>
      </c>
      <c r="F570" s="125">
        <v>0.25</v>
      </c>
      <c r="G570" s="126">
        <v>-0.4</v>
      </c>
      <c r="H570" s="127">
        <f t="shared" si="2"/>
        <v>72</v>
      </c>
      <c r="I570" s="122">
        <f t="shared" si="3"/>
        <v>0.197260274</v>
      </c>
      <c r="J570" s="122">
        <f t="shared" si="4"/>
        <v>5.917808219</v>
      </c>
      <c r="K570" s="122">
        <f t="shared" si="5"/>
        <v>1.479452055</v>
      </c>
      <c r="L570" s="122">
        <f t="shared" si="6"/>
        <v>9</v>
      </c>
      <c r="M570" s="125">
        <v>1.0</v>
      </c>
      <c r="N570" s="125">
        <v>30.0</v>
      </c>
      <c r="O570" s="118">
        <f t="shared" si="7"/>
        <v>30</v>
      </c>
      <c r="P570" s="118"/>
      <c r="Q570" s="118"/>
      <c r="R570" s="118"/>
      <c r="S570" s="118"/>
      <c r="T570" s="118"/>
      <c r="U570" s="118"/>
      <c r="V570" s="118"/>
      <c r="W570" s="118"/>
      <c r="X570" s="118"/>
      <c r="Y570" s="118"/>
      <c r="Z570" s="118"/>
      <c r="AA570" s="118"/>
      <c r="AB570" s="118"/>
      <c r="AC570" s="118"/>
      <c r="AD570" s="118"/>
      <c r="AE570" s="118"/>
      <c r="AF570" s="118"/>
      <c r="AG570" s="118"/>
    </row>
    <row r="571" ht="11.25" customHeight="1">
      <c r="A571" s="123">
        <v>55.95166091476589</v>
      </c>
      <c r="B571" s="124">
        <v>27.176</v>
      </c>
      <c r="C571" s="124">
        <f t="shared" si="1"/>
        <v>20.29079597</v>
      </c>
      <c r="D571" s="124">
        <v>551.4226713600001</v>
      </c>
      <c r="E571" s="125">
        <v>18.0</v>
      </c>
      <c r="F571" s="125">
        <v>1.8</v>
      </c>
      <c r="G571" s="126">
        <v>-0.4</v>
      </c>
      <c r="H571" s="127">
        <f t="shared" si="2"/>
        <v>129.6</v>
      </c>
      <c r="I571" s="122">
        <f t="shared" si="3"/>
        <v>0.3550684932</v>
      </c>
      <c r="J571" s="122">
        <f t="shared" si="4"/>
        <v>5.68109589</v>
      </c>
      <c r="K571" s="122">
        <f t="shared" si="5"/>
        <v>10.2259726</v>
      </c>
      <c r="L571" s="122">
        <f t="shared" si="6"/>
        <v>26</v>
      </c>
      <c r="M571" s="125">
        <v>1.0</v>
      </c>
      <c r="N571" s="125">
        <v>16.0</v>
      </c>
      <c r="O571" s="118">
        <f t="shared" si="7"/>
        <v>16</v>
      </c>
      <c r="P571" s="118"/>
      <c r="Q571" s="118"/>
      <c r="R571" s="118"/>
      <c r="S571" s="118"/>
      <c r="T571" s="118"/>
      <c r="U571" s="118"/>
      <c r="V571" s="118"/>
      <c r="W571" s="118"/>
      <c r="X571" s="118"/>
      <c r="Y571" s="118"/>
      <c r="Z571" s="118"/>
      <c r="AA571" s="118"/>
      <c r="AB571" s="118"/>
      <c r="AC571" s="118"/>
      <c r="AD571" s="118"/>
      <c r="AE571" s="118"/>
      <c r="AF571" s="118"/>
      <c r="AG571" s="118"/>
    </row>
    <row r="572" ht="11.25" customHeight="1">
      <c r="A572" s="123">
        <v>23375.125657009186</v>
      </c>
      <c r="B572" s="124">
        <v>48.245999999999995</v>
      </c>
      <c r="C572" s="124">
        <f t="shared" si="1"/>
        <v>1.666425597</v>
      </c>
      <c r="D572" s="124">
        <v>80.39836933333333</v>
      </c>
      <c r="E572" s="125">
        <v>10.0</v>
      </c>
      <c r="F572" s="125">
        <v>0.25</v>
      </c>
      <c r="G572" s="126">
        <v>0.5</v>
      </c>
      <c r="H572" s="127">
        <f t="shared" si="2"/>
        <v>180</v>
      </c>
      <c r="I572" s="122">
        <f t="shared" si="3"/>
        <v>0.4931506849</v>
      </c>
      <c r="J572" s="122">
        <f t="shared" si="4"/>
        <v>7.890410959</v>
      </c>
      <c r="K572" s="122">
        <f t="shared" si="5"/>
        <v>1.97260274</v>
      </c>
      <c r="L572" s="122">
        <f t="shared" si="6"/>
        <v>12</v>
      </c>
      <c r="M572" s="125">
        <v>1.0</v>
      </c>
      <c r="N572" s="125">
        <v>16.0</v>
      </c>
      <c r="O572" s="118">
        <f t="shared" si="7"/>
        <v>16</v>
      </c>
      <c r="P572" s="118"/>
      <c r="Q572" s="118"/>
      <c r="R572" s="118"/>
      <c r="S572" s="118"/>
      <c r="T572" s="118"/>
      <c r="U572" s="118"/>
      <c r="V572" s="118"/>
      <c r="W572" s="118"/>
      <c r="X572" s="118"/>
      <c r="Y572" s="118"/>
      <c r="Z572" s="118"/>
      <c r="AA572" s="118"/>
      <c r="AB572" s="118"/>
      <c r="AC572" s="118"/>
      <c r="AD572" s="118"/>
      <c r="AE572" s="118"/>
      <c r="AF572" s="118"/>
      <c r="AG572" s="118"/>
    </row>
    <row r="573" ht="11.25" customHeight="1">
      <c r="A573" s="123">
        <v>53825.93435053885</v>
      </c>
      <c r="B573" s="124">
        <v>10.318572399999999</v>
      </c>
      <c r="C573" s="124">
        <f t="shared" si="1"/>
        <v>3.643940473</v>
      </c>
      <c r="D573" s="124">
        <v>37.60026358806667</v>
      </c>
      <c r="E573" s="125">
        <v>10.0</v>
      </c>
      <c r="F573" s="125">
        <v>1.8</v>
      </c>
      <c r="G573" s="126">
        <v>-0.4</v>
      </c>
      <c r="H573" s="127">
        <f t="shared" si="2"/>
        <v>72</v>
      </c>
      <c r="I573" s="122">
        <f t="shared" si="3"/>
        <v>0.197260274</v>
      </c>
      <c r="J573" s="122">
        <f t="shared" si="4"/>
        <v>0.9863013699</v>
      </c>
      <c r="K573" s="122">
        <f t="shared" si="5"/>
        <v>1.775342466</v>
      </c>
      <c r="L573" s="122">
        <f t="shared" si="6"/>
        <v>5</v>
      </c>
      <c r="M573" s="125">
        <v>1.0</v>
      </c>
      <c r="N573" s="125">
        <v>5.0</v>
      </c>
      <c r="O573" s="118">
        <f t="shared" si="7"/>
        <v>5</v>
      </c>
      <c r="P573" s="118"/>
      <c r="Q573" s="118"/>
      <c r="R573" s="118"/>
      <c r="S573" s="118"/>
      <c r="T573" s="118"/>
      <c r="U573" s="118"/>
      <c r="V573" s="118"/>
      <c r="W573" s="118"/>
      <c r="X573" s="118"/>
      <c r="Y573" s="118"/>
      <c r="Z573" s="118"/>
      <c r="AA573" s="118"/>
      <c r="AB573" s="118"/>
      <c r="AC573" s="118"/>
      <c r="AD573" s="118"/>
      <c r="AE573" s="118"/>
      <c r="AF573" s="118"/>
      <c r="AG573" s="118"/>
    </row>
    <row r="574" ht="11.25" customHeight="1">
      <c r="A574" s="123">
        <v>54641.93820747012</v>
      </c>
      <c r="B574" s="124">
        <v>143.44916056999998</v>
      </c>
      <c r="C574" s="124">
        <f t="shared" si="1"/>
        <v>6.027243443</v>
      </c>
      <c r="D574" s="124">
        <v>864.6030123911179</v>
      </c>
      <c r="E574" s="125">
        <v>10.0</v>
      </c>
      <c r="F574" s="125">
        <v>0.88</v>
      </c>
      <c r="G574" s="126">
        <v>1.2</v>
      </c>
      <c r="H574" s="127">
        <f t="shared" si="2"/>
        <v>264</v>
      </c>
      <c r="I574" s="122">
        <f t="shared" si="3"/>
        <v>0.7232876712</v>
      </c>
      <c r="J574" s="122">
        <f t="shared" si="4"/>
        <v>10.84931507</v>
      </c>
      <c r="K574" s="122">
        <f t="shared" si="5"/>
        <v>9.54739726</v>
      </c>
      <c r="L574" s="122">
        <f t="shared" si="6"/>
        <v>30</v>
      </c>
      <c r="M574" s="125">
        <v>1.0</v>
      </c>
      <c r="N574" s="125">
        <v>15.0</v>
      </c>
      <c r="O574" s="118">
        <f t="shared" si="7"/>
        <v>15</v>
      </c>
      <c r="P574" s="118"/>
      <c r="Q574" s="118"/>
      <c r="R574" s="118"/>
      <c r="S574" s="118"/>
      <c r="T574" s="118"/>
      <c r="U574" s="118"/>
      <c r="V574" s="118"/>
      <c r="W574" s="118"/>
      <c r="X574" s="118"/>
      <c r="Y574" s="118"/>
      <c r="Z574" s="118"/>
      <c r="AA574" s="118"/>
      <c r="AB574" s="118"/>
      <c r="AC574" s="118"/>
      <c r="AD574" s="118"/>
      <c r="AE574" s="118"/>
      <c r="AF574" s="118"/>
      <c r="AG574" s="118"/>
    </row>
    <row r="575" ht="11.25" customHeight="1">
      <c r="A575" s="123">
        <v>73648.21102221023</v>
      </c>
      <c r="B575" s="124">
        <v>19.092</v>
      </c>
      <c r="C575" s="124">
        <f t="shared" si="1"/>
        <v>1.870679098</v>
      </c>
      <c r="D575" s="124">
        <v>35.71500533333333</v>
      </c>
      <c r="E575" s="125">
        <v>10.0</v>
      </c>
      <c r="F575" s="125">
        <v>0.25</v>
      </c>
      <c r="G575" s="126">
        <v>0.2</v>
      </c>
      <c r="H575" s="127">
        <f t="shared" si="2"/>
        <v>144</v>
      </c>
      <c r="I575" s="122">
        <f t="shared" si="3"/>
        <v>0.3945205479</v>
      </c>
      <c r="J575" s="122">
        <f t="shared" si="4"/>
        <v>6.312328767</v>
      </c>
      <c r="K575" s="122">
        <f t="shared" si="5"/>
        <v>1.578082192</v>
      </c>
      <c r="L575" s="122">
        <f t="shared" si="6"/>
        <v>9</v>
      </c>
      <c r="M575" s="125">
        <v>1.0</v>
      </c>
      <c r="N575" s="125">
        <v>16.0</v>
      </c>
      <c r="O575" s="118">
        <f t="shared" si="7"/>
        <v>16</v>
      </c>
      <c r="P575" s="118"/>
      <c r="Q575" s="118"/>
      <c r="R575" s="118"/>
      <c r="S575" s="118"/>
      <c r="T575" s="118"/>
      <c r="U575" s="118"/>
      <c r="V575" s="118"/>
      <c r="W575" s="118"/>
      <c r="X575" s="118"/>
      <c r="Y575" s="118"/>
      <c r="Z575" s="118"/>
      <c r="AA575" s="118"/>
      <c r="AB575" s="118"/>
      <c r="AC575" s="118"/>
      <c r="AD575" s="118"/>
      <c r="AE575" s="118"/>
      <c r="AF575" s="118"/>
      <c r="AG575" s="118"/>
    </row>
    <row r="576" ht="11.25" customHeight="1">
      <c r="A576" s="123">
        <v>94612.03893194583</v>
      </c>
      <c r="B576" s="124">
        <v>25.369999999999997</v>
      </c>
      <c r="C576" s="124">
        <f t="shared" si="1"/>
        <v>1.787035344</v>
      </c>
      <c r="D576" s="124">
        <v>45.33708666666667</v>
      </c>
      <c r="E576" s="125">
        <v>10.0</v>
      </c>
      <c r="F576" s="125">
        <v>0.25</v>
      </c>
      <c r="G576" s="126">
        <v>-0.2</v>
      </c>
      <c r="H576" s="127">
        <f t="shared" si="2"/>
        <v>96</v>
      </c>
      <c r="I576" s="122">
        <f t="shared" si="3"/>
        <v>0.2630136986</v>
      </c>
      <c r="J576" s="122">
        <f t="shared" si="4"/>
        <v>4.208219178</v>
      </c>
      <c r="K576" s="122">
        <f t="shared" si="5"/>
        <v>1.052054795</v>
      </c>
      <c r="L576" s="122">
        <f t="shared" si="6"/>
        <v>6</v>
      </c>
      <c r="M576" s="125">
        <v>1.0</v>
      </c>
      <c r="N576" s="125">
        <v>16.0</v>
      </c>
      <c r="O576" s="118">
        <f t="shared" si="7"/>
        <v>16</v>
      </c>
      <c r="P576" s="118"/>
      <c r="Q576" s="118"/>
      <c r="R576" s="118"/>
      <c r="S576" s="118"/>
      <c r="T576" s="118"/>
      <c r="U576" s="118"/>
      <c r="V576" s="118"/>
      <c r="W576" s="118"/>
      <c r="X576" s="118"/>
      <c r="Y576" s="118"/>
      <c r="Z576" s="118"/>
      <c r="AA576" s="118"/>
      <c r="AB576" s="118"/>
      <c r="AC576" s="118"/>
      <c r="AD576" s="118"/>
      <c r="AE576" s="118"/>
      <c r="AF576" s="118"/>
      <c r="AG576" s="118"/>
    </row>
    <row r="577" ht="11.25" customHeight="1">
      <c r="A577" s="123">
        <v>12629.016713891184</v>
      </c>
      <c r="B577" s="124">
        <v>362.96612567</v>
      </c>
      <c r="C577" s="124">
        <f t="shared" si="1"/>
        <v>13.79296661</v>
      </c>
      <c r="D577" s="124">
        <v>5006.379653571866</v>
      </c>
      <c r="E577" s="125">
        <v>10.0</v>
      </c>
      <c r="F577" s="125">
        <v>0.97</v>
      </c>
      <c r="G577" s="126">
        <v>0.4</v>
      </c>
      <c r="H577" s="127">
        <f t="shared" si="2"/>
        <v>168</v>
      </c>
      <c r="I577" s="122">
        <f t="shared" si="3"/>
        <v>0.4602739726</v>
      </c>
      <c r="J577" s="122">
        <f t="shared" si="4"/>
        <v>17.03013699</v>
      </c>
      <c r="K577" s="122">
        <f t="shared" si="5"/>
        <v>16.51923288</v>
      </c>
      <c r="L577" s="122">
        <f t="shared" si="6"/>
        <v>50</v>
      </c>
      <c r="M577" s="125">
        <v>1.0</v>
      </c>
      <c r="N577" s="125">
        <v>37.0</v>
      </c>
      <c r="O577" s="118">
        <f t="shared" si="7"/>
        <v>37</v>
      </c>
      <c r="P577" s="118"/>
      <c r="Q577" s="118"/>
      <c r="R577" s="118"/>
      <c r="S577" s="118"/>
      <c r="T577" s="118"/>
      <c r="U577" s="118"/>
      <c r="V577" s="118"/>
      <c r="W577" s="118"/>
      <c r="X577" s="118"/>
      <c r="Y577" s="118"/>
      <c r="Z577" s="118"/>
      <c r="AA577" s="118"/>
      <c r="AB577" s="118"/>
      <c r="AC577" s="118"/>
      <c r="AD577" s="118"/>
      <c r="AE577" s="118"/>
      <c r="AF577" s="118"/>
      <c r="AG577" s="118"/>
    </row>
    <row r="578" ht="11.25" customHeight="1">
      <c r="A578" s="123">
        <v>78354.19964950226</v>
      </c>
      <c r="B578" s="124">
        <v>37.34406853</v>
      </c>
      <c r="C578" s="124">
        <f t="shared" si="1"/>
        <v>1.040824265</v>
      </c>
      <c r="D578" s="124">
        <v>38.868612674041714</v>
      </c>
      <c r="E578" s="125">
        <v>10.0</v>
      </c>
      <c r="F578" s="125">
        <v>1.33</v>
      </c>
      <c r="G578" s="126">
        <v>1.5</v>
      </c>
      <c r="H578" s="127">
        <f t="shared" si="2"/>
        <v>300</v>
      </c>
      <c r="I578" s="122">
        <f t="shared" si="3"/>
        <v>0.8219178082</v>
      </c>
      <c r="J578" s="122">
        <f t="shared" si="4"/>
        <v>1.643835616</v>
      </c>
      <c r="K578" s="122">
        <f t="shared" si="5"/>
        <v>2.18630137</v>
      </c>
      <c r="L578" s="122">
        <f t="shared" si="6"/>
        <v>6</v>
      </c>
      <c r="M578" s="125">
        <v>1.0</v>
      </c>
      <c r="N578" s="125">
        <v>2.0</v>
      </c>
      <c r="O578" s="118">
        <f t="shared" si="7"/>
        <v>2</v>
      </c>
      <c r="P578" s="118"/>
      <c r="Q578" s="118"/>
      <c r="R578" s="118"/>
      <c r="S578" s="118"/>
      <c r="T578" s="118"/>
      <c r="U578" s="118"/>
      <c r="V578" s="118"/>
      <c r="W578" s="118"/>
      <c r="X578" s="118"/>
      <c r="Y578" s="118"/>
      <c r="Z578" s="118"/>
      <c r="AA578" s="118"/>
      <c r="AB578" s="118"/>
      <c r="AC578" s="118"/>
      <c r="AD578" s="118"/>
      <c r="AE578" s="118"/>
      <c r="AF578" s="118"/>
      <c r="AG578" s="118"/>
    </row>
    <row r="579" ht="11.25" customHeight="1">
      <c r="A579" s="123">
        <v>15199.535123332818</v>
      </c>
      <c r="B579" s="124">
        <v>19.811230899999998</v>
      </c>
      <c r="C579" s="124">
        <f t="shared" si="1"/>
        <v>1.39380587</v>
      </c>
      <c r="D579" s="124">
        <v>27.61300991955</v>
      </c>
      <c r="E579" s="125">
        <v>10.0</v>
      </c>
      <c r="F579" s="125">
        <v>0.25</v>
      </c>
      <c r="G579" s="126">
        <v>0.4</v>
      </c>
      <c r="H579" s="127">
        <f t="shared" si="2"/>
        <v>168</v>
      </c>
      <c r="I579" s="122">
        <f t="shared" si="3"/>
        <v>0.4602739726</v>
      </c>
      <c r="J579" s="122">
        <f t="shared" si="4"/>
        <v>5.523287671</v>
      </c>
      <c r="K579" s="122">
        <f t="shared" si="5"/>
        <v>1.380821918</v>
      </c>
      <c r="L579" s="122">
        <f t="shared" si="6"/>
        <v>8</v>
      </c>
      <c r="M579" s="125">
        <v>1.0</v>
      </c>
      <c r="N579" s="125">
        <v>12.0</v>
      </c>
      <c r="O579" s="118">
        <f t="shared" si="7"/>
        <v>12</v>
      </c>
      <c r="P579" s="118"/>
      <c r="Q579" s="118"/>
      <c r="R579" s="118"/>
      <c r="S579" s="118"/>
      <c r="T579" s="118"/>
      <c r="U579" s="118"/>
      <c r="V579" s="118"/>
      <c r="W579" s="118"/>
      <c r="X579" s="118"/>
      <c r="Y579" s="118"/>
      <c r="Z579" s="118"/>
      <c r="AA579" s="118"/>
      <c r="AB579" s="118"/>
      <c r="AC579" s="118"/>
      <c r="AD579" s="118"/>
      <c r="AE579" s="118"/>
      <c r="AF579" s="118"/>
      <c r="AG579" s="118"/>
    </row>
    <row r="580" ht="11.25" customHeight="1">
      <c r="A580" s="123">
        <v>954.1068845557832</v>
      </c>
      <c r="B580" s="124">
        <v>48.6459</v>
      </c>
      <c r="C580" s="124">
        <f t="shared" si="1"/>
        <v>6.333284666</v>
      </c>
      <c r="D580" s="124">
        <v>308.08833253893584</v>
      </c>
      <c r="E580" s="125">
        <v>10.0</v>
      </c>
      <c r="F580" s="125">
        <v>1.47</v>
      </c>
      <c r="G580" s="126">
        <v>-0.4</v>
      </c>
      <c r="H580" s="127">
        <f t="shared" si="2"/>
        <v>72</v>
      </c>
      <c r="I580" s="122">
        <f t="shared" si="3"/>
        <v>0.197260274</v>
      </c>
      <c r="J580" s="122">
        <f t="shared" si="4"/>
        <v>2.564383562</v>
      </c>
      <c r="K580" s="122">
        <f t="shared" si="5"/>
        <v>3.769643836</v>
      </c>
      <c r="L580" s="122">
        <f t="shared" si="6"/>
        <v>10</v>
      </c>
      <c r="M580" s="125">
        <v>0.82</v>
      </c>
      <c r="N580" s="125">
        <v>11.0</v>
      </c>
      <c r="O580" s="118">
        <f t="shared" si="7"/>
        <v>13</v>
      </c>
      <c r="P580" s="118"/>
      <c r="Q580" s="118"/>
      <c r="R580" s="118"/>
      <c r="S580" s="118"/>
      <c r="T580" s="118"/>
      <c r="U580" s="118"/>
      <c r="V580" s="118"/>
      <c r="W580" s="118"/>
      <c r="X580" s="118"/>
      <c r="Y580" s="118"/>
      <c r="Z580" s="118"/>
      <c r="AA580" s="118"/>
      <c r="AB580" s="118"/>
      <c r="AC580" s="118"/>
      <c r="AD580" s="118"/>
      <c r="AE580" s="118"/>
      <c r="AF580" s="118"/>
      <c r="AG580" s="118"/>
    </row>
    <row r="581" ht="11.25" customHeight="1">
      <c r="A581" s="123">
        <v>9530.401132654632</v>
      </c>
      <c r="B581" s="124">
        <v>48.547</v>
      </c>
      <c r="C581" s="124">
        <f t="shared" si="1"/>
        <v>7.678089101</v>
      </c>
      <c r="D581" s="124">
        <v>372.7481915666667</v>
      </c>
      <c r="E581" s="125">
        <v>10.0</v>
      </c>
      <c r="F581" s="125">
        <v>1.8</v>
      </c>
      <c r="G581" s="126">
        <v>0.4</v>
      </c>
      <c r="H581" s="127">
        <f t="shared" si="2"/>
        <v>168</v>
      </c>
      <c r="I581" s="122">
        <f t="shared" si="3"/>
        <v>0.4602739726</v>
      </c>
      <c r="J581" s="122">
        <f t="shared" si="4"/>
        <v>5.063013699</v>
      </c>
      <c r="K581" s="122">
        <f t="shared" si="5"/>
        <v>9.113424658</v>
      </c>
      <c r="L581" s="122">
        <f t="shared" si="6"/>
        <v>23</v>
      </c>
      <c r="M581" s="125">
        <v>1.0</v>
      </c>
      <c r="N581" s="125">
        <v>11.0</v>
      </c>
      <c r="O581" s="118">
        <f t="shared" si="7"/>
        <v>11</v>
      </c>
      <c r="P581" s="118"/>
      <c r="Q581" s="118"/>
      <c r="R581" s="118"/>
      <c r="S581" s="118"/>
      <c r="T581" s="118"/>
      <c r="U581" s="118"/>
      <c r="V581" s="118"/>
      <c r="W581" s="118"/>
      <c r="X581" s="118"/>
      <c r="Y581" s="118"/>
      <c r="Z581" s="118"/>
      <c r="AA581" s="118"/>
      <c r="AB581" s="118"/>
      <c r="AC581" s="118"/>
      <c r="AD581" s="118"/>
      <c r="AE581" s="118"/>
      <c r="AF581" s="118"/>
      <c r="AG581" s="118"/>
    </row>
    <row r="582" ht="11.25" customHeight="1">
      <c r="A582" s="123">
        <v>67013.58459434386</v>
      </c>
      <c r="B582" s="124">
        <v>6.350239999999999</v>
      </c>
      <c r="C582" s="124">
        <f t="shared" si="1"/>
        <v>4.749187959</v>
      </c>
      <c r="D582" s="124">
        <v>30.158483343999997</v>
      </c>
      <c r="E582" s="125">
        <v>10.0</v>
      </c>
      <c r="F582" s="125">
        <v>1.9</v>
      </c>
      <c r="G582" s="126">
        <v>0.2</v>
      </c>
      <c r="H582" s="127">
        <f t="shared" si="2"/>
        <v>144</v>
      </c>
      <c r="I582" s="122">
        <f t="shared" si="3"/>
        <v>0.3945205479</v>
      </c>
      <c r="J582" s="122">
        <f t="shared" si="4"/>
        <v>2.367123288</v>
      </c>
      <c r="K582" s="122">
        <f t="shared" si="5"/>
        <v>4.497534247</v>
      </c>
      <c r="L582" s="122">
        <f t="shared" si="6"/>
        <v>11</v>
      </c>
      <c r="M582" s="125">
        <v>1.0</v>
      </c>
      <c r="N582" s="125">
        <v>6.0</v>
      </c>
      <c r="O582" s="118">
        <f t="shared" si="7"/>
        <v>6</v>
      </c>
      <c r="P582" s="118"/>
      <c r="Q582" s="118"/>
      <c r="R582" s="118"/>
      <c r="S582" s="118"/>
      <c r="T582" s="118"/>
      <c r="U582" s="118"/>
      <c r="V582" s="118"/>
      <c r="W582" s="118"/>
      <c r="X582" s="118"/>
      <c r="Y582" s="118"/>
      <c r="Z582" s="118"/>
      <c r="AA582" s="118"/>
      <c r="AB582" s="118"/>
      <c r="AC582" s="118"/>
      <c r="AD582" s="118"/>
      <c r="AE582" s="118"/>
      <c r="AF582" s="118"/>
      <c r="AG582" s="118"/>
    </row>
    <row r="583" ht="11.25" customHeight="1">
      <c r="A583" s="123">
        <v>94992.4417069988</v>
      </c>
      <c r="B583" s="124">
        <v>5.739639999999999</v>
      </c>
      <c r="C583" s="124">
        <f t="shared" si="1"/>
        <v>5.778299231</v>
      </c>
      <c r="D583" s="124">
        <v>33.1653573988</v>
      </c>
      <c r="E583" s="125">
        <v>10.0</v>
      </c>
      <c r="F583" s="125">
        <v>2.33</v>
      </c>
      <c r="G583" s="126">
        <v>1.2</v>
      </c>
      <c r="H583" s="127">
        <f t="shared" si="2"/>
        <v>264</v>
      </c>
      <c r="I583" s="122">
        <f t="shared" si="3"/>
        <v>0.7232876712</v>
      </c>
      <c r="J583" s="122">
        <f t="shared" si="4"/>
        <v>4.339726027</v>
      </c>
      <c r="K583" s="122">
        <f t="shared" si="5"/>
        <v>10.11156164</v>
      </c>
      <c r="L583" s="122">
        <f t="shared" si="6"/>
        <v>25</v>
      </c>
      <c r="M583" s="125">
        <v>1.0</v>
      </c>
      <c r="N583" s="125">
        <v>6.0</v>
      </c>
      <c r="O583" s="118">
        <f t="shared" si="7"/>
        <v>6</v>
      </c>
      <c r="P583" s="118"/>
      <c r="Q583" s="118"/>
      <c r="R583" s="118"/>
      <c r="S583" s="118"/>
      <c r="T583" s="118"/>
      <c r="U583" s="118"/>
      <c r="V583" s="118"/>
      <c r="W583" s="118"/>
      <c r="X583" s="118"/>
      <c r="Y583" s="118"/>
      <c r="Z583" s="118"/>
      <c r="AA583" s="118"/>
      <c r="AB583" s="118"/>
      <c r="AC583" s="118"/>
      <c r="AD583" s="118"/>
      <c r="AE583" s="118"/>
      <c r="AF583" s="118"/>
      <c r="AG583" s="118"/>
    </row>
    <row r="584" ht="11.25" customHeight="1">
      <c r="A584" s="123">
        <v>48155.264899948124</v>
      </c>
      <c r="B584" s="124">
        <v>10.6980646</v>
      </c>
      <c r="C584" s="124">
        <f t="shared" si="1"/>
        <v>5.311003123</v>
      </c>
      <c r="D584" s="124">
        <v>56.81745450039819</v>
      </c>
      <c r="E584" s="125">
        <v>18.0</v>
      </c>
      <c r="F584" s="125">
        <v>0.25</v>
      </c>
      <c r="G584" s="126">
        <v>1.5</v>
      </c>
      <c r="H584" s="127">
        <f t="shared" si="2"/>
        <v>540</v>
      </c>
      <c r="I584" s="122">
        <f t="shared" si="3"/>
        <v>1.479452055</v>
      </c>
      <c r="J584" s="122">
        <f t="shared" si="4"/>
        <v>34.02739726</v>
      </c>
      <c r="K584" s="122">
        <f t="shared" si="5"/>
        <v>8.506849315</v>
      </c>
      <c r="L584" s="122">
        <f t="shared" si="6"/>
        <v>51</v>
      </c>
      <c r="M584" s="125">
        <v>0.71</v>
      </c>
      <c r="N584" s="125">
        <v>16.0</v>
      </c>
      <c r="O584" s="118">
        <f t="shared" si="7"/>
        <v>23</v>
      </c>
      <c r="P584" s="118"/>
      <c r="Q584" s="118"/>
      <c r="R584" s="118"/>
      <c r="S584" s="118"/>
      <c r="T584" s="118"/>
      <c r="U584" s="118"/>
      <c r="V584" s="118"/>
      <c r="W584" s="118"/>
      <c r="X584" s="118"/>
      <c r="Y584" s="118"/>
      <c r="Z584" s="118"/>
      <c r="AA584" s="118"/>
      <c r="AB584" s="118"/>
      <c r="AC584" s="118"/>
      <c r="AD584" s="118"/>
      <c r="AE584" s="118"/>
      <c r="AF584" s="118"/>
      <c r="AG584" s="118"/>
    </row>
    <row r="585" ht="11.25" customHeight="1">
      <c r="A585" s="123">
        <v>80696.93523073837</v>
      </c>
      <c r="B585" s="124">
        <v>26.501999509999997</v>
      </c>
      <c r="C585" s="124">
        <f t="shared" si="1"/>
        <v>16.53467341</v>
      </c>
      <c r="D585" s="124">
        <v>438.2019067185664</v>
      </c>
      <c r="E585" s="125">
        <v>10.0</v>
      </c>
      <c r="F585" s="125">
        <v>1.62</v>
      </c>
      <c r="G585" s="126">
        <v>-0.1</v>
      </c>
      <c r="H585" s="127">
        <f t="shared" si="2"/>
        <v>108</v>
      </c>
      <c r="I585" s="122">
        <f t="shared" si="3"/>
        <v>0.295890411</v>
      </c>
      <c r="J585" s="122">
        <f t="shared" si="4"/>
        <v>7.693150685</v>
      </c>
      <c r="K585" s="122">
        <f t="shared" si="5"/>
        <v>12.46290411</v>
      </c>
      <c r="L585" s="122">
        <f t="shared" si="6"/>
        <v>33</v>
      </c>
      <c r="M585" s="125">
        <v>1.0</v>
      </c>
      <c r="N585" s="125">
        <v>26.0</v>
      </c>
      <c r="O585" s="118">
        <f t="shared" si="7"/>
        <v>26</v>
      </c>
      <c r="P585" s="118"/>
      <c r="Q585" s="118"/>
      <c r="R585" s="118"/>
      <c r="S585" s="118"/>
      <c r="T585" s="118"/>
      <c r="U585" s="118"/>
      <c r="V585" s="118"/>
      <c r="W585" s="118"/>
      <c r="X585" s="118"/>
      <c r="Y585" s="118"/>
      <c r="Z585" s="118"/>
      <c r="AA585" s="118"/>
      <c r="AB585" s="118"/>
      <c r="AC585" s="118"/>
      <c r="AD585" s="118"/>
      <c r="AE585" s="118"/>
      <c r="AF585" s="118"/>
      <c r="AG585" s="118"/>
    </row>
    <row r="586" ht="11.25" customHeight="1">
      <c r="A586" s="123">
        <v>22667.03677954278</v>
      </c>
      <c r="B586" s="124">
        <v>11.88673854</v>
      </c>
      <c r="C586" s="124">
        <f t="shared" si="1"/>
        <v>43.47826812</v>
      </c>
      <c r="D586" s="124">
        <v>516.8148053100032</v>
      </c>
      <c r="E586" s="125">
        <v>42.0</v>
      </c>
      <c r="F586" s="125">
        <v>1.6</v>
      </c>
      <c r="G586" s="126">
        <v>0.2</v>
      </c>
      <c r="H586" s="127">
        <f t="shared" si="2"/>
        <v>604.8</v>
      </c>
      <c r="I586" s="122">
        <f t="shared" si="3"/>
        <v>1.656986301</v>
      </c>
      <c r="J586" s="122">
        <f t="shared" si="4"/>
        <v>26.51178082</v>
      </c>
      <c r="K586" s="122">
        <f t="shared" si="5"/>
        <v>42.41884932</v>
      </c>
      <c r="L586" s="122">
        <f t="shared" si="6"/>
        <v>111</v>
      </c>
      <c r="M586" s="125">
        <v>1.0</v>
      </c>
      <c r="N586" s="125">
        <v>16.0</v>
      </c>
      <c r="O586" s="118">
        <f t="shared" si="7"/>
        <v>16</v>
      </c>
      <c r="P586" s="118"/>
      <c r="Q586" s="118"/>
      <c r="R586" s="118"/>
      <c r="S586" s="118"/>
      <c r="T586" s="118"/>
      <c r="U586" s="118"/>
      <c r="V586" s="118"/>
      <c r="W586" s="118"/>
      <c r="X586" s="118"/>
      <c r="Y586" s="118"/>
      <c r="Z586" s="118"/>
      <c r="AA586" s="118"/>
      <c r="AB586" s="118"/>
      <c r="AC586" s="118"/>
      <c r="AD586" s="118"/>
      <c r="AE586" s="118"/>
      <c r="AF586" s="118"/>
      <c r="AG586" s="118"/>
    </row>
    <row r="587" ht="11.25" customHeight="1">
      <c r="A587" s="123">
        <v>43279.226208146494</v>
      </c>
      <c r="B587" s="124">
        <v>84.99584078</v>
      </c>
      <c r="C587" s="124">
        <f t="shared" si="1"/>
        <v>11.56626772</v>
      </c>
      <c r="D587" s="124">
        <v>983.0846498082227</v>
      </c>
      <c r="E587" s="125">
        <v>10.0</v>
      </c>
      <c r="F587" s="125">
        <v>0.97</v>
      </c>
      <c r="G587" s="126">
        <v>-0.4</v>
      </c>
      <c r="H587" s="127">
        <f t="shared" si="2"/>
        <v>72</v>
      </c>
      <c r="I587" s="122">
        <f t="shared" si="3"/>
        <v>0.197260274</v>
      </c>
      <c r="J587" s="122">
        <f t="shared" si="4"/>
        <v>5.128767123</v>
      </c>
      <c r="K587" s="122">
        <f t="shared" si="5"/>
        <v>4.97490411</v>
      </c>
      <c r="L587" s="122">
        <f t="shared" si="6"/>
        <v>15</v>
      </c>
      <c r="M587" s="125">
        <v>1.0</v>
      </c>
      <c r="N587" s="125">
        <v>26.0</v>
      </c>
      <c r="O587" s="118">
        <f t="shared" si="7"/>
        <v>26</v>
      </c>
      <c r="P587" s="118"/>
      <c r="Q587" s="118"/>
      <c r="R587" s="118"/>
      <c r="S587" s="118"/>
      <c r="T587" s="118"/>
      <c r="U587" s="118"/>
      <c r="V587" s="118"/>
      <c r="W587" s="118"/>
      <c r="X587" s="118"/>
      <c r="Y587" s="118"/>
      <c r="Z587" s="118"/>
      <c r="AA587" s="118"/>
      <c r="AB587" s="118"/>
      <c r="AC587" s="118"/>
      <c r="AD587" s="118"/>
      <c r="AE587" s="118"/>
      <c r="AF587" s="118"/>
      <c r="AG587" s="118"/>
    </row>
    <row r="588" ht="11.25" customHeight="1">
      <c r="A588" s="123">
        <v>79135.88516313066</v>
      </c>
      <c r="B588" s="124">
        <v>25.0986786</v>
      </c>
      <c r="C588" s="124">
        <f t="shared" si="1"/>
        <v>12.21191845</v>
      </c>
      <c r="D588" s="124">
        <v>306.5030162606134</v>
      </c>
      <c r="E588" s="125">
        <v>10.0</v>
      </c>
      <c r="F588" s="125">
        <v>1.95</v>
      </c>
      <c r="G588" s="126">
        <v>-0.7</v>
      </c>
      <c r="H588" s="127">
        <f t="shared" si="2"/>
        <v>36</v>
      </c>
      <c r="I588" s="122">
        <f t="shared" si="3"/>
        <v>0.09863013699</v>
      </c>
      <c r="J588" s="122">
        <f t="shared" si="4"/>
        <v>1.578082192</v>
      </c>
      <c r="K588" s="122">
        <f t="shared" si="5"/>
        <v>3.077260274</v>
      </c>
      <c r="L588" s="122">
        <f t="shared" si="6"/>
        <v>8</v>
      </c>
      <c r="M588" s="125">
        <v>1.0</v>
      </c>
      <c r="N588" s="125">
        <v>16.0</v>
      </c>
      <c r="O588" s="118">
        <f t="shared" si="7"/>
        <v>16</v>
      </c>
      <c r="P588" s="118"/>
      <c r="Q588" s="118"/>
      <c r="R588" s="118"/>
      <c r="S588" s="118"/>
      <c r="T588" s="118"/>
      <c r="U588" s="118"/>
      <c r="V588" s="118"/>
      <c r="W588" s="118"/>
      <c r="X588" s="118"/>
      <c r="Y588" s="118"/>
      <c r="Z588" s="118"/>
      <c r="AA588" s="118"/>
      <c r="AB588" s="118"/>
      <c r="AC588" s="118"/>
      <c r="AD588" s="118"/>
      <c r="AE588" s="118"/>
      <c r="AF588" s="118"/>
      <c r="AG588" s="118"/>
    </row>
    <row r="589" ht="11.25" customHeight="1">
      <c r="A589" s="123">
        <v>88599.52275360141</v>
      </c>
      <c r="B589" s="124">
        <v>1943.1427900299998</v>
      </c>
      <c r="C589" s="124">
        <f t="shared" si="1"/>
        <v>17.47482171</v>
      </c>
      <c r="D589" s="124">
        <v>33956.07381009764</v>
      </c>
      <c r="E589" s="125">
        <v>10.0</v>
      </c>
      <c r="F589" s="125">
        <v>1.33</v>
      </c>
      <c r="G589" s="126">
        <v>0.6</v>
      </c>
      <c r="H589" s="127">
        <f t="shared" si="2"/>
        <v>192</v>
      </c>
      <c r="I589" s="122">
        <f t="shared" si="3"/>
        <v>0.5260273973</v>
      </c>
      <c r="J589" s="122">
        <f t="shared" si="4"/>
        <v>21.56712329</v>
      </c>
      <c r="K589" s="122">
        <f t="shared" si="5"/>
        <v>28.68427397</v>
      </c>
      <c r="L589" s="122">
        <f t="shared" si="6"/>
        <v>79</v>
      </c>
      <c r="M589" s="125">
        <v>0.83</v>
      </c>
      <c r="N589" s="125">
        <v>34.0</v>
      </c>
      <c r="O589" s="118">
        <f t="shared" si="7"/>
        <v>41</v>
      </c>
      <c r="P589" s="118"/>
      <c r="Q589" s="118"/>
      <c r="R589" s="118"/>
      <c r="S589" s="118"/>
      <c r="T589" s="118"/>
      <c r="U589" s="118"/>
      <c r="V589" s="118"/>
      <c r="W589" s="118"/>
      <c r="X589" s="118"/>
      <c r="Y589" s="118"/>
      <c r="Z589" s="118"/>
      <c r="AA589" s="118"/>
      <c r="AB589" s="118"/>
      <c r="AC589" s="118"/>
      <c r="AD589" s="118"/>
      <c r="AE589" s="118"/>
      <c r="AF589" s="118"/>
      <c r="AG589" s="118"/>
    </row>
    <row r="590" ht="11.25" customHeight="1">
      <c r="A590" s="123">
        <v>21917.138293240358</v>
      </c>
      <c r="B590" s="124">
        <v>58.91</v>
      </c>
      <c r="C590" s="124">
        <f t="shared" si="1"/>
        <v>2.032237723</v>
      </c>
      <c r="D590" s="124">
        <v>119.71912425</v>
      </c>
      <c r="E590" s="125">
        <v>18.0</v>
      </c>
      <c r="F590" s="125">
        <v>0.25</v>
      </c>
      <c r="G590" s="126">
        <v>0.2</v>
      </c>
      <c r="H590" s="127">
        <f t="shared" si="2"/>
        <v>259.2</v>
      </c>
      <c r="I590" s="122">
        <f t="shared" si="3"/>
        <v>0.7101369863</v>
      </c>
      <c r="J590" s="122">
        <f t="shared" si="4"/>
        <v>7.811506849</v>
      </c>
      <c r="K590" s="122">
        <f t="shared" si="5"/>
        <v>1.952876712</v>
      </c>
      <c r="L590" s="122">
        <f t="shared" si="6"/>
        <v>12</v>
      </c>
      <c r="M590" s="125">
        <v>1.0</v>
      </c>
      <c r="N590" s="125">
        <v>11.0</v>
      </c>
      <c r="O590" s="118">
        <f t="shared" si="7"/>
        <v>11</v>
      </c>
      <c r="P590" s="118"/>
      <c r="Q590" s="118"/>
      <c r="R590" s="118"/>
      <c r="S590" s="118"/>
      <c r="T590" s="118"/>
      <c r="U590" s="118"/>
      <c r="V590" s="118"/>
      <c r="W590" s="118"/>
      <c r="X590" s="118"/>
      <c r="Y590" s="118"/>
      <c r="Z590" s="118"/>
      <c r="AA590" s="118"/>
      <c r="AB590" s="118"/>
      <c r="AC590" s="118"/>
      <c r="AD590" s="118"/>
      <c r="AE590" s="118"/>
      <c r="AF590" s="118"/>
      <c r="AG590" s="118"/>
    </row>
    <row r="591" ht="11.25" customHeight="1">
      <c r="A591" s="123">
        <v>43831.07433708042</v>
      </c>
      <c r="B591" s="124">
        <v>13.311079999999999</v>
      </c>
      <c r="C591" s="124">
        <f t="shared" si="1"/>
        <v>4.798387773</v>
      </c>
      <c r="D591" s="124">
        <v>63.87172351118326</v>
      </c>
      <c r="E591" s="125">
        <v>10.0</v>
      </c>
      <c r="F591" s="125">
        <v>2.0</v>
      </c>
      <c r="G591" s="126">
        <v>-0.6</v>
      </c>
      <c r="H591" s="127">
        <f t="shared" si="2"/>
        <v>48</v>
      </c>
      <c r="I591" s="122">
        <f t="shared" si="3"/>
        <v>0.1315068493</v>
      </c>
      <c r="J591" s="122">
        <f t="shared" si="4"/>
        <v>0.9205479452</v>
      </c>
      <c r="K591" s="122">
        <f t="shared" si="5"/>
        <v>1.84109589</v>
      </c>
      <c r="L591" s="122">
        <f t="shared" si="6"/>
        <v>5</v>
      </c>
      <c r="M591" s="125">
        <v>0.82</v>
      </c>
      <c r="N591" s="125">
        <v>6.0</v>
      </c>
      <c r="O591" s="118">
        <f t="shared" si="7"/>
        <v>7</v>
      </c>
      <c r="P591" s="118"/>
      <c r="Q591" s="118"/>
      <c r="R591" s="118"/>
      <c r="S591" s="118"/>
      <c r="T591" s="118"/>
      <c r="U591" s="118"/>
      <c r="V591" s="118"/>
      <c r="W591" s="118"/>
      <c r="X591" s="118"/>
      <c r="Y591" s="118"/>
      <c r="Z591" s="118"/>
      <c r="AA591" s="118"/>
      <c r="AB591" s="118"/>
      <c r="AC591" s="118"/>
      <c r="AD591" s="118"/>
      <c r="AE591" s="118"/>
      <c r="AF591" s="118"/>
      <c r="AG591" s="118"/>
    </row>
    <row r="592" ht="11.25" customHeight="1">
      <c r="A592" s="123">
        <v>45570.452611245346</v>
      </c>
      <c r="B592" s="124">
        <v>6.350239999999999</v>
      </c>
      <c r="C592" s="124">
        <f t="shared" si="1"/>
        <v>94.4846179</v>
      </c>
      <c r="D592" s="124">
        <v>600.0</v>
      </c>
      <c r="E592" s="125">
        <v>10.0</v>
      </c>
      <c r="F592" s="125">
        <v>0.25</v>
      </c>
      <c r="G592" s="126">
        <v>-0.7</v>
      </c>
      <c r="H592" s="127">
        <f t="shared" si="2"/>
        <v>36</v>
      </c>
      <c r="I592" s="122">
        <f t="shared" si="3"/>
        <v>0.09863013699</v>
      </c>
      <c r="J592" s="122">
        <f t="shared" si="4"/>
        <v>0.5917808219</v>
      </c>
      <c r="K592" s="122">
        <f t="shared" si="5"/>
        <v>0.1479452055</v>
      </c>
      <c r="L592" s="122">
        <f t="shared" si="6"/>
        <v>1</v>
      </c>
      <c r="M592" s="125">
        <v>1.0</v>
      </c>
      <c r="N592" s="125">
        <v>6.0</v>
      </c>
      <c r="O592" s="118">
        <f t="shared" si="7"/>
        <v>6</v>
      </c>
      <c r="P592" s="118"/>
      <c r="Q592" s="118"/>
      <c r="R592" s="118"/>
      <c r="S592" s="118"/>
      <c r="T592" s="118"/>
      <c r="U592" s="118"/>
      <c r="V592" s="118"/>
      <c r="W592" s="118"/>
      <c r="X592" s="118"/>
      <c r="Y592" s="118"/>
      <c r="Z592" s="118"/>
      <c r="AA592" s="118"/>
      <c r="AB592" s="118"/>
      <c r="AC592" s="118"/>
      <c r="AD592" s="118"/>
      <c r="AE592" s="118"/>
      <c r="AF592" s="118"/>
      <c r="AG592" s="118"/>
    </row>
    <row r="593" ht="11.25" customHeight="1">
      <c r="A593" s="123">
        <v>30363.577030460874</v>
      </c>
      <c r="B593" s="124">
        <v>16.48294404</v>
      </c>
      <c r="C593" s="124">
        <f t="shared" si="1"/>
        <v>1.319311305</v>
      </c>
      <c r="D593" s="124">
        <v>21.746134416596373</v>
      </c>
      <c r="E593" s="125">
        <v>18.0</v>
      </c>
      <c r="F593" s="125">
        <v>0.25</v>
      </c>
      <c r="G593" s="126">
        <v>1.5</v>
      </c>
      <c r="H593" s="127">
        <f t="shared" si="2"/>
        <v>540</v>
      </c>
      <c r="I593" s="122">
        <f t="shared" si="3"/>
        <v>1.479452055</v>
      </c>
      <c r="J593" s="122">
        <f t="shared" si="4"/>
        <v>8.876712329</v>
      </c>
      <c r="K593" s="122">
        <f t="shared" si="5"/>
        <v>2.219178082</v>
      </c>
      <c r="L593" s="122">
        <f t="shared" si="6"/>
        <v>13</v>
      </c>
      <c r="M593" s="125">
        <v>0.95</v>
      </c>
      <c r="N593" s="125">
        <v>6.0</v>
      </c>
      <c r="O593" s="118">
        <f t="shared" si="7"/>
        <v>6</v>
      </c>
      <c r="P593" s="118"/>
      <c r="Q593" s="118"/>
      <c r="R593" s="118"/>
      <c r="S593" s="118"/>
      <c r="T593" s="118"/>
      <c r="U593" s="118"/>
      <c r="V593" s="118"/>
      <c r="W593" s="118"/>
      <c r="X593" s="118"/>
      <c r="Y593" s="118"/>
      <c r="Z593" s="118"/>
      <c r="AA593" s="118"/>
      <c r="AB593" s="118"/>
      <c r="AC593" s="118"/>
      <c r="AD593" s="118"/>
      <c r="AE593" s="118"/>
      <c r="AF593" s="118"/>
      <c r="AG593" s="118"/>
    </row>
    <row r="594" ht="11.25" customHeight="1">
      <c r="A594" s="123">
        <v>50888.71463849116</v>
      </c>
      <c r="B594" s="124">
        <v>12.396170289999999</v>
      </c>
      <c r="C594" s="124">
        <f t="shared" si="1"/>
        <v>1.385948851</v>
      </c>
      <c r="D594" s="124">
        <v>17.180457973519502</v>
      </c>
      <c r="E594" s="125">
        <v>18.0</v>
      </c>
      <c r="F594" s="125">
        <v>0.25</v>
      </c>
      <c r="G594" s="126">
        <v>0.2</v>
      </c>
      <c r="H594" s="127">
        <f t="shared" si="2"/>
        <v>259.2</v>
      </c>
      <c r="I594" s="122">
        <f t="shared" si="3"/>
        <v>0.7101369863</v>
      </c>
      <c r="J594" s="122">
        <f t="shared" si="4"/>
        <v>4.260821918</v>
      </c>
      <c r="K594" s="122">
        <f t="shared" si="5"/>
        <v>1.065205479</v>
      </c>
      <c r="L594" s="122">
        <f t="shared" si="6"/>
        <v>6</v>
      </c>
      <c r="M594" s="125">
        <v>1.0</v>
      </c>
      <c r="N594" s="125">
        <v>6.0</v>
      </c>
      <c r="O594" s="118">
        <f t="shared" si="7"/>
        <v>6</v>
      </c>
      <c r="P594" s="118"/>
      <c r="Q594" s="118"/>
      <c r="R594" s="118"/>
      <c r="S594" s="118"/>
      <c r="T594" s="118"/>
      <c r="U594" s="118"/>
      <c r="V594" s="118"/>
      <c r="W594" s="118"/>
      <c r="X594" s="118"/>
      <c r="Y594" s="118"/>
      <c r="Z594" s="118"/>
      <c r="AA594" s="118"/>
      <c r="AB594" s="118"/>
      <c r="AC594" s="118"/>
      <c r="AD594" s="118"/>
      <c r="AE594" s="118"/>
      <c r="AF594" s="118"/>
      <c r="AG594" s="118"/>
    </row>
    <row r="595" ht="11.25" customHeight="1">
      <c r="A595" s="123">
        <v>47556.58701334982</v>
      </c>
      <c r="B595" s="124">
        <v>119.58268652999999</v>
      </c>
      <c r="C595" s="124">
        <f t="shared" si="1"/>
        <v>2.578277187</v>
      </c>
      <c r="D595" s="124">
        <v>308.3173126935091</v>
      </c>
      <c r="E595" s="125">
        <v>10.0</v>
      </c>
      <c r="F595" s="125">
        <v>0.25</v>
      </c>
      <c r="G595" s="126">
        <v>0.5</v>
      </c>
      <c r="H595" s="127">
        <f t="shared" si="2"/>
        <v>180</v>
      </c>
      <c r="I595" s="122">
        <f t="shared" si="3"/>
        <v>0.4931506849</v>
      </c>
      <c r="J595" s="122">
        <f t="shared" si="4"/>
        <v>12.82191781</v>
      </c>
      <c r="K595" s="122">
        <f t="shared" si="5"/>
        <v>3.205479452</v>
      </c>
      <c r="L595" s="122">
        <f t="shared" si="6"/>
        <v>19</v>
      </c>
      <c r="M595" s="125">
        <v>1.0</v>
      </c>
      <c r="N595" s="125">
        <v>26.0</v>
      </c>
      <c r="O595" s="118">
        <f t="shared" si="7"/>
        <v>26</v>
      </c>
      <c r="P595" s="118"/>
      <c r="Q595" s="118"/>
      <c r="R595" s="118"/>
      <c r="S595" s="118"/>
      <c r="T595" s="118"/>
      <c r="U595" s="118"/>
      <c r="V595" s="118"/>
      <c r="W595" s="118"/>
      <c r="X595" s="118"/>
      <c r="Y595" s="118"/>
      <c r="Z595" s="118"/>
      <c r="AA595" s="118"/>
      <c r="AB595" s="118"/>
      <c r="AC595" s="118"/>
      <c r="AD595" s="118"/>
      <c r="AE595" s="118"/>
      <c r="AF595" s="118"/>
      <c r="AG595" s="118"/>
    </row>
    <row r="596" ht="11.25" customHeight="1">
      <c r="A596" s="123">
        <v>64312.54785342961</v>
      </c>
      <c r="B596" s="124">
        <v>6.654275369999999</v>
      </c>
      <c r="C596" s="124">
        <f t="shared" si="1"/>
        <v>2.218896635</v>
      </c>
      <c r="D596" s="124">
        <v>14.765149229691666</v>
      </c>
      <c r="E596" s="125">
        <v>10.0</v>
      </c>
      <c r="F596" s="125">
        <v>1.0</v>
      </c>
      <c r="G596" s="126">
        <v>0.5</v>
      </c>
      <c r="H596" s="127">
        <f t="shared" si="2"/>
        <v>180</v>
      </c>
      <c r="I596" s="122">
        <f t="shared" si="3"/>
        <v>0.4931506849</v>
      </c>
      <c r="J596" s="122">
        <f t="shared" si="4"/>
        <v>2.465753425</v>
      </c>
      <c r="K596" s="122">
        <f t="shared" si="5"/>
        <v>2.465753425</v>
      </c>
      <c r="L596" s="122">
        <f t="shared" si="6"/>
        <v>7</v>
      </c>
      <c r="M596" s="125">
        <v>1.0</v>
      </c>
      <c r="N596" s="125">
        <v>5.0</v>
      </c>
      <c r="O596" s="118">
        <f t="shared" si="7"/>
        <v>5</v>
      </c>
      <c r="P596" s="118"/>
      <c r="Q596" s="118"/>
      <c r="R596" s="118"/>
      <c r="S596" s="118"/>
      <c r="T596" s="118"/>
      <c r="U596" s="118"/>
      <c r="V596" s="118"/>
      <c r="W596" s="118"/>
      <c r="X596" s="118"/>
      <c r="Y596" s="118"/>
      <c r="Z596" s="118"/>
      <c r="AA596" s="118"/>
      <c r="AB596" s="118"/>
      <c r="AC596" s="118"/>
      <c r="AD596" s="118"/>
      <c r="AE596" s="118"/>
      <c r="AF596" s="118"/>
      <c r="AG596" s="118"/>
    </row>
    <row r="597" ht="11.25" customHeight="1">
      <c r="A597" s="123">
        <v>77284.04906364062</v>
      </c>
      <c r="B597" s="124">
        <v>12.159182669999998</v>
      </c>
      <c r="C597" s="124">
        <f t="shared" si="1"/>
        <v>2.522330446</v>
      </c>
      <c r="D597" s="124">
        <v>30.669476648954916</v>
      </c>
      <c r="E597" s="125">
        <v>10.0</v>
      </c>
      <c r="F597" s="125">
        <v>1.23</v>
      </c>
      <c r="G597" s="126">
        <v>0.2</v>
      </c>
      <c r="H597" s="127">
        <f t="shared" si="2"/>
        <v>144</v>
      </c>
      <c r="I597" s="122">
        <f t="shared" si="3"/>
        <v>0.3945205479</v>
      </c>
      <c r="J597" s="122">
        <f t="shared" si="4"/>
        <v>1.97260274</v>
      </c>
      <c r="K597" s="122">
        <f t="shared" si="5"/>
        <v>2.42630137</v>
      </c>
      <c r="L597" s="122">
        <f t="shared" si="6"/>
        <v>7</v>
      </c>
      <c r="M597" s="125">
        <v>1.0</v>
      </c>
      <c r="N597" s="125">
        <v>5.0</v>
      </c>
      <c r="O597" s="118">
        <f t="shared" si="7"/>
        <v>5</v>
      </c>
      <c r="P597" s="118"/>
      <c r="Q597" s="118"/>
      <c r="R597" s="118"/>
      <c r="S597" s="118"/>
      <c r="T597" s="118"/>
      <c r="U597" s="118"/>
      <c r="V597" s="118"/>
      <c r="W597" s="118"/>
      <c r="X597" s="118"/>
      <c r="Y597" s="118"/>
      <c r="Z597" s="118"/>
      <c r="AA597" s="118"/>
      <c r="AB597" s="118"/>
      <c r="AC597" s="118"/>
      <c r="AD597" s="118"/>
      <c r="AE597" s="118"/>
      <c r="AF597" s="118"/>
      <c r="AG597" s="118"/>
    </row>
    <row r="598" ht="11.25" customHeight="1">
      <c r="A598" s="123">
        <v>24479.56595728601</v>
      </c>
      <c r="B598" s="124">
        <v>20.15085178</v>
      </c>
      <c r="C598" s="124">
        <f t="shared" si="1"/>
        <v>2.047824726</v>
      </c>
      <c r="D598" s="124">
        <v>41.26541253153879</v>
      </c>
      <c r="E598" s="125">
        <v>10.0</v>
      </c>
      <c r="F598" s="125">
        <v>2.62</v>
      </c>
      <c r="G598" s="126">
        <v>-0.2</v>
      </c>
      <c r="H598" s="127">
        <f t="shared" si="2"/>
        <v>96</v>
      </c>
      <c r="I598" s="122">
        <f t="shared" si="3"/>
        <v>0.2630136986</v>
      </c>
      <c r="J598" s="122">
        <f t="shared" si="4"/>
        <v>0.5260273973</v>
      </c>
      <c r="K598" s="122">
        <f t="shared" si="5"/>
        <v>1.378191781</v>
      </c>
      <c r="L598" s="122">
        <f t="shared" si="6"/>
        <v>3</v>
      </c>
      <c r="M598" s="125">
        <v>1.0</v>
      </c>
      <c r="N598" s="125">
        <v>2.0</v>
      </c>
      <c r="O598" s="118">
        <f t="shared" si="7"/>
        <v>2</v>
      </c>
      <c r="P598" s="118"/>
      <c r="Q598" s="118"/>
      <c r="R598" s="118"/>
      <c r="S598" s="118"/>
      <c r="T598" s="118"/>
      <c r="U598" s="118"/>
      <c r="V598" s="118"/>
      <c r="W598" s="118"/>
      <c r="X598" s="118"/>
      <c r="Y598" s="118"/>
      <c r="Z598" s="118"/>
      <c r="AA598" s="118"/>
      <c r="AB598" s="118"/>
      <c r="AC598" s="118"/>
      <c r="AD598" s="118"/>
      <c r="AE598" s="118"/>
      <c r="AF598" s="118"/>
      <c r="AG598" s="118"/>
    </row>
    <row r="599" ht="11.25" customHeight="1">
      <c r="A599" s="123">
        <v>16763.752028427138</v>
      </c>
      <c r="B599" s="124">
        <v>14.963999999999999</v>
      </c>
      <c r="C599" s="124">
        <f t="shared" si="1"/>
        <v>3.535063031</v>
      </c>
      <c r="D599" s="124">
        <v>52.8986832</v>
      </c>
      <c r="E599" s="125">
        <v>18.0</v>
      </c>
      <c r="F599" s="125">
        <v>0.25</v>
      </c>
      <c r="G599" s="126">
        <v>-0.6</v>
      </c>
      <c r="H599" s="127">
        <f t="shared" si="2"/>
        <v>86.4</v>
      </c>
      <c r="I599" s="122">
        <f t="shared" si="3"/>
        <v>0.2367123288</v>
      </c>
      <c r="J599" s="122">
        <f t="shared" si="4"/>
        <v>3.78739726</v>
      </c>
      <c r="K599" s="122">
        <f t="shared" si="5"/>
        <v>0.9468493151</v>
      </c>
      <c r="L599" s="122">
        <f t="shared" si="6"/>
        <v>6</v>
      </c>
      <c r="M599" s="125">
        <v>1.0</v>
      </c>
      <c r="N599" s="125">
        <v>16.0</v>
      </c>
      <c r="O599" s="118">
        <f t="shared" si="7"/>
        <v>16</v>
      </c>
      <c r="P599" s="118"/>
      <c r="Q599" s="118"/>
      <c r="R599" s="118"/>
      <c r="S599" s="118"/>
      <c r="T599" s="118"/>
      <c r="U599" s="118"/>
      <c r="V599" s="118"/>
      <c r="W599" s="118"/>
      <c r="X599" s="118"/>
      <c r="Y599" s="118"/>
      <c r="Z599" s="118"/>
      <c r="AA599" s="118"/>
      <c r="AB599" s="118"/>
      <c r="AC599" s="118"/>
      <c r="AD599" s="118"/>
      <c r="AE599" s="118"/>
      <c r="AF599" s="118"/>
      <c r="AG599" s="118"/>
    </row>
    <row r="600" ht="11.25" customHeight="1">
      <c r="A600" s="123">
        <v>34756.29703202715</v>
      </c>
      <c r="B600" s="124">
        <v>7.541886959999999</v>
      </c>
      <c r="C600" s="124">
        <f t="shared" si="1"/>
        <v>8.532950174</v>
      </c>
      <c r="D600" s="124">
        <v>64.35454564926052</v>
      </c>
      <c r="E600" s="125">
        <v>18.0</v>
      </c>
      <c r="F600" s="125">
        <v>2.33</v>
      </c>
      <c r="G600" s="126">
        <v>0.2</v>
      </c>
      <c r="H600" s="127">
        <f t="shared" si="2"/>
        <v>259.2</v>
      </c>
      <c r="I600" s="122">
        <f t="shared" si="3"/>
        <v>0.7101369863</v>
      </c>
      <c r="J600" s="122">
        <f t="shared" si="4"/>
        <v>4.260821918</v>
      </c>
      <c r="K600" s="122">
        <f t="shared" si="5"/>
        <v>9.927715068</v>
      </c>
      <c r="L600" s="122">
        <f t="shared" si="6"/>
        <v>24</v>
      </c>
      <c r="M600" s="125">
        <v>0.85</v>
      </c>
      <c r="N600" s="125">
        <v>5.0</v>
      </c>
      <c r="O600" s="118">
        <f t="shared" si="7"/>
        <v>6</v>
      </c>
      <c r="P600" s="118"/>
      <c r="Q600" s="118"/>
      <c r="R600" s="118"/>
      <c r="S600" s="118"/>
      <c r="T600" s="118"/>
      <c r="U600" s="118"/>
      <c r="V600" s="118"/>
      <c r="W600" s="118"/>
      <c r="X600" s="118"/>
      <c r="Y600" s="118"/>
      <c r="Z600" s="118"/>
      <c r="AA600" s="118"/>
      <c r="AB600" s="118"/>
      <c r="AC600" s="118"/>
      <c r="AD600" s="118"/>
      <c r="AE600" s="118"/>
      <c r="AF600" s="118"/>
      <c r="AG600" s="118"/>
    </row>
    <row r="601" ht="11.25" customHeight="1">
      <c r="A601" s="123">
        <v>39358.3677143863</v>
      </c>
      <c r="B601" s="124">
        <v>5.40681269</v>
      </c>
      <c r="C601" s="124">
        <f t="shared" si="1"/>
        <v>2.250502894</v>
      </c>
      <c r="D601" s="124">
        <v>12.1680476056865</v>
      </c>
      <c r="E601" s="125">
        <v>10.0</v>
      </c>
      <c r="F601" s="125">
        <v>0.98</v>
      </c>
      <c r="G601" s="126">
        <v>0.2</v>
      </c>
      <c r="H601" s="127">
        <f t="shared" si="2"/>
        <v>144</v>
      </c>
      <c r="I601" s="122">
        <f t="shared" si="3"/>
        <v>0.3945205479</v>
      </c>
      <c r="J601" s="122">
        <f t="shared" si="4"/>
        <v>1.97260274</v>
      </c>
      <c r="K601" s="122">
        <f t="shared" si="5"/>
        <v>1.933150685</v>
      </c>
      <c r="L601" s="122">
        <f t="shared" si="6"/>
        <v>6</v>
      </c>
      <c r="M601" s="125">
        <v>1.0</v>
      </c>
      <c r="N601" s="125">
        <v>5.0</v>
      </c>
      <c r="O601" s="118">
        <f t="shared" si="7"/>
        <v>5</v>
      </c>
      <c r="P601" s="118"/>
      <c r="Q601" s="118"/>
      <c r="R601" s="118"/>
      <c r="S601" s="118"/>
      <c r="T601" s="118"/>
      <c r="U601" s="118"/>
      <c r="V601" s="118"/>
      <c r="W601" s="118"/>
      <c r="X601" s="118"/>
      <c r="Y601" s="118"/>
      <c r="Z601" s="118"/>
      <c r="AA601" s="118"/>
      <c r="AB601" s="118"/>
      <c r="AC601" s="118"/>
      <c r="AD601" s="118"/>
      <c r="AE601" s="118"/>
      <c r="AF601" s="118"/>
      <c r="AG601" s="118"/>
    </row>
    <row r="602" ht="11.25" customHeight="1">
      <c r="A602" s="123">
        <v>55930.93798480047</v>
      </c>
      <c r="B602" s="124">
        <v>6.364</v>
      </c>
      <c r="C602" s="124">
        <f t="shared" si="1"/>
        <v>1.27335198</v>
      </c>
      <c r="D602" s="124">
        <v>8.103612</v>
      </c>
      <c r="E602" s="125">
        <v>10.0</v>
      </c>
      <c r="F602" s="125">
        <v>0.25</v>
      </c>
      <c r="G602" s="126">
        <v>1.5</v>
      </c>
      <c r="H602" s="127">
        <f t="shared" si="2"/>
        <v>300</v>
      </c>
      <c r="I602" s="122">
        <f t="shared" si="3"/>
        <v>0.8219178082</v>
      </c>
      <c r="J602" s="122">
        <f t="shared" si="4"/>
        <v>6.575342466</v>
      </c>
      <c r="K602" s="122">
        <f t="shared" si="5"/>
        <v>1.643835616</v>
      </c>
      <c r="L602" s="122">
        <f t="shared" si="6"/>
        <v>10</v>
      </c>
      <c r="M602" s="125">
        <v>1.0</v>
      </c>
      <c r="N602" s="125">
        <v>8.0</v>
      </c>
      <c r="O602" s="118">
        <f t="shared" si="7"/>
        <v>8</v>
      </c>
      <c r="P602" s="118"/>
      <c r="Q602" s="118"/>
      <c r="R602" s="118"/>
      <c r="S602" s="118"/>
      <c r="T602" s="118"/>
      <c r="U602" s="118"/>
      <c r="V602" s="118"/>
      <c r="W602" s="118"/>
      <c r="X602" s="118"/>
      <c r="Y602" s="118"/>
      <c r="Z602" s="118"/>
      <c r="AA602" s="118"/>
      <c r="AB602" s="118"/>
      <c r="AC602" s="118"/>
      <c r="AD602" s="118"/>
      <c r="AE602" s="118"/>
      <c r="AF602" s="118"/>
      <c r="AG602" s="118"/>
    </row>
    <row r="603" ht="11.25" customHeight="1">
      <c r="A603" s="123">
        <v>28439.440136765126</v>
      </c>
      <c r="B603" s="124">
        <v>16.985</v>
      </c>
      <c r="C603" s="124">
        <f t="shared" si="1"/>
        <v>3.442697557</v>
      </c>
      <c r="D603" s="124">
        <v>58.47421800000001</v>
      </c>
      <c r="E603" s="125">
        <v>18.0</v>
      </c>
      <c r="F603" s="125">
        <v>0.25</v>
      </c>
      <c r="G603" s="126">
        <v>0.8</v>
      </c>
      <c r="H603" s="127">
        <f t="shared" si="2"/>
        <v>388.8</v>
      </c>
      <c r="I603" s="122">
        <f t="shared" si="3"/>
        <v>1.065205479</v>
      </c>
      <c r="J603" s="122">
        <f t="shared" si="4"/>
        <v>17.04328767</v>
      </c>
      <c r="K603" s="122">
        <f t="shared" si="5"/>
        <v>4.260821918</v>
      </c>
      <c r="L603" s="122">
        <f t="shared" si="6"/>
        <v>26</v>
      </c>
      <c r="M603" s="125">
        <v>1.0</v>
      </c>
      <c r="N603" s="125">
        <v>16.0</v>
      </c>
      <c r="O603" s="118">
        <f t="shared" si="7"/>
        <v>16</v>
      </c>
      <c r="P603" s="118"/>
      <c r="Q603" s="118"/>
      <c r="R603" s="118"/>
      <c r="S603" s="118"/>
      <c r="T603" s="118"/>
      <c r="U603" s="118"/>
      <c r="V603" s="118"/>
      <c r="W603" s="118"/>
      <c r="X603" s="118"/>
      <c r="Y603" s="118"/>
      <c r="Z603" s="118"/>
      <c r="AA603" s="118"/>
      <c r="AB603" s="118"/>
      <c r="AC603" s="118"/>
      <c r="AD603" s="118"/>
      <c r="AE603" s="118"/>
      <c r="AF603" s="118"/>
      <c r="AG603" s="118"/>
    </row>
    <row r="604" ht="11.25" customHeight="1">
      <c r="A604" s="123">
        <v>56490.52411686338</v>
      </c>
      <c r="B604" s="124">
        <v>20.020799999999998</v>
      </c>
      <c r="C604" s="124">
        <f t="shared" si="1"/>
        <v>9.387636942</v>
      </c>
      <c r="D604" s="124">
        <v>187.94800169522114</v>
      </c>
      <c r="E604" s="125">
        <v>10.0</v>
      </c>
      <c r="F604" s="125">
        <v>1.47</v>
      </c>
      <c r="G604" s="126">
        <v>-0.7</v>
      </c>
      <c r="H604" s="127">
        <f t="shared" si="2"/>
        <v>36</v>
      </c>
      <c r="I604" s="122">
        <f t="shared" si="3"/>
        <v>0.09863013699</v>
      </c>
      <c r="J604" s="122">
        <f t="shared" si="4"/>
        <v>1.873972603</v>
      </c>
      <c r="K604" s="122">
        <f t="shared" si="5"/>
        <v>2.754739726</v>
      </c>
      <c r="L604" s="122">
        <f t="shared" si="6"/>
        <v>7</v>
      </c>
      <c r="M604" s="125">
        <v>0.84</v>
      </c>
      <c r="N604" s="125">
        <v>16.0</v>
      </c>
      <c r="O604" s="118">
        <f t="shared" si="7"/>
        <v>19</v>
      </c>
      <c r="P604" s="118"/>
      <c r="Q604" s="118"/>
      <c r="R604" s="118"/>
      <c r="S604" s="118"/>
      <c r="T604" s="118"/>
      <c r="U604" s="118"/>
      <c r="V604" s="118"/>
      <c r="W604" s="118"/>
      <c r="X604" s="118"/>
      <c r="Y604" s="118"/>
      <c r="Z604" s="118"/>
      <c r="AA604" s="118"/>
      <c r="AB604" s="118"/>
      <c r="AC604" s="118"/>
      <c r="AD604" s="118"/>
      <c r="AE604" s="118"/>
      <c r="AF604" s="118"/>
      <c r="AG604" s="118"/>
    </row>
    <row r="605" ht="11.25" customHeight="1">
      <c r="A605" s="123">
        <v>14719.852977094328</v>
      </c>
      <c r="B605" s="124">
        <v>17.759</v>
      </c>
      <c r="C605" s="124">
        <f t="shared" si="1"/>
        <v>2.346362482</v>
      </c>
      <c r="D605" s="124">
        <v>41.66905132500001</v>
      </c>
      <c r="E605" s="125">
        <v>18.0</v>
      </c>
      <c r="F605" s="125">
        <v>0.25</v>
      </c>
      <c r="G605" s="126">
        <v>1.2</v>
      </c>
      <c r="H605" s="127">
        <f t="shared" si="2"/>
        <v>475.2</v>
      </c>
      <c r="I605" s="122">
        <f t="shared" si="3"/>
        <v>1.301917808</v>
      </c>
      <c r="J605" s="122">
        <f t="shared" si="4"/>
        <v>14.32109589</v>
      </c>
      <c r="K605" s="122">
        <f t="shared" si="5"/>
        <v>3.580273973</v>
      </c>
      <c r="L605" s="122">
        <f t="shared" si="6"/>
        <v>21</v>
      </c>
      <c r="M605" s="125">
        <v>1.0</v>
      </c>
      <c r="N605" s="125">
        <v>11.0</v>
      </c>
      <c r="O605" s="118">
        <f t="shared" si="7"/>
        <v>11</v>
      </c>
      <c r="P605" s="118"/>
      <c r="Q605" s="118"/>
      <c r="R605" s="118"/>
      <c r="S605" s="118"/>
      <c r="T605" s="118"/>
      <c r="U605" s="118"/>
      <c r="V605" s="118"/>
      <c r="W605" s="118"/>
      <c r="X605" s="118"/>
      <c r="Y605" s="118"/>
      <c r="Z605" s="118"/>
      <c r="AA605" s="118"/>
      <c r="AB605" s="118"/>
      <c r="AC605" s="118"/>
      <c r="AD605" s="118"/>
      <c r="AE605" s="118"/>
      <c r="AF605" s="118"/>
      <c r="AG605" s="118"/>
    </row>
    <row r="606" ht="11.25" customHeight="1">
      <c r="A606" s="123">
        <v>66054.84358328204</v>
      </c>
      <c r="B606" s="124">
        <v>11.953999999999999</v>
      </c>
      <c r="C606" s="124">
        <f t="shared" si="1"/>
        <v>3.730524946</v>
      </c>
      <c r="D606" s="124">
        <v>44.5946952</v>
      </c>
      <c r="E606" s="125">
        <v>18.0</v>
      </c>
      <c r="F606" s="125">
        <v>0.25</v>
      </c>
      <c r="G606" s="126">
        <v>1.2</v>
      </c>
      <c r="H606" s="127">
        <f t="shared" si="2"/>
        <v>475.2</v>
      </c>
      <c r="I606" s="122">
        <f t="shared" si="3"/>
        <v>1.301917808</v>
      </c>
      <c r="J606" s="122">
        <f t="shared" si="4"/>
        <v>20.83068493</v>
      </c>
      <c r="K606" s="122">
        <f t="shared" si="5"/>
        <v>5.207671233</v>
      </c>
      <c r="L606" s="122">
        <f t="shared" si="6"/>
        <v>31</v>
      </c>
      <c r="M606" s="125">
        <v>1.0</v>
      </c>
      <c r="N606" s="125">
        <v>16.0</v>
      </c>
      <c r="O606" s="118">
        <f t="shared" si="7"/>
        <v>16</v>
      </c>
      <c r="P606" s="118"/>
      <c r="Q606" s="118"/>
      <c r="R606" s="118"/>
      <c r="S606" s="118"/>
      <c r="T606" s="118"/>
      <c r="U606" s="118"/>
      <c r="V606" s="118"/>
      <c r="W606" s="118"/>
      <c r="X606" s="118"/>
      <c r="Y606" s="118"/>
      <c r="Z606" s="118"/>
      <c r="AA606" s="118"/>
      <c r="AB606" s="118"/>
      <c r="AC606" s="118"/>
      <c r="AD606" s="118"/>
      <c r="AE606" s="118"/>
      <c r="AF606" s="118"/>
      <c r="AG606" s="118"/>
    </row>
    <row r="607" ht="11.25" customHeight="1">
      <c r="A607" s="123">
        <v>58730.32383325284</v>
      </c>
      <c r="B607" s="124">
        <v>10.363</v>
      </c>
      <c r="C607" s="124">
        <f t="shared" si="1"/>
        <v>2.667301267</v>
      </c>
      <c r="D607" s="124">
        <v>27.641243024999998</v>
      </c>
      <c r="E607" s="125">
        <v>18.0</v>
      </c>
      <c r="F607" s="125">
        <v>0.25</v>
      </c>
      <c r="G607" s="126">
        <v>0.5</v>
      </c>
      <c r="H607" s="127">
        <f t="shared" si="2"/>
        <v>324</v>
      </c>
      <c r="I607" s="122">
        <f t="shared" si="3"/>
        <v>0.8876712329</v>
      </c>
      <c r="J607" s="122">
        <f t="shared" si="4"/>
        <v>9.764383562</v>
      </c>
      <c r="K607" s="122">
        <f t="shared" si="5"/>
        <v>2.44109589</v>
      </c>
      <c r="L607" s="122">
        <f t="shared" si="6"/>
        <v>15</v>
      </c>
      <c r="M607" s="125">
        <v>1.0</v>
      </c>
      <c r="N607" s="125">
        <v>11.0</v>
      </c>
      <c r="O607" s="118">
        <f t="shared" si="7"/>
        <v>11</v>
      </c>
      <c r="P607" s="118"/>
      <c r="Q607" s="118"/>
      <c r="R607" s="118"/>
      <c r="S607" s="118"/>
      <c r="T607" s="118"/>
      <c r="U607" s="118"/>
      <c r="V607" s="118"/>
      <c r="W607" s="118"/>
      <c r="X607" s="118"/>
      <c r="Y607" s="118"/>
      <c r="Z607" s="118"/>
      <c r="AA607" s="118"/>
      <c r="AB607" s="118"/>
      <c r="AC607" s="118"/>
      <c r="AD607" s="118"/>
      <c r="AE607" s="118"/>
      <c r="AF607" s="118"/>
      <c r="AG607" s="118"/>
    </row>
    <row r="608" ht="11.25" customHeight="1">
      <c r="A608" s="123">
        <v>46476.69875290644</v>
      </c>
      <c r="B608" s="124">
        <v>23.91249135</v>
      </c>
      <c r="C608" s="124">
        <f t="shared" si="1"/>
        <v>14.85414019</v>
      </c>
      <c r="D608" s="124">
        <v>355.19949876428876</v>
      </c>
      <c r="E608" s="125">
        <v>10.0</v>
      </c>
      <c r="F608" s="125">
        <v>0.95</v>
      </c>
      <c r="G608" s="126">
        <v>1.5</v>
      </c>
      <c r="H608" s="127">
        <f t="shared" si="2"/>
        <v>300</v>
      </c>
      <c r="I608" s="122">
        <f t="shared" si="3"/>
        <v>0.8219178082</v>
      </c>
      <c r="J608" s="122">
        <f t="shared" si="4"/>
        <v>32.05479452</v>
      </c>
      <c r="K608" s="122">
        <f t="shared" si="5"/>
        <v>30.45205479</v>
      </c>
      <c r="L608" s="122">
        <f t="shared" si="6"/>
        <v>93</v>
      </c>
      <c r="M608" s="125">
        <v>1.0</v>
      </c>
      <c r="N608" s="125">
        <v>39.0</v>
      </c>
      <c r="O608" s="118">
        <f t="shared" si="7"/>
        <v>39</v>
      </c>
      <c r="P608" s="118"/>
      <c r="Q608" s="118"/>
      <c r="R608" s="118"/>
      <c r="S608" s="118"/>
      <c r="T608" s="118"/>
      <c r="U608" s="118"/>
      <c r="V608" s="118"/>
      <c r="W608" s="118"/>
      <c r="X608" s="118"/>
      <c r="Y608" s="118"/>
      <c r="Z608" s="118"/>
      <c r="AA608" s="118"/>
      <c r="AB608" s="118"/>
      <c r="AC608" s="118"/>
      <c r="AD608" s="118"/>
      <c r="AE608" s="118"/>
      <c r="AF608" s="118"/>
      <c r="AG608" s="118"/>
    </row>
    <row r="609" ht="11.25" customHeight="1">
      <c r="A609" s="123">
        <v>87976.94760729387</v>
      </c>
      <c r="B609" s="124">
        <v>404.20606902</v>
      </c>
      <c r="C609" s="124">
        <f t="shared" si="1"/>
        <v>18.58853288</v>
      </c>
      <c r="D609" s="124">
        <v>7513.597803278818</v>
      </c>
      <c r="E609" s="125">
        <v>10.0</v>
      </c>
      <c r="F609" s="125">
        <v>1.73</v>
      </c>
      <c r="G609" s="126">
        <v>0.8</v>
      </c>
      <c r="H609" s="127">
        <f t="shared" si="2"/>
        <v>216</v>
      </c>
      <c r="I609" s="122">
        <f t="shared" si="3"/>
        <v>0.5917808219</v>
      </c>
      <c r="J609" s="122">
        <f t="shared" si="4"/>
        <v>16.56986301</v>
      </c>
      <c r="K609" s="122">
        <f t="shared" si="5"/>
        <v>28.66586301</v>
      </c>
      <c r="L609" s="122">
        <f t="shared" si="6"/>
        <v>74</v>
      </c>
      <c r="M609" s="125">
        <v>1.0</v>
      </c>
      <c r="N609" s="125">
        <v>28.0</v>
      </c>
      <c r="O609" s="118">
        <f t="shared" si="7"/>
        <v>28</v>
      </c>
      <c r="P609" s="118"/>
      <c r="Q609" s="118"/>
      <c r="R609" s="118"/>
      <c r="S609" s="118"/>
      <c r="T609" s="118"/>
      <c r="U609" s="118"/>
      <c r="V609" s="118"/>
      <c r="W609" s="118"/>
      <c r="X609" s="118"/>
      <c r="Y609" s="118"/>
      <c r="Z609" s="118"/>
      <c r="AA609" s="118"/>
      <c r="AB609" s="118"/>
      <c r="AC609" s="118"/>
      <c r="AD609" s="118"/>
      <c r="AE609" s="118"/>
      <c r="AF609" s="118"/>
      <c r="AG609" s="118"/>
    </row>
    <row r="610" ht="11.25" customHeight="1">
      <c r="A610" s="123">
        <v>30213.945618810358</v>
      </c>
      <c r="B610" s="124">
        <v>107.53540361999998</v>
      </c>
      <c r="C610" s="124">
        <f t="shared" si="1"/>
        <v>31.48213319</v>
      </c>
      <c r="D610" s="124">
        <v>3385.443899461263</v>
      </c>
      <c r="E610" s="125">
        <v>10.0</v>
      </c>
      <c r="F610" s="125">
        <v>2.48</v>
      </c>
      <c r="G610" s="126">
        <v>-0.4</v>
      </c>
      <c r="H610" s="127">
        <f t="shared" si="2"/>
        <v>72</v>
      </c>
      <c r="I610" s="122">
        <f t="shared" si="3"/>
        <v>0.197260274</v>
      </c>
      <c r="J610" s="122">
        <f t="shared" si="4"/>
        <v>6.509589041</v>
      </c>
      <c r="K610" s="122">
        <f t="shared" si="5"/>
        <v>16.14378082</v>
      </c>
      <c r="L610" s="122">
        <f t="shared" si="6"/>
        <v>39</v>
      </c>
      <c r="M610" s="125">
        <v>1.0</v>
      </c>
      <c r="N610" s="125">
        <v>33.0</v>
      </c>
      <c r="O610" s="118">
        <f t="shared" si="7"/>
        <v>33</v>
      </c>
      <c r="P610" s="118"/>
      <c r="Q610" s="118"/>
      <c r="R610" s="118"/>
      <c r="S610" s="118"/>
      <c r="T610" s="118"/>
      <c r="U610" s="118"/>
      <c r="V610" s="118"/>
      <c r="W610" s="118"/>
      <c r="X610" s="118"/>
      <c r="Y610" s="118"/>
      <c r="Z610" s="118"/>
      <c r="AA610" s="118"/>
      <c r="AB610" s="118"/>
      <c r="AC610" s="118"/>
      <c r="AD610" s="118"/>
      <c r="AE610" s="118"/>
      <c r="AF610" s="118"/>
      <c r="AG610" s="118"/>
    </row>
    <row r="611" ht="11.25" customHeight="1">
      <c r="A611" s="123">
        <v>72973.15103392082</v>
      </c>
      <c r="B611" s="124">
        <v>5.983879999999999</v>
      </c>
      <c r="C611" s="124">
        <f t="shared" si="1"/>
        <v>4.493717775</v>
      </c>
      <c r="D611" s="124">
        <v>26.88986791656</v>
      </c>
      <c r="E611" s="125">
        <v>18.0</v>
      </c>
      <c r="F611" s="125">
        <v>0.91</v>
      </c>
      <c r="G611" s="126">
        <v>0.2</v>
      </c>
      <c r="H611" s="127">
        <f t="shared" si="2"/>
        <v>259.2</v>
      </c>
      <c r="I611" s="122">
        <f t="shared" si="3"/>
        <v>0.7101369863</v>
      </c>
      <c r="J611" s="122">
        <f t="shared" si="4"/>
        <v>4.260821918</v>
      </c>
      <c r="K611" s="122">
        <f t="shared" si="5"/>
        <v>3.877347945</v>
      </c>
      <c r="L611" s="122">
        <f t="shared" si="6"/>
        <v>12</v>
      </c>
      <c r="M611" s="125">
        <v>1.0</v>
      </c>
      <c r="N611" s="125">
        <v>6.0</v>
      </c>
      <c r="O611" s="118">
        <f t="shared" si="7"/>
        <v>6</v>
      </c>
      <c r="P611" s="118"/>
      <c r="Q611" s="118"/>
      <c r="R611" s="118"/>
      <c r="S611" s="118"/>
      <c r="T611" s="118"/>
      <c r="U611" s="118"/>
      <c r="V611" s="118"/>
      <c r="W611" s="118"/>
      <c r="X611" s="118"/>
      <c r="Y611" s="118"/>
      <c r="Z611" s="118"/>
      <c r="AA611" s="118"/>
      <c r="AB611" s="118"/>
      <c r="AC611" s="118"/>
      <c r="AD611" s="118"/>
      <c r="AE611" s="118"/>
      <c r="AF611" s="118"/>
      <c r="AG611" s="118"/>
    </row>
    <row r="612" ht="11.25" customHeight="1">
      <c r="A612" s="123">
        <v>52567.94807242846</v>
      </c>
      <c r="B612" s="124">
        <v>340.88449777999995</v>
      </c>
      <c r="C612" s="124">
        <f t="shared" si="1"/>
        <v>49.70503938</v>
      </c>
      <c r="D612" s="124">
        <v>16943.67738785903</v>
      </c>
      <c r="E612" s="125">
        <v>18.0</v>
      </c>
      <c r="F612" s="125">
        <v>2.66</v>
      </c>
      <c r="G612" s="126">
        <v>0.6</v>
      </c>
      <c r="H612" s="127">
        <f t="shared" si="2"/>
        <v>345.6</v>
      </c>
      <c r="I612" s="122">
        <f t="shared" si="3"/>
        <v>0.9468493151</v>
      </c>
      <c r="J612" s="122">
        <f t="shared" si="4"/>
        <v>31.2460274</v>
      </c>
      <c r="K612" s="122">
        <f t="shared" si="5"/>
        <v>83.11443288</v>
      </c>
      <c r="L612" s="122">
        <f t="shared" si="6"/>
        <v>197</v>
      </c>
      <c r="M612" s="125">
        <v>0.82</v>
      </c>
      <c r="N612" s="125">
        <v>27.0</v>
      </c>
      <c r="O612" s="118">
        <f t="shared" si="7"/>
        <v>33</v>
      </c>
      <c r="P612" s="118"/>
      <c r="Q612" s="118"/>
      <c r="R612" s="118"/>
      <c r="S612" s="118"/>
      <c r="T612" s="118"/>
      <c r="U612" s="118"/>
      <c r="V612" s="118"/>
      <c r="W612" s="118"/>
      <c r="X612" s="118"/>
      <c r="Y612" s="118"/>
      <c r="Z612" s="118"/>
      <c r="AA612" s="118"/>
      <c r="AB612" s="118"/>
      <c r="AC612" s="118"/>
      <c r="AD612" s="118"/>
      <c r="AE612" s="118"/>
      <c r="AF612" s="118"/>
      <c r="AG612" s="118"/>
    </row>
    <row r="613" ht="11.25" customHeight="1">
      <c r="A613" s="123">
        <v>60451.34082363622</v>
      </c>
      <c r="B613" s="124">
        <v>64.027</v>
      </c>
      <c r="C613" s="124">
        <f t="shared" si="1"/>
        <v>5.553755428</v>
      </c>
      <c r="D613" s="124">
        <v>355.5902988</v>
      </c>
      <c r="E613" s="125">
        <v>34.0</v>
      </c>
      <c r="F613" s="125">
        <v>0.25</v>
      </c>
      <c r="G613" s="126">
        <v>1.2</v>
      </c>
      <c r="H613" s="127">
        <f t="shared" si="2"/>
        <v>897.6</v>
      </c>
      <c r="I613" s="122">
        <f t="shared" si="3"/>
        <v>2.459178082</v>
      </c>
      <c r="J613" s="122">
        <f t="shared" si="4"/>
        <v>39.34684932</v>
      </c>
      <c r="K613" s="122">
        <f t="shared" si="5"/>
        <v>9.836712329</v>
      </c>
      <c r="L613" s="122">
        <f t="shared" si="6"/>
        <v>59</v>
      </c>
      <c r="M613" s="125">
        <v>1.0</v>
      </c>
      <c r="N613" s="125">
        <v>16.0</v>
      </c>
      <c r="O613" s="118">
        <f t="shared" si="7"/>
        <v>16</v>
      </c>
      <c r="P613" s="118"/>
      <c r="Q613" s="118"/>
      <c r="R613" s="118"/>
      <c r="S613" s="118"/>
      <c r="T613" s="118"/>
      <c r="U613" s="118"/>
      <c r="V613" s="118"/>
      <c r="W613" s="118"/>
      <c r="X613" s="118"/>
      <c r="Y613" s="118"/>
      <c r="Z613" s="118"/>
      <c r="AA613" s="118"/>
      <c r="AB613" s="118"/>
      <c r="AC613" s="118"/>
      <c r="AD613" s="118"/>
      <c r="AE613" s="118"/>
      <c r="AF613" s="118"/>
      <c r="AG613" s="118"/>
    </row>
    <row r="614" ht="11.25" customHeight="1">
      <c r="A614" s="123">
        <v>64530.526709407335</v>
      </c>
      <c r="B614" s="124">
        <v>20.83744998</v>
      </c>
      <c r="C614" s="124">
        <f t="shared" si="1"/>
        <v>2.99384389</v>
      </c>
      <c r="D614" s="124">
        <v>62.384072296021664</v>
      </c>
      <c r="E614" s="125">
        <v>10.0</v>
      </c>
      <c r="F614" s="125">
        <v>0.25</v>
      </c>
      <c r="G614" s="126">
        <v>-0.2</v>
      </c>
      <c r="H614" s="127">
        <f t="shared" si="2"/>
        <v>96</v>
      </c>
      <c r="I614" s="122">
        <f t="shared" si="3"/>
        <v>0.2630136986</v>
      </c>
      <c r="J614" s="122">
        <f t="shared" si="4"/>
        <v>6.838356164</v>
      </c>
      <c r="K614" s="122">
        <f t="shared" si="5"/>
        <v>1.709589041</v>
      </c>
      <c r="L614" s="122">
        <f t="shared" si="6"/>
        <v>10</v>
      </c>
      <c r="M614" s="125">
        <v>1.0</v>
      </c>
      <c r="N614" s="125">
        <v>26.0</v>
      </c>
      <c r="O614" s="118">
        <f t="shared" si="7"/>
        <v>26</v>
      </c>
      <c r="P614" s="118"/>
      <c r="Q614" s="118"/>
      <c r="R614" s="118"/>
      <c r="S614" s="118"/>
      <c r="T614" s="118"/>
      <c r="U614" s="118"/>
      <c r="V614" s="118"/>
      <c r="W614" s="118"/>
      <c r="X614" s="118"/>
      <c r="Y614" s="118"/>
      <c r="Z614" s="118"/>
      <c r="AA614" s="118"/>
      <c r="AB614" s="118"/>
      <c r="AC614" s="118"/>
      <c r="AD614" s="118"/>
      <c r="AE614" s="118"/>
      <c r="AF614" s="118"/>
      <c r="AG614" s="118"/>
    </row>
    <row r="615" ht="11.25" customHeight="1">
      <c r="A615" s="123">
        <v>96146.75067172064</v>
      </c>
      <c r="B615" s="124">
        <v>51.68901429999999</v>
      </c>
      <c r="C615" s="124">
        <f t="shared" si="1"/>
        <v>7.290716111</v>
      </c>
      <c r="D615" s="124">
        <v>376.84992933048426</v>
      </c>
      <c r="E615" s="125">
        <v>10.0</v>
      </c>
      <c r="F615" s="125">
        <v>0.25</v>
      </c>
      <c r="G615" s="126">
        <v>1.5</v>
      </c>
      <c r="H615" s="127">
        <f t="shared" si="2"/>
        <v>300</v>
      </c>
      <c r="I615" s="122">
        <f t="shared" si="3"/>
        <v>0.8219178082</v>
      </c>
      <c r="J615" s="122">
        <f t="shared" si="4"/>
        <v>59.17808219</v>
      </c>
      <c r="K615" s="122">
        <f t="shared" si="5"/>
        <v>14.79452055</v>
      </c>
      <c r="L615" s="122">
        <f t="shared" si="6"/>
        <v>89</v>
      </c>
      <c r="M615" s="125">
        <v>0.86</v>
      </c>
      <c r="N615" s="125">
        <v>62.0</v>
      </c>
      <c r="O615" s="118">
        <f t="shared" si="7"/>
        <v>72</v>
      </c>
      <c r="P615" s="118"/>
      <c r="Q615" s="118"/>
      <c r="R615" s="118"/>
      <c r="S615" s="118"/>
      <c r="T615" s="118"/>
      <c r="U615" s="118"/>
      <c r="V615" s="118"/>
      <c r="W615" s="118"/>
      <c r="X615" s="118"/>
      <c r="Y615" s="118"/>
      <c r="Z615" s="118"/>
      <c r="AA615" s="118"/>
      <c r="AB615" s="118"/>
      <c r="AC615" s="118"/>
      <c r="AD615" s="118"/>
      <c r="AE615" s="118"/>
      <c r="AF615" s="118"/>
      <c r="AG615" s="118"/>
    </row>
    <row r="616" ht="11.25" customHeight="1">
      <c r="A616" s="123">
        <v>79018.3634516523</v>
      </c>
      <c r="B616" s="124">
        <v>6.49737052</v>
      </c>
      <c r="C616" s="124">
        <f t="shared" si="1"/>
        <v>7.890940696</v>
      </c>
      <c r="D616" s="124">
        <v>51.27036545287287</v>
      </c>
      <c r="E616" s="125">
        <v>26.0</v>
      </c>
      <c r="F616" s="125">
        <v>1.4</v>
      </c>
      <c r="G616" s="126">
        <v>1.2</v>
      </c>
      <c r="H616" s="127">
        <f t="shared" si="2"/>
        <v>686.4</v>
      </c>
      <c r="I616" s="122">
        <f t="shared" si="3"/>
        <v>1.880547945</v>
      </c>
      <c r="J616" s="122">
        <f t="shared" si="4"/>
        <v>13.16383562</v>
      </c>
      <c r="K616" s="122">
        <f t="shared" si="5"/>
        <v>18.42936986</v>
      </c>
      <c r="L616" s="122">
        <f t="shared" si="6"/>
        <v>50</v>
      </c>
      <c r="M616" s="125">
        <v>0.75</v>
      </c>
      <c r="N616" s="125">
        <v>5.0</v>
      </c>
      <c r="O616" s="118">
        <f t="shared" si="7"/>
        <v>7</v>
      </c>
      <c r="P616" s="118"/>
      <c r="Q616" s="118"/>
      <c r="R616" s="118"/>
      <c r="S616" s="118"/>
      <c r="T616" s="118"/>
      <c r="U616" s="118"/>
      <c r="V616" s="118"/>
      <c r="W616" s="118"/>
      <c r="X616" s="118"/>
      <c r="Y616" s="118"/>
      <c r="Z616" s="118"/>
      <c r="AA616" s="118"/>
      <c r="AB616" s="118"/>
      <c r="AC616" s="118"/>
      <c r="AD616" s="118"/>
      <c r="AE616" s="118"/>
      <c r="AF616" s="118"/>
      <c r="AG616" s="118"/>
    </row>
    <row r="617" ht="11.25" customHeight="1">
      <c r="A617" s="123">
        <v>15232.507382933458</v>
      </c>
      <c r="B617" s="124">
        <v>11.008</v>
      </c>
      <c r="C617" s="124">
        <f t="shared" si="1"/>
        <v>31.01273147</v>
      </c>
      <c r="D617" s="124">
        <v>341.38814805333334</v>
      </c>
      <c r="E617" s="125">
        <v>26.0</v>
      </c>
      <c r="F617" s="125">
        <v>1.85</v>
      </c>
      <c r="G617" s="126">
        <v>0.4</v>
      </c>
      <c r="H617" s="127">
        <f t="shared" si="2"/>
        <v>436.8</v>
      </c>
      <c r="I617" s="122">
        <f t="shared" si="3"/>
        <v>1.196712329</v>
      </c>
      <c r="J617" s="122">
        <f t="shared" si="4"/>
        <v>19.14739726</v>
      </c>
      <c r="K617" s="122">
        <f t="shared" si="5"/>
        <v>35.42268493</v>
      </c>
      <c r="L617" s="122">
        <f t="shared" si="6"/>
        <v>90</v>
      </c>
      <c r="M617" s="125">
        <v>1.0</v>
      </c>
      <c r="N617" s="125">
        <v>16.0</v>
      </c>
      <c r="O617" s="118">
        <f t="shared" si="7"/>
        <v>16</v>
      </c>
      <c r="P617" s="118"/>
      <c r="Q617" s="118"/>
      <c r="R617" s="118"/>
      <c r="S617" s="118"/>
      <c r="T617" s="118"/>
      <c r="U617" s="118"/>
      <c r="V617" s="118"/>
      <c r="W617" s="118"/>
      <c r="X617" s="118"/>
      <c r="Y617" s="118"/>
      <c r="Z617" s="118"/>
      <c r="AA617" s="118"/>
      <c r="AB617" s="118"/>
      <c r="AC617" s="118"/>
      <c r="AD617" s="118"/>
      <c r="AE617" s="118"/>
      <c r="AF617" s="118"/>
      <c r="AG617" s="118"/>
    </row>
    <row r="618" ht="11.25" customHeight="1">
      <c r="A618" s="123">
        <v>19063.58305182285</v>
      </c>
      <c r="B618" s="124">
        <v>7.44932</v>
      </c>
      <c r="C618" s="124">
        <f t="shared" si="1"/>
        <v>0.8996118666</v>
      </c>
      <c r="D618" s="124">
        <v>6.701496670000002</v>
      </c>
      <c r="E618" s="125">
        <v>10.0</v>
      </c>
      <c r="F618" s="125">
        <v>0.25</v>
      </c>
      <c r="G618" s="126">
        <v>0.8</v>
      </c>
      <c r="H618" s="127">
        <f t="shared" si="2"/>
        <v>216</v>
      </c>
      <c r="I618" s="122">
        <f t="shared" si="3"/>
        <v>0.5917808219</v>
      </c>
      <c r="J618" s="122">
        <f t="shared" si="4"/>
        <v>3.550684932</v>
      </c>
      <c r="K618" s="122">
        <f t="shared" si="5"/>
        <v>0.8876712329</v>
      </c>
      <c r="L618" s="122">
        <f t="shared" si="6"/>
        <v>5</v>
      </c>
      <c r="M618" s="125">
        <v>1.0</v>
      </c>
      <c r="N618" s="125">
        <v>6.0</v>
      </c>
      <c r="O618" s="118">
        <f t="shared" si="7"/>
        <v>6</v>
      </c>
      <c r="P618" s="118"/>
      <c r="Q618" s="118"/>
      <c r="R618" s="118"/>
      <c r="S618" s="118"/>
      <c r="T618" s="118"/>
      <c r="U618" s="118"/>
      <c r="V618" s="118"/>
      <c r="W618" s="118"/>
      <c r="X618" s="118"/>
      <c r="Y618" s="118"/>
      <c r="Z618" s="118"/>
      <c r="AA618" s="118"/>
      <c r="AB618" s="118"/>
      <c r="AC618" s="118"/>
      <c r="AD618" s="118"/>
      <c r="AE618" s="118"/>
      <c r="AF618" s="118"/>
      <c r="AG618" s="118"/>
    </row>
    <row r="619" ht="11.25" customHeight="1">
      <c r="A619" s="123">
        <v>80571.43174468314</v>
      </c>
      <c r="B619" s="124">
        <v>28.551999999999996</v>
      </c>
      <c r="C619" s="124">
        <f t="shared" si="1"/>
        <v>12.42604703</v>
      </c>
      <c r="D619" s="124">
        <v>354.78849471999996</v>
      </c>
      <c r="E619" s="125">
        <v>10.0</v>
      </c>
      <c r="F619" s="125">
        <v>1.99</v>
      </c>
      <c r="G619" s="126">
        <v>0.8</v>
      </c>
      <c r="H619" s="127">
        <f t="shared" si="2"/>
        <v>216</v>
      </c>
      <c r="I619" s="122">
        <f t="shared" si="3"/>
        <v>0.5917808219</v>
      </c>
      <c r="J619" s="122">
        <f t="shared" si="4"/>
        <v>9.468493151</v>
      </c>
      <c r="K619" s="122">
        <f t="shared" si="5"/>
        <v>18.84230137</v>
      </c>
      <c r="L619" s="122">
        <f t="shared" si="6"/>
        <v>47</v>
      </c>
      <c r="M619" s="125">
        <v>1.0</v>
      </c>
      <c r="N619" s="125">
        <v>16.0</v>
      </c>
      <c r="O619" s="118">
        <f t="shared" si="7"/>
        <v>16</v>
      </c>
      <c r="P619" s="118"/>
      <c r="Q619" s="118"/>
      <c r="R619" s="118"/>
      <c r="S619" s="118"/>
      <c r="T619" s="118"/>
      <c r="U619" s="118"/>
      <c r="V619" s="118"/>
      <c r="W619" s="118"/>
      <c r="X619" s="118"/>
      <c r="Y619" s="118"/>
      <c r="Z619" s="118"/>
      <c r="AA619" s="118"/>
      <c r="AB619" s="118"/>
      <c r="AC619" s="118"/>
      <c r="AD619" s="118"/>
      <c r="AE619" s="118"/>
      <c r="AF619" s="118"/>
      <c r="AG619" s="118"/>
    </row>
    <row r="620" ht="11.25" customHeight="1">
      <c r="A620" s="123">
        <v>30410.16397998736</v>
      </c>
      <c r="B620" s="124">
        <v>6.823067999999999</v>
      </c>
      <c r="C620" s="124">
        <f t="shared" si="1"/>
        <v>1.611010537</v>
      </c>
      <c r="D620" s="124">
        <v>10.992034443866668</v>
      </c>
      <c r="E620" s="125">
        <v>26.0</v>
      </c>
      <c r="F620" s="125">
        <v>0.25</v>
      </c>
      <c r="G620" s="126">
        <v>0.2</v>
      </c>
      <c r="H620" s="127">
        <f t="shared" si="2"/>
        <v>374.4</v>
      </c>
      <c r="I620" s="122">
        <f t="shared" si="3"/>
        <v>1.025753425</v>
      </c>
      <c r="J620" s="122">
        <f t="shared" si="4"/>
        <v>4.103013699</v>
      </c>
      <c r="K620" s="122">
        <f t="shared" si="5"/>
        <v>1.025753425</v>
      </c>
      <c r="L620" s="122">
        <f t="shared" si="6"/>
        <v>6</v>
      </c>
      <c r="M620" s="125">
        <v>1.0</v>
      </c>
      <c r="N620" s="125">
        <v>4.0</v>
      </c>
      <c r="O620" s="118">
        <f t="shared" si="7"/>
        <v>4</v>
      </c>
      <c r="P620" s="118"/>
      <c r="Q620" s="118"/>
      <c r="R620" s="118"/>
      <c r="S620" s="118"/>
      <c r="T620" s="118"/>
      <c r="U620" s="118"/>
      <c r="V620" s="118"/>
      <c r="W620" s="118"/>
      <c r="X620" s="118"/>
      <c r="Y620" s="118"/>
      <c r="Z620" s="118"/>
      <c r="AA620" s="118"/>
      <c r="AB620" s="118"/>
      <c r="AC620" s="118"/>
      <c r="AD620" s="118"/>
      <c r="AE620" s="118"/>
      <c r="AF620" s="118"/>
      <c r="AG620" s="118"/>
    </row>
    <row r="621" ht="11.25" customHeight="1">
      <c r="A621" s="123">
        <v>69987.86978345347</v>
      </c>
      <c r="B621" s="124">
        <v>49.47377082999999</v>
      </c>
      <c r="C621" s="124">
        <f t="shared" si="1"/>
        <v>10.97128417</v>
      </c>
      <c r="D621" s="124">
        <v>542.7907986333022</v>
      </c>
      <c r="E621" s="125">
        <v>10.0</v>
      </c>
      <c r="F621" s="125">
        <v>1.08</v>
      </c>
      <c r="G621" s="126">
        <v>0.5</v>
      </c>
      <c r="H621" s="127">
        <f t="shared" si="2"/>
        <v>180</v>
      </c>
      <c r="I621" s="122">
        <f t="shared" si="3"/>
        <v>0.4931506849</v>
      </c>
      <c r="J621" s="122">
        <f t="shared" si="4"/>
        <v>12.82191781</v>
      </c>
      <c r="K621" s="122">
        <f t="shared" si="5"/>
        <v>13.84767123</v>
      </c>
      <c r="L621" s="122">
        <f t="shared" si="6"/>
        <v>41</v>
      </c>
      <c r="M621" s="125">
        <v>1.0</v>
      </c>
      <c r="N621" s="125">
        <v>26.0</v>
      </c>
      <c r="O621" s="118">
        <f t="shared" si="7"/>
        <v>26</v>
      </c>
      <c r="P621" s="118"/>
      <c r="Q621" s="118"/>
      <c r="R621" s="118"/>
      <c r="S621" s="118"/>
      <c r="T621" s="118"/>
      <c r="U621" s="118"/>
      <c r="V621" s="118"/>
      <c r="W621" s="118"/>
      <c r="X621" s="118"/>
      <c r="Y621" s="118"/>
      <c r="Z621" s="118"/>
      <c r="AA621" s="118"/>
      <c r="AB621" s="118"/>
      <c r="AC621" s="118"/>
      <c r="AD621" s="118"/>
      <c r="AE621" s="118"/>
      <c r="AF621" s="118"/>
      <c r="AG621" s="118"/>
    </row>
    <row r="622" ht="11.25" customHeight="1">
      <c r="A622" s="123">
        <v>27235.485191102372</v>
      </c>
      <c r="B622" s="124">
        <v>19.564999999999998</v>
      </c>
      <c r="C622" s="124">
        <f t="shared" si="1"/>
        <v>4.539861711</v>
      </c>
      <c r="D622" s="124">
        <v>88.822394375</v>
      </c>
      <c r="E622" s="125">
        <v>26.0</v>
      </c>
      <c r="F622" s="125">
        <v>0.25</v>
      </c>
      <c r="G622" s="126">
        <v>0.5</v>
      </c>
      <c r="H622" s="127">
        <f t="shared" si="2"/>
        <v>468</v>
      </c>
      <c r="I622" s="122">
        <f t="shared" si="3"/>
        <v>1.282191781</v>
      </c>
      <c r="J622" s="122">
        <f t="shared" si="4"/>
        <v>19.23287671</v>
      </c>
      <c r="K622" s="122">
        <f t="shared" si="5"/>
        <v>4.808219178</v>
      </c>
      <c r="L622" s="122">
        <f t="shared" si="6"/>
        <v>29</v>
      </c>
      <c r="M622" s="125">
        <v>1.0</v>
      </c>
      <c r="N622" s="125">
        <v>15.0</v>
      </c>
      <c r="O622" s="118">
        <f t="shared" si="7"/>
        <v>15</v>
      </c>
      <c r="P622" s="118"/>
      <c r="Q622" s="118"/>
      <c r="R622" s="118"/>
      <c r="S622" s="118"/>
      <c r="T622" s="118"/>
      <c r="U622" s="118"/>
      <c r="V622" s="118"/>
      <c r="W622" s="118"/>
      <c r="X622" s="118"/>
      <c r="Y622" s="118"/>
      <c r="Z622" s="118"/>
      <c r="AA622" s="118"/>
      <c r="AB622" s="118"/>
      <c r="AC622" s="118"/>
      <c r="AD622" s="118"/>
      <c r="AE622" s="118"/>
      <c r="AF622" s="118"/>
      <c r="AG622" s="118"/>
    </row>
    <row r="623" ht="11.25" customHeight="1">
      <c r="A623" s="123">
        <v>47774.47444434584</v>
      </c>
      <c r="B623" s="124">
        <v>17.63</v>
      </c>
      <c r="C623" s="124">
        <f t="shared" si="1"/>
        <v>4.628104155</v>
      </c>
      <c r="D623" s="124">
        <v>81.59347625000001</v>
      </c>
      <c r="E623" s="125">
        <v>26.0</v>
      </c>
      <c r="F623" s="125">
        <v>0.25</v>
      </c>
      <c r="G623" s="126">
        <v>0.4</v>
      </c>
      <c r="H623" s="127">
        <f t="shared" si="2"/>
        <v>436.8</v>
      </c>
      <c r="I623" s="122">
        <f t="shared" si="3"/>
        <v>1.196712329</v>
      </c>
      <c r="J623" s="122">
        <f t="shared" si="4"/>
        <v>17.95068493</v>
      </c>
      <c r="K623" s="122">
        <f t="shared" si="5"/>
        <v>4.487671233</v>
      </c>
      <c r="L623" s="122">
        <f t="shared" si="6"/>
        <v>27</v>
      </c>
      <c r="M623" s="125">
        <v>1.0</v>
      </c>
      <c r="N623" s="125">
        <v>15.0</v>
      </c>
      <c r="O623" s="118">
        <f t="shared" si="7"/>
        <v>15</v>
      </c>
      <c r="P623" s="118"/>
      <c r="Q623" s="118"/>
      <c r="R623" s="118"/>
      <c r="S623" s="118"/>
      <c r="T623" s="118"/>
      <c r="U623" s="118"/>
      <c r="V623" s="118"/>
      <c r="W623" s="118"/>
      <c r="X623" s="118"/>
      <c r="Y623" s="118"/>
      <c r="Z623" s="118"/>
      <c r="AA623" s="118"/>
      <c r="AB623" s="118"/>
      <c r="AC623" s="118"/>
      <c r="AD623" s="118"/>
      <c r="AE623" s="118"/>
      <c r="AF623" s="118"/>
      <c r="AG623" s="118"/>
    </row>
    <row r="624" ht="11.25" customHeight="1">
      <c r="A624" s="123">
        <v>98580.994927189</v>
      </c>
      <c r="B624" s="124">
        <v>10.746559999999999</v>
      </c>
      <c r="C624" s="124">
        <f t="shared" si="1"/>
        <v>6.778167011</v>
      </c>
      <c r="D624" s="124">
        <v>72.84197847168001</v>
      </c>
      <c r="E624" s="125">
        <v>18.0</v>
      </c>
      <c r="F624" s="125">
        <v>1.54</v>
      </c>
      <c r="G624" s="126">
        <v>-0.1</v>
      </c>
      <c r="H624" s="127">
        <f t="shared" si="2"/>
        <v>194.4</v>
      </c>
      <c r="I624" s="122">
        <f t="shared" si="3"/>
        <v>0.5326027397</v>
      </c>
      <c r="J624" s="122">
        <f t="shared" si="4"/>
        <v>3.195616438</v>
      </c>
      <c r="K624" s="122">
        <f t="shared" si="5"/>
        <v>4.921249315</v>
      </c>
      <c r="L624" s="122">
        <f t="shared" si="6"/>
        <v>13</v>
      </c>
      <c r="M624" s="125">
        <v>1.0</v>
      </c>
      <c r="N624" s="125">
        <v>6.0</v>
      </c>
      <c r="O624" s="118">
        <f t="shared" si="7"/>
        <v>6</v>
      </c>
      <c r="P624" s="118"/>
      <c r="Q624" s="118"/>
      <c r="R624" s="118"/>
      <c r="S624" s="118"/>
      <c r="T624" s="118"/>
      <c r="U624" s="118"/>
      <c r="V624" s="118"/>
      <c r="W624" s="118"/>
      <c r="X624" s="118"/>
      <c r="Y624" s="118"/>
      <c r="Z624" s="118"/>
      <c r="AA624" s="118"/>
      <c r="AB624" s="118"/>
      <c r="AC624" s="118"/>
      <c r="AD624" s="118"/>
      <c r="AE624" s="118"/>
      <c r="AF624" s="118"/>
      <c r="AG624" s="118"/>
    </row>
    <row r="625" ht="11.25" customHeight="1">
      <c r="A625" s="123">
        <v>95331.43223547717</v>
      </c>
      <c r="B625" s="124">
        <v>54.437999999999995</v>
      </c>
      <c r="C625" s="124">
        <f t="shared" si="1"/>
        <v>13.47151155</v>
      </c>
      <c r="D625" s="124">
        <v>733.3621457066668</v>
      </c>
      <c r="E625" s="125">
        <v>10.0</v>
      </c>
      <c r="F625" s="125">
        <v>1.84</v>
      </c>
      <c r="G625" s="126">
        <v>0.8</v>
      </c>
      <c r="H625" s="127">
        <f t="shared" si="2"/>
        <v>216</v>
      </c>
      <c r="I625" s="122">
        <f t="shared" si="3"/>
        <v>0.5917808219</v>
      </c>
      <c r="J625" s="122">
        <f t="shared" si="4"/>
        <v>9.468493151</v>
      </c>
      <c r="K625" s="122">
        <f t="shared" si="5"/>
        <v>17.4220274</v>
      </c>
      <c r="L625" s="122">
        <f t="shared" si="6"/>
        <v>44</v>
      </c>
      <c r="M625" s="125">
        <v>1.0</v>
      </c>
      <c r="N625" s="125">
        <v>16.0</v>
      </c>
      <c r="O625" s="118">
        <f t="shared" si="7"/>
        <v>16</v>
      </c>
      <c r="P625" s="118"/>
      <c r="Q625" s="118"/>
      <c r="R625" s="118"/>
      <c r="S625" s="118"/>
      <c r="T625" s="118"/>
      <c r="U625" s="118"/>
      <c r="V625" s="118"/>
      <c r="W625" s="118"/>
      <c r="X625" s="118"/>
      <c r="Y625" s="118"/>
      <c r="Z625" s="118"/>
      <c r="AA625" s="118"/>
      <c r="AB625" s="118"/>
      <c r="AC625" s="118"/>
      <c r="AD625" s="118"/>
      <c r="AE625" s="118"/>
      <c r="AF625" s="118"/>
      <c r="AG625" s="118"/>
    </row>
    <row r="626" ht="11.25" customHeight="1">
      <c r="A626" s="123">
        <v>36565.19569028441</v>
      </c>
      <c r="B626" s="124">
        <v>13.217487489999998</v>
      </c>
      <c r="C626" s="124">
        <f t="shared" si="1"/>
        <v>1.970386009</v>
      </c>
      <c r="D626" s="124">
        <v>26.0435524306815</v>
      </c>
      <c r="E626" s="125">
        <v>26.0</v>
      </c>
      <c r="F626" s="125">
        <v>0.25</v>
      </c>
      <c r="G626" s="126">
        <v>0.5</v>
      </c>
      <c r="H626" s="127">
        <f t="shared" si="2"/>
        <v>468</v>
      </c>
      <c r="I626" s="122">
        <f t="shared" si="3"/>
        <v>1.282191781</v>
      </c>
      <c r="J626" s="122">
        <f t="shared" si="4"/>
        <v>7.693150685</v>
      </c>
      <c r="K626" s="122">
        <f t="shared" si="5"/>
        <v>1.923287671</v>
      </c>
      <c r="L626" s="122">
        <f t="shared" si="6"/>
        <v>12</v>
      </c>
      <c r="M626" s="125">
        <v>1.0</v>
      </c>
      <c r="N626" s="125">
        <v>6.0</v>
      </c>
      <c r="O626" s="118">
        <f t="shared" si="7"/>
        <v>6</v>
      </c>
      <c r="P626" s="118"/>
      <c r="Q626" s="118"/>
      <c r="R626" s="118"/>
      <c r="S626" s="118"/>
      <c r="T626" s="118"/>
      <c r="U626" s="118"/>
      <c r="V626" s="118"/>
      <c r="W626" s="118"/>
      <c r="X626" s="118"/>
      <c r="Y626" s="118"/>
      <c r="Z626" s="118"/>
      <c r="AA626" s="118"/>
      <c r="AB626" s="118"/>
      <c r="AC626" s="118"/>
      <c r="AD626" s="118"/>
      <c r="AE626" s="118"/>
      <c r="AF626" s="118"/>
      <c r="AG626" s="118"/>
    </row>
    <row r="627" ht="11.25" customHeight="1">
      <c r="A627" s="123">
        <v>41048.75817467675</v>
      </c>
      <c r="B627" s="124">
        <v>29.384850659999994</v>
      </c>
      <c r="C627" s="124">
        <f t="shared" si="1"/>
        <v>77.89819795</v>
      </c>
      <c r="D627" s="124">
        <v>2289.02691350672</v>
      </c>
      <c r="E627" s="125">
        <v>26.0</v>
      </c>
      <c r="F627" s="125">
        <v>2.48</v>
      </c>
      <c r="G627" s="126">
        <v>-0.4</v>
      </c>
      <c r="H627" s="127">
        <f t="shared" si="2"/>
        <v>187.2</v>
      </c>
      <c r="I627" s="122">
        <f t="shared" si="3"/>
        <v>0.5128767123</v>
      </c>
      <c r="J627" s="122">
        <f t="shared" si="4"/>
        <v>19.48931507</v>
      </c>
      <c r="K627" s="122">
        <f t="shared" si="5"/>
        <v>48.33350137</v>
      </c>
      <c r="L627" s="122">
        <f t="shared" si="6"/>
        <v>116</v>
      </c>
      <c r="M627" s="125">
        <v>0.82</v>
      </c>
      <c r="N627" s="125">
        <v>31.0</v>
      </c>
      <c r="O627" s="118">
        <f t="shared" si="7"/>
        <v>38</v>
      </c>
      <c r="P627" s="118"/>
      <c r="Q627" s="118"/>
      <c r="R627" s="118"/>
      <c r="S627" s="118"/>
      <c r="T627" s="118"/>
      <c r="U627" s="118"/>
      <c r="V627" s="118"/>
      <c r="W627" s="118"/>
      <c r="X627" s="118"/>
      <c r="Y627" s="118"/>
      <c r="Z627" s="118"/>
      <c r="AA627" s="118"/>
      <c r="AB627" s="118"/>
      <c r="AC627" s="118"/>
      <c r="AD627" s="118"/>
      <c r="AE627" s="118"/>
      <c r="AF627" s="118"/>
      <c r="AG627" s="118"/>
    </row>
    <row r="628" ht="11.25" customHeight="1">
      <c r="A628" s="123">
        <v>464.33193284699524</v>
      </c>
      <c r="B628" s="124">
        <v>46.5971091</v>
      </c>
      <c r="C628" s="124">
        <f t="shared" si="1"/>
        <v>1.35781653</v>
      </c>
      <c r="D628" s="124">
        <v>63.27032498632086</v>
      </c>
      <c r="E628" s="125">
        <v>26.0</v>
      </c>
      <c r="F628" s="125">
        <v>0.25</v>
      </c>
      <c r="G628" s="126">
        <v>-0.4</v>
      </c>
      <c r="H628" s="127">
        <f t="shared" si="2"/>
        <v>187.2</v>
      </c>
      <c r="I628" s="122">
        <f t="shared" si="3"/>
        <v>0.5128767123</v>
      </c>
      <c r="J628" s="122">
        <f t="shared" si="4"/>
        <v>2.564383562</v>
      </c>
      <c r="K628" s="122">
        <f t="shared" si="5"/>
        <v>0.6410958904</v>
      </c>
      <c r="L628" s="122">
        <f t="shared" si="6"/>
        <v>4</v>
      </c>
      <c r="M628" s="125">
        <v>1.0</v>
      </c>
      <c r="N628" s="125">
        <v>5.0</v>
      </c>
      <c r="O628" s="118">
        <f t="shared" si="7"/>
        <v>5</v>
      </c>
      <c r="P628" s="118"/>
      <c r="Q628" s="118"/>
      <c r="R628" s="118"/>
      <c r="S628" s="118"/>
      <c r="T628" s="118"/>
      <c r="U628" s="118"/>
      <c r="V628" s="118"/>
      <c r="W628" s="118"/>
      <c r="X628" s="118"/>
      <c r="Y628" s="118"/>
      <c r="Z628" s="118"/>
      <c r="AA628" s="118"/>
      <c r="AB628" s="118"/>
      <c r="AC628" s="118"/>
      <c r="AD628" s="118"/>
      <c r="AE628" s="118"/>
      <c r="AF628" s="118"/>
      <c r="AG628" s="118"/>
    </row>
    <row r="629" ht="11.25" customHeight="1">
      <c r="A629" s="123">
        <v>35267.4303781074</v>
      </c>
      <c r="B629" s="124">
        <v>9.348274389999998</v>
      </c>
      <c r="C629" s="124">
        <f t="shared" si="1"/>
        <v>8.433961211</v>
      </c>
      <c r="D629" s="124">
        <v>78.84298359459152</v>
      </c>
      <c r="E629" s="125">
        <v>18.0</v>
      </c>
      <c r="F629" s="125">
        <v>2.33</v>
      </c>
      <c r="G629" s="126">
        <v>0.6</v>
      </c>
      <c r="H629" s="127">
        <f t="shared" si="2"/>
        <v>345.6</v>
      </c>
      <c r="I629" s="122">
        <f t="shared" si="3"/>
        <v>0.9468493151</v>
      </c>
      <c r="J629" s="122">
        <f t="shared" si="4"/>
        <v>5.68109589</v>
      </c>
      <c r="K629" s="122">
        <f t="shared" si="5"/>
        <v>13.23695342</v>
      </c>
      <c r="L629" s="122">
        <f t="shared" si="6"/>
        <v>32</v>
      </c>
      <c r="M629" s="125">
        <v>0.88</v>
      </c>
      <c r="N629" s="125">
        <v>5.0</v>
      </c>
      <c r="O629" s="118">
        <f t="shared" si="7"/>
        <v>6</v>
      </c>
      <c r="P629" s="118"/>
      <c r="Q629" s="118"/>
      <c r="R629" s="118"/>
      <c r="S629" s="118"/>
      <c r="T629" s="118"/>
      <c r="U629" s="118"/>
      <c r="V629" s="118"/>
      <c r="W629" s="118"/>
      <c r="X629" s="118"/>
      <c r="Y629" s="118"/>
      <c r="Z629" s="118"/>
      <c r="AA629" s="118"/>
      <c r="AB629" s="118"/>
      <c r="AC629" s="118"/>
      <c r="AD629" s="118"/>
      <c r="AE629" s="118"/>
      <c r="AF629" s="118"/>
      <c r="AG629" s="118"/>
    </row>
    <row r="630" ht="11.25" customHeight="1">
      <c r="A630" s="123">
        <v>27512.510280558243</v>
      </c>
      <c r="B630" s="124">
        <v>8.47603702</v>
      </c>
      <c r="C630" s="124">
        <f t="shared" si="1"/>
        <v>4.11816118</v>
      </c>
      <c r="D630" s="124">
        <v>34.905686619912906</v>
      </c>
      <c r="E630" s="125">
        <v>18.0</v>
      </c>
      <c r="F630" s="125">
        <v>1.07</v>
      </c>
      <c r="G630" s="126">
        <v>0.4</v>
      </c>
      <c r="H630" s="127">
        <f t="shared" si="2"/>
        <v>302.4</v>
      </c>
      <c r="I630" s="122">
        <f t="shared" si="3"/>
        <v>0.8284931507</v>
      </c>
      <c r="J630" s="122">
        <f t="shared" si="4"/>
        <v>4.142465753</v>
      </c>
      <c r="K630" s="122">
        <f t="shared" si="5"/>
        <v>4.432438356</v>
      </c>
      <c r="L630" s="122">
        <f t="shared" si="6"/>
        <v>13</v>
      </c>
      <c r="M630" s="125">
        <v>1.0</v>
      </c>
      <c r="N630" s="125">
        <v>5.0</v>
      </c>
      <c r="O630" s="118">
        <f t="shared" si="7"/>
        <v>5</v>
      </c>
      <c r="P630" s="118"/>
      <c r="Q630" s="118"/>
      <c r="R630" s="118"/>
      <c r="S630" s="118"/>
      <c r="T630" s="118"/>
      <c r="U630" s="118"/>
      <c r="V630" s="118"/>
      <c r="W630" s="118"/>
      <c r="X630" s="118"/>
      <c r="Y630" s="118"/>
      <c r="Z630" s="118"/>
      <c r="AA630" s="118"/>
      <c r="AB630" s="118"/>
      <c r="AC630" s="118"/>
      <c r="AD630" s="118"/>
      <c r="AE630" s="118"/>
      <c r="AF630" s="118"/>
      <c r="AG630" s="118"/>
    </row>
    <row r="631" ht="11.25" customHeight="1">
      <c r="A631" s="123">
        <v>56381.89684984385</v>
      </c>
      <c r="B631" s="124">
        <v>18.747999999999998</v>
      </c>
      <c r="C631" s="124">
        <f t="shared" si="1"/>
        <v>26.57772163</v>
      </c>
      <c r="D631" s="124">
        <v>498.2791250996988</v>
      </c>
      <c r="E631" s="125">
        <v>26.0</v>
      </c>
      <c r="F631" s="125">
        <v>1.6</v>
      </c>
      <c r="G631" s="126">
        <v>0.2</v>
      </c>
      <c r="H631" s="127">
        <f t="shared" si="2"/>
        <v>374.4</v>
      </c>
      <c r="I631" s="122">
        <f t="shared" si="3"/>
        <v>1.025753425</v>
      </c>
      <c r="J631" s="122">
        <f t="shared" si="4"/>
        <v>20.51506849</v>
      </c>
      <c r="K631" s="122">
        <f t="shared" si="5"/>
        <v>32.82410959</v>
      </c>
      <c r="L631" s="122">
        <f t="shared" si="6"/>
        <v>86</v>
      </c>
      <c r="M631" s="125">
        <v>0.81</v>
      </c>
      <c r="N631" s="125">
        <v>16.0</v>
      </c>
      <c r="O631" s="118">
        <f t="shared" si="7"/>
        <v>20</v>
      </c>
      <c r="P631" s="118"/>
      <c r="Q631" s="118"/>
      <c r="R631" s="118"/>
      <c r="S631" s="118"/>
      <c r="T631" s="118"/>
      <c r="U631" s="118"/>
      <c r="V631" s="118"/>
      <c r="W631" s="118"/>
      <c r="X631" s="118"/>
      <c r="Y631" s="118"/>
      <c r="Z631" s="118"/>
      <c r="AA631" s="118"/>
      <c r="AB631" s="118"/>
      <c r="AC631" s="118"/>
      <c r="AD631" s="118"/>
      <c r="AE631" s="118"/>
      <c r="AF631" s="118"/>
      <c r="AG631" s="118"/>
    </row>
    <row r="632" ht="11.25" customHeight="1">
      <c r="A632" s="123">
        <v>31914.838818784887</v>
      </c>
      <c r="B632" s="124">
        <v>5.43382443</v>
      </c>
      <c r="C632" s="124">
        <f t="shared" si="1"/>
        <v>2.976665432</v>
      </c>
      <c r="D632" s="124">
        <v>16.174677346512667</v>
      </c>
      <c r="E632" s="125">
        <v>10.0</v>
      </c>
      <c r="F632" s="125">
        <v>1.36</v>
      </c>
      <c r="G632" s="126">
        <v>0.2</v>
      </c>
      <c r="H632" s="127">
        <f t="shared" si="2"/>
        <v>144</v>
      </c>
      <c r="I632" s="122">
        <f t="shared" si="3"/>
        <v>0.3945205479</v>
      </c>
      <c r="J632" s="122">
        <f t="shared" si="4"/>
        <v>1.97260274</v>
      </c>
      <c r="K632" s="122">
        <f t="shared" si="5"/>
        <v>2.682739726</v>
      </c>
      <c r="L632" s="122">
        <f t="shared" si="6"/>
        <v>7</v>
      </c>
      <c r="M632" s="125">
        <v>1.0</v>
      </c>
      <c r="N632" s="125">
        <v>5.0</v>
      </c>
      <c r="O632" s="118">
        <f t="shared" si="7"/>
        <v>5</v>
      </c>
      <c r="P632" s="118"/>
      <c r="Q632" s="118"/>
      <c r="R632" s="118"/>
      <c r="S632" s="118"/>
      <c r="T632" s="118"/>
      <c r="U632" s="118"/>
      <c r="V632" s="118"/>
      <c r="W632" s="118"/>
      <c r="X632" s="118"/>
      <c r="Y632" s="118"/>
      <c r="Z632" s="118"/>
      <c r="AA632" s="118"/>
      <c r="AB632" s="118"/>
      <c r="AC632" s="118"/>
      <c r="AD632" s="118"/>
      <c r="AE632" s="118"/>
      <c r="AF632" s="118"/>
      <c r="AG632" s="118"/>
    </row>
    <row r="633" ht="11.25" customHeight="1">
      <c r="A633" s="123">
        <v>12363.612148933868</v>
      </c>
      <c r="B633" s="124">
        <v>11.812361439999998</v>
      </c>
      <c r="C633" s="124">
        <f t="shared" si="1"/>
        <v>22.85741097</v>
      </c>
      <c r="D633" s="124">
        <v>270.0</v>
      </c>
      <c r="E633" s="125">
        <v>10.0</v>
      </c>
      <c r="F633" s="125">
        <v>1.1</v>
      </c>
      <c r="G633" s="126">
        <v>-0.6</v>
      </c>
      <c r="H633" s="127">
        <f t="shared" si="2"/>
        <v>48</v>
      </c>
      <c r="I633" s="122">
        <f t="shared" si="3"/>
        <v>0.1315068493</v>
      </c>
      <c r="J633" s="122">
        <f t="shared" si="4"/>
        <v>0.6575342466</v>
      </c>
      <c r="K633" s="122">
        <f t="shared" si="5"/>
        <v>0.7232876712</v>
      </c>
      <c r="L633" s="122">
        <f t="shared" si="6"/>
        <v>2</v>
      </c>
      <c r="M633" s="125">
        <v>1.0</v>
      </c>
      <c r="N633" s="125">
        <v>5.0</v>
      </c>
      <c r="O633" s="118">
        <f t="shared" si="7"/>
        <v>5</v>
      </c>
      <c r="P633" s="118"/>
      <c r="Q633" s="118"/>
      <c r="R633" s="118"/>
      <c r="S633" s="118"/>
      <c r="T633" s="118"/>
      <c r="U633" s="118"/>
      <c r="V633" s="118"/>
      <c r="W633" s="118"/>
      <c r="X633" s="118"/>
      <c r="Y633" s="118"/>
      <c r="Z633" s="118"/>
      <c r="AA633" s="118"/>
      <c r="AB633" s="118"/>
      <c r="AC633" s="118"/>
      <c r="AD633" s="118"/>
      <c r="AE633" s="118"/>
      <c r="AF633" s="118"/>
      <c r="AG633" s="118"/>
    </row>
    <row r="634" ht="11.25" customHeight="1">
      <c r="A634" s="123">
        <v>43037.22453363879</v>
      </c>
      <c r="B634" s="124">
        <v>8.903393379999999</v>
      </c>
      <c r="C634" s="124">
        <f t="shared" si="1"/>
        <v>4.127616754</v>
      </c>
      <c r="D634" s="124">
        <v>36.74979568047376</v>
      </c>
      <c r="E634" s="125">
        <v>18.0</v>
      </c>
      <c r="F634" s="125">
        <v>1.06</v>
      </c>
      <c r="G634" s="126">
        <v>0.4</v>
      </c>
      <c r="H634" s="127">
        <f t="shared" si="2"/>
        <v>302.4</v>
      </c>
      <c r="I634" s="122">
        <f t="shared" si="3"/>
        <v>0.8284931507</v>
      </c>
      <c r="J634" s="122">
        <f t="shared" si="4"/>
        <v>4.970958904</v>
      </c>
      <c r="K634" s="122">
        <f t="shared" si="5"/>
        <v>5.269216438</v>
      </c>
      <c r="L634" s="122">
        <f t="shared" si="6"/>
        <v>16</v>
      </c>
      <c r="M634" s="125">
        <v>0.8</v>
      </c>
      <c r="N634" s="125">
        <v>5.0</v>
      </c>
      <c r="O634" s="118">
        <f t="shared" si="7"/>
        <v>6</v>
      </c>
      <c r="P634" s="118"/>
      <c r="Q634" s="118"/>
      <c r="R634" s="118"/>
      <c r="S634" s="118"/>
      <c r="T634" s="118"/>
      <c r="U634" s="118"/>
      <c r="V634" s="118"/>
      <c r="W634" s="118"/>
      <c r="X634" s="118"/>
      <c r="Y634" s="118"/>
      <c r="Z634" s="118"/>
      <c r="AA634" s="118"/>
      <c r="AB634" s="118"/>
      <c r="AC634" s="118"/>
      <c r="AD634" s="118"/>
      <c r="AE634" s="118"/>
      <c r="AF634" s="118"/>
      <c r="AG634" s="118"/>
    </row>
    <row r="635" ht="11.25" customHeight="1">
      <c r="A635" s="123">
        <v>38771.249025068864</v>
      </c>
      <c r="B635" s="124">
        <v>590.5784530899999</v>
      </c>
      <c r="C635" s="124">
        <f t="shared" si="1"/>
        <v>5.038073806</v>
      </c>
      <c r="D635" s="124">
        <v>2975.3778351898827</v>
      </c>
      <c r="E635" s="125">
        <v>10.0</v>
      </c>
      <c r="F635" s="125">
        <v>0.82</v>
      </c>
      <c r="G635" s="126">
        <v>0.5</v>
      </c>
      <c r="H635" s="127">
        <f t="shared" si="2"/>
        <v>180</v>
      </c>
      <c r="I635" s="122">
        <f t="shared" si="3"/>
        <v>0.4931506849</v>
      </c>
      <c r="J635" s="122">
        <f t="shared" si="4"/>
        <v>7.890410959</v>
      </c>
      <c r="K635" s="122">
        <f t="shared" si="5"/>
        <v>6.470136986</v>
      </c>
      <c r="L635" s="122">
        <f t="shared" si="6"/>
        <v>21</v>
      </c>
      <c r="M635" s="125">
        <v>1.0</v>
      </c>
      <c r="N635" s="125">
        <v>16.0</v>
      </c>
      <c r="O635" s="118">
        <f t="shared" si="7"/>
        <v>16</v>
      </c>
      <c r="P635" s="118"/>
      <c r="Q635" s="118"/>
      <c r="R635" s="118"/>
      <c r="S635" s="118"/>
      <c r="T635" s="118"/>
      <c r="U635" s="118"/>
      <c r="V635" s="118"/>
      <c r="W635" s="118"/>
      <c r="X635" s="118"/>
      <c r="Y635" s="118"/>
      <c r="Z635" s="118"/>
      <c r="AA635" s="118"/>
      <c r="AB635" s="118"/>
      <c r="AC635" s="118"/>
      <c r="AD635" s="118"/>
      <c r="AE635" s="118"/>
      <c r="AF635" s="118"/>
      <c r="AG635" s="118"/>
    </row>
    <row r="636" ht="11.25" customHeight="1">
      <c r="A636" s="123">
        <v>1762.61210522215</v>
      </c>
      <c r="B636" s="124">
        <v>6.794</v>
      </c>
      <c r="C636" s="124">
        <f t="shared" si="1"/>
        <v>6.222231051</v>
      </c>
      <c r="D636" s="124">
        <v>42.273837760000006</v>
      </c>
      <c r="E636" s="125">
        <v>10.0</v>
      </c>
      <c r="F636" s="125">
        <v>0.86</v>
      </c>
      <c r="G636" s="126">
        <v>-0.4</v>
      </c>
      <c r="H636" s="127">
        <f t="shared" si="2"/>
        <v>72</v>
      </c>
      <c r="I636" s="122">
        <f t="shared" si="3"/>
        <v>0.197260274</v>
      </c>
      <c r="J636" s="122">
        <f t="shared" si="4"/>
        <v>3.156164384</v>
      </c>
      <c r="K636" s="122">
        <f t="shared" si="5"/>
        <v>2.71430137</v>
      </c>
      <c r="L636" s="122">
        <f t="shared" si="6"/>
        <v>9</v>
      </c>
      <c r="M636" s="125">
        <v>1.0</v>
      </c>
      <c r="N636" s="125">
        <v>16.0</v>
      </c>
      <c r="O636" s="118">
        <f t="shared" si="7"/>
        <v>16</v>
      </c>
      <c r="P636" s="118"/>
      <c r="Q636" s="118"/>
      <c r="R636" s="118"/>
      <c r="S636" s="118"/>
      <c r="T636" s="118"/>
      <c r="U636" s="118"/>
      <c r="V636" s="118"/>
      <c r="W636" s="118"/>
      <c r="X636" s="118"/>
      <c r="Y636" s="118"/>
      <c r="Z636" s="118"/>
      <c r="AA636" s="118"/>
      <c r="AB636" s="118"/>
      <c r="AC636" s="118"/>
      <c r="AD636" s="118"/>
      <c r="AE636" s="118"/>
      <c r="AF636" s="118"/>
      <c r="AG636" s="118"/>
    </row>
    <row r="637" ht="11.25" customHeight="1">
      <c r="A637" s="123">
        <v>21546.184241018975</v>
      </c>
      <c r="B637" s="124">
        <v>6.6434999999999995</v>
      </c>
      <c r="C637" s="124">
        <f t="shared" si="1"/>
        <v>6.286702421</v>
      </c>
      <c r="D637" s="124">
        <v>41.76570753404669</v>
      </c>
      <c r="E637" s="125">
        <v>10.0</v>
      </c>
      <c r="F637" s="125">
        <v>0.86</v>
      </c>
      <c r="G637" s="126">
        <v>-0.4</v>
      </c>
      <c r="H637" s="127">
        <f t="shared" si="2"/>
        <v>72</v>
      </c>
      <c r="I637" s="122">
        <f t="shared" si="3"/>
        <v>0.197260274</v>
      </c>
      <c r="J637" s="122">
        <f t="shared" si="4"/>
        <v>3.550684932</v>
      </c>
      <c r="K637" s="122">
        <f t="shared" si="5"/>
        <v>3.053589041</v>
      </c>
      <c r="L637" s="122">
        <f t="shared" si="6"/>
        <v>10</v>
      </c>
      <c r="M637" s="125">
        <v>0.89</v>
      </c>
      <c r="N637" s="125">
        <v>16.0</v>
      </c>
      <c r="O637" s="118">
        <f t="shared" si="7"/>
        <v>18</v>
      </c>
      <c r="P637" s="118"/>
      <c r="Q637" s="118"/>
      <c r="R637" s="118"/>
      <c r="S637" s="118"/>
      <c r="T637" s="118"/>
      <c r="U637" s="118"/>
      <c r="V637" s="118"/>
      <c r="W637" s="118"/>
      <c r="X637" s="118"/>
      <c r="Y637" s="118"/>
      <c r="Z637" s="118"/>
      <c r="AA637" s="118"/>
      <c r="AB637" s="118"/>
      <c r="AC637" s="118"/>
      <c r="AD637" s="118"/>
      <c r="AE637" s="118"/>
      <c r="AF637" s="118"/>
      <c r="AG637" s="118"/>
    </row>
    <row r="638" ht="11.25" customHeight="1">
      <c r="A638" s="123">
        <v>18049.75949542418</v>
      </c>
      <c r="B638" s="124">
        <v>6.794</v>
      </c>
      <c r="C638" s="124">
        <f t="shared" si="1"/>
        <v>618.1925228</v>
      </c>
      <c r="D638" s="124">
        <v>4200.0</v>
      </c>
      <c r="E638" s="125">
        <v>10.0</v>
      </c>
      <c r="F638" s="125">
        <v>0.86</v>
      </c>
      <c r="G638" s="126">
        <v>-0.6</v>
      </c>
      <c r="H638" s="127">
        <f t="shared" si="2"/>
        <v>48</v>
      </c>
      <c r="I638" s="122">
        <f t="shared" si="3"/>
        <v>0.1315068493</v>
      </c>
      <c r="J638" s="122">
        <f t="shared" si="4"/>
        <v>2.104109589</v>
      </c>
      <c r="K638" s="122">
        <f t="shared" si="5"/>
        <v>1.809534247</v>
      </c>
      <c r="L638" s="122">
        <f t="shared" si="6"/>
        <v>6</v>
      </c>
      <c r="M638" s="125">
        <v>1.0</v>
      </c>
      <c r="N638" s="125">
        <v>16.0</v>
      </c>
      <c r="O638" s="118">
        <f t="shared" si="7"/>
        <v>16</v>
      </c>
      <c r="P638" s="118"/>
      <c r="Q638" s="118"/>
      <c r="R638" s="118"/>
      <c r="S638" s="118"/>
      <c r="T638" s="118"/>
      <c r="U638" s="118"/>
      <c r="V638" s="118"/>
      <c r="W638" s="118"/>
      <c r="X638" s="118"/>
      <c r="Y638" s="118"/>
      <c r="Z638" s="118"/>
      <c r="AA638" s="118"/>
      <c r="AB638" s="118"/>
      <c r="AC638" s="118"/>
      <c r="AD638" s="118"/>
      <c r="AE638" s="118"/>
      <c r="AF638" s="118"/>
      <c r="AG638" s="118"/>
    </row>
    <row r="639" ht="11.25" customHeight="1">
      <c r="A639" s="123">
        <v>45282.24361206402</v>
      </c>
      <c r="B639" s="124">
        <v>9.38292164</v>
      </c>
      <c r="C639" s="124">
        <f t="shared" si="1"/>
        <v>115.9462739</v>
      </c>
      <c r="D639" s="124">
        <v>1087.9148028792642</v>
      </c>
      <c r="E639" s="125">
        <v>42.0</v>
      </c>
      <c r="F639" s="125">
        <v>1.99</v>
      </c>
      <c r="G639" s="126">
        <v>-0.1</v>
      </c>
      <c r="H639" s="127">
        <f t="shared" si="2"/>
        <v>453.6</v>
      </c>
      <c r="I639" s="122">
        <f t="shared" si="3"/>
        <v>1.242739726</v>
      </c>
      <c r="J639" s="122">
        <f t="shared" si="4"/>
        <v>36.03945205</v>
      </c>
      <c r="K639" s="122">
        <f t="shared" si="5"/>
        <v>71.71850959</v>
      </c>
      <c r="L639" s="122">
        <f t="shared" si="6"/>
        <v>179</v>
      </c>
      <c r="M639" s="125">
        <v>1.0</v>
      </c>
      <c r="N639" s="125">
        <v>29.0</v>
      </c>
      <c r="O639" s="118">
        <f t="shared" si="7"/>
        <v>29</v>
      </c>
      <c r="P639" s="118"/>
      <c r="Q639" s="118"/>
      <c r="R639" s="118"/>
      <c r="S639" s="118"/>
      <c r="T639" s="118"/>
      <c r="U639" s="118"/>
      <c r="V639" s="118"/>
      <c r="W639" s="118"/>
      <c r="X639" s="118"/>
      <c r="Y639" s="118"/>
      <c r="Z639" s="118"/>
      <c r="AA639" s="118"/>
      <c r="AB639" s="118"/>
      <c r="AC639" s="118"/>
      <c r="AD639" s="118"/>
      <c r="AE639" s="118"/>
      <c r="AF639" s="118"/>
      <c r="AG639" s="118"/>
    </row>
    <row r="640" ht="11.25" customHeight="1">
      <c r="A640" s="123">
        <v>4089.2490819389836</v>
      </c>
      <c r="B640" s="124">
        <v>24.101777349999995</v>
      </c>
      <c r="C640" s="124">
        <f t="shared" si="1"/>
        <v>2.363051365</v>
      </c>
      <c r="D640" s="124">
        <v>56.953737861693746</v>
      </c>
      <c r="E640" s="125">
        <v>10.0</v>
      </c>
      <c r="F640" s="125">
        <v>0.25</v>
      </c>
      <c r="G640" s="126">
        <v>0.4</v>
      </c>
      <c r="H640" s="127">
        <f t="shared" si="2"/>
        <v>168</v>
      </c>
      <c r="I640" s="122">
        <f t="shared" si="3"/>
        <v>0.4602739726</v>
      </c>
      <c r="J640" s="122">
        <f t="shared" si="4"/>
        <v>9.665753425</v>
      </c>
      <c r="K640" s="122">
        <f t="shared" si="5"/>
        <v>2.416438356</v>
      </c>
      <c r="L640" s="122">
        <f t="shared" si="6"/>
        <v>14</v>
      </c>
      <c r="M640" s="125">
        <v>1.0</v>
      </c>
      <c r="N640" s="125">
        <v>21.0</v>
      </c>
      <c r="O640" s="118">
        <f t="shared" si="7"/>
        <v>21</v>
      </c>
      <c r="P640" s="118"/>
      <c r="Q640" s="118"/>
      <c r="R640" s="118"/>
      <c r="S640" s="118"/>
      <c r="T640" s="118"/>
      <c r="U640" s="118"/>
      <c r="V640" s="118"/>
      <c r="W640" s="118"/>
      <c r="X640" s="118"/>
      <c r="Y640" s="118"/>
      <c r="Z640" s="118"/>
      <c r="AA640" s="118"/>
      <c r="AB640" s="118"/>
      <c r="AC640" s="118"/>
      <c r="AD640" s="118"/>
      <c r="AE640" s="118"/>
      <c r="AF640" s="118"/>
      <c r="AG640" s="118"/>
    </row>
    <row r="641" ht="11.25" customHeight="1">
      <c r="A641" s="123">
        <v>31911.815427048994</v>
      </c>
      <c r="B641" s="124">
        <v>15.75348</v>
      </c>
      <c r="C641" s="124">
        <f t="shared" si="1"/>
        <v>2.797466852</v>
      </c>
      <c r="D641" s="124">
        <v>44.06983809799999</v>
      </c>
      <c r="E641" s="125">
        <v>10.0</v>
      </c>
      <c r="F641" s="125">
        <v>1.15</v>
      </c>
      <c r="G641" s="126">
        <v>0.8</v>
      </c>
      <c r="H641" s="127">
        <f t="shared" si="2"/>
        <v>216</v>
      </c>
      <c r="I641" s="122">
        <f t="shared" si="3"/>
        <v>0.5917808219</v>
      </c>
      <c r="J641" s="122">
        <f t="shared" si="4"/>
        <v>3.550684932</v>
      </c>
      <c r="K641" s="122">
        <f t="shared" si="5"/>
        <v>4.083287671</v>
      </c>
      <c r="L641" s="122">
        <f t="shared" si="6"/>
        <v>12</v>
      </c>
      <c r="M641" s="125">
        <v>1.0</v>
      </c>
      <c r="N641" s="125">
        <v>6.0</v>
      </c>
      <c r="O641" s="118">
        <f t="shared" si="7"/>
        <v>6</v>
      </c>
      <c r="P641" s="118"/>
      <c r="Q641" s="118"/>
      <c r="R641" s="118"/>
      <c r="S641" s="118"/>
      <c r="T641" s="118"/>
      <c r="U641" s="118"/>
      <c r="V641" s="118"/>
      <c r="W641" s="118"/>
      <c r="X641" s="118"/>
      <c r="Y641" s="118"/>
      <c r="Z641" s="118"/>
      <c r="AA641" s="118"/>
      <c r="AB641" s="118"/>
      <c r="AC641" s="118"/>
      <c r="AD641" s="118"/>
      <c r="AE641" s="118"/>
      <c r="AF641" s="118"/>
      <c r="AG641" s="118"/>
    </row>
    <row r="642" ht="11.25" customHeight="1">
      <c r="A642" s="123">
        <v>620.6222247193139</v>
      </c>
      <c r="B642" s="124">
        <v>9.5933</v>
      </c>
      <c r="C642" s="124">
        <f t="shared" si="1"/>
        <v>2.71430496</v>
      </c>
      <c r="D642" s="124">
        <v>26.039141770090485</v>
      </c>
      <c r="E642" s="125">
        <v>10.0</v>
      </c>
      <c r="F642" s="125">
        <v>0.25</v>
      </c>
      <c r="G642" s="126">
        <v>0.8</v>
      </c>
      <c r="H642" s="127">
        <f t="shared" si="2"/>
        <v>216</v>
      </c>
      <c r="I642" s="122">
        <f t="shared" si="3"/>
        <v>0.5917808219</v>
      </c>
      <c r="J642" s="122">
        <f t="shared" si="4"/>
        <v>12.42739726</v>
      </c>
      <c r="K642" s="122">
        <f t="shared" si="5"/>
        <v>3.106849315</v>
      </c>
      <c r="L642" s="122">
        <f t="shared" si="6"/>
        <v>19</v>
      </c>
      <c r="M642" s="125">
        <v>0.78</v>
      </c>
      <c r="N642" s="125">
        <v>16.0</v>
      </c>
      <c r="O642" s="118">
        <f t="shared" si="7"/>
        <v>21</v>
      </c>
      <c r="P642" s="118"/>
      <c r="Q642" s="118"/>
      <c r="R642" s="118"/>
      <c r="S642" s="118"/>
      <c r="T642" s="118"/>
      <c r="U642" s="118"/>
      <c r="V642" s="118"/>
      <c r="W642" s="118"/>
      <c r="X642" s="118"/>
      <c r="Y642" s="118"/>
      <c r="Z642" s="118"/>
      <c r="AA642" s="118"/>
      <c r="AB642" s="118"/>
      <c r="AC642" s="118"/>
      <c r="AD642" s="118"/>
      <c r="AE642" s="118"/>
      <c r="AF642" s="118"/>
      <c r="AG642" s="118"/>
    </row>
    <row r="643" ht="11.25" customHeight="1">
      <c r="A643" s="123">
        <v>34071.136274287</v>
      </c>
      <c r="B643" s="124">
        <v>35.431999999999995</v>
      </c>
      <c r="C643" s="124">
        <f t="shared" si="1"/>
        <v>1.714799579</v>
      </c>
      <c r="D643" s="124">
        <v>60.75877866666667</v>
      </c>
      <c r="E643" s="125">
        <v>10.0</v>
      </c>
      <c r="F643" s="125">
        <v>0.25</v>
      </c>
      <c r="G643" s="126">
        <v>-0.1</v>
      </c>
      <c r="H643" s="127">
        <f t="shared" si="2"/>
        <v>108</v>
      </c>
      <c r="I643" s="122">
        <f t="shared" si="3"/>
        <v>0.295890411</v>
      </c>
      <c r="J643" s="122">
        <f t="shared" si="4"/>
        <v>4.734246575</v>
      </c>
      <c r="K643" s="122">
        <f t="shared" si="5"/>
        <v>1.183561644</v>
      </c>
      <c r="L643" s="122">
        <f t="shared" si="6"/>
        <v>7</v>
      </c>
      <c r="M643" s="125">
        <v>1.0</v>
      </c>
      <c r="N643" s="125">
        <v>16.0</v>
      </c>
      <c r="O643" s="118">
        <f t="shared" si="7"/>
        <v>16</v>
      </c>
      <c r="P643" s="118"/>
      <c r="Q643" s="118"/>
      <c r="R643" s="118"/>
      <c r="S643" s="118"/>
      <c r="T643" s="118"/>
      <c r="U643" s="118"/>
      <c r="V643" s="118"/>
      <c r="W643" s="118"/>
      <c r="X643" s="118"/>
      <c r="Y643" s="118"/>
      <c r="Z643" s="118"/>
      <c r="AA643" s="118"/>
      <c r="AB643" s="118"/>
      <c r="AC643" s="118"/>
      <c r="AD643" s="118"/>
      <c r="AE643" s="118"/>
      <c r="AF643" s="118"/>
      <c r="AG643" s="118"/>
    </row>
    <row r="644" ht="11.25" customHeight="1">
      <c r="A644" s="123">
        <v>55007.584592789215</v>
      </c>
      <c r="B644" s="124">
        <v>32.35873926</v>
      </c>
      <c r="C644" s="124">
        <f t="shared" si="1"/>
        <v>26.12051645</v>
      </c>
      <c r="D644" s="124">
        <v>845.2269811697713</v>
      </c>
      <c r="E644" s="125">
        <v>18.0</v>
      </c>
      <c r="F644" s="125">
        <v>1.2</v>
      </c>
      <c r="G644" s="126">
        <v>-0.4</v>
      </c>
      <c r="H644" s="127">
        <f t="shared" si="2"/>
        <v>129.6</v>
      </c>
      <c r="I644" s="122">
        <f t="shared" si="3"/>
        <v>0.3550684932</v>
      </c>
      <c r="J644" s="122">
        <f t="shared" si="4"/>
        <v>9.231780822</v>
      </c>
      <c r="K644" s="122">
        <f t="shared" si="5"/>
        <v>11.07813699</v>
      </c>
      <c r="L644" s="122">
        <f t="shared" si="6"/>
        <v>31</v>
      </c>
      <c r="M644" s="125">
        <v>1.0</v>
      </c>
      <c r="N644" s="125">
        <v>26.0</v>
      </c>
      <c r="O644" s="118">
        <f t="shared" si="7"/>
        <v>26</v>
      </c>
      <c r="P644" s="118"/>
      <c r="Q644" s="118"/>
      <c r="R644" s="118"/>
      <c r="S644" s="118"/>
      <c r="T644" s="118"/>
      <c r="U644" s="118"/>
      <c r="V644" s="118"/>
      <c r="W644" s="118"/>
      <c r="X644" s="118"/>
      <c r="Y644" s="118"/>
      <c r="Z644" s="118"/>
      <c r="AA644" s="118"/>
      <c r="AB644" s="118"/>
      <c r="AC644" s="118"/>
      <c r="AD644" s="118"/>
      <c r="AE644" s="118"/>
      <c r="AF644" s="118"/>
      <c r="AG644" s="118"/>
    </row>
    <row r="645" ht="11.25" customHeight="1">
      <c r="A645" s="123">
        <v>98805.82762170518</v>
      </c>
      <c r="B645" s="124">
        <v>117.33709709999998</v>
      </c>
      <c r="C645" s="124">
        <f t="shared" si="1"/>
        <v>9.810110064</v>
      </c>
      <c r="D645" s="124">
        <v>1151.0898371633923</v>
      </c>
      <c r="E645" s="125">
        <v>10.0</v>
      </c>
      <c r="F645" s="125">
        <v>1.15</v>
      </c>
      <c r="G645" s="126">
        <v>-0.2</v>
      </c>
      <c r="H645" s="127">
        <f t="shared" si="2"/>
        <v>96</v>
      </c>
      <c r="I645" s="122">
        <f t="shared" si="3"/>
        <v>0.2630136986</v>
      </c>
      <c r="J645" s="122">
        <f t="shared" si="4"/>
        <v>7.101369863</v>
      </c>
      <c r="K645" s="122">
        <f t="shared" si="5"/>
        <v>8.166575342</v>
      </c>
      <c r="L645" s="122">
        <f t="shared" si="6"/>
        <v>23</v>
      </c>
      <c r="M645" s="125">
        <v>1.0</v>
      </c>
      <c r="N645" s="125">
        <v>27.0</v>
      </c>
      <c r="O645" s="118">
        <f t="shared" si="7"/>
        <v>27</v>
      </c>
      <c r="P645" s="118"/>
      <c r="Q645" s="118"/>
      <c r="R645" s="118"/>
      <c r="S645" s="118"/>
      <c r="T645" s="118"/>
      <c r="U645" s="118"/>
      <c r="V645" s="118"/>
      <c r="W645" s="118"/>
      <c r="X645" s="118"/>
      <c r="Y645" s="118"/>
      <c r="Z645" s="118"/>
      <c r="AA645" s="118"/>
      <c r="AB645" s="118"/>
      <c r="AC645" s="118"/>
      <c r="AD645" s="118"/>
      <c r="AE645" s="118"/>
      <c r="AF645" s="118"/>
      <c r="AG645" s="118"/>
    </row>
    <row r="646" ht="11.25" customHeight="1">
      <c r="A646" s="123">
        <v>52859.72379430276</v>
      </c>
      <c r="B646" s="124">
        <v>9.092992849999998</v>
      </c>
      <c r="C646" s="124">
        <f t="shared" si="1"/>
        <v>0.7007408311</v>
      </c>
      <c r="D646" s="124">
        <v>6.371831367114582</v>
      </c>
      <c r="E646" s="125">
        <v>10.0</v>
      </c>
      <c r="F646" s="125">
        <v>0.25</v>
      </c>
      <c r="G646" s="126">
        <v>0.8</v>
      </c>
      <c r="H646" s="127">
        <f t="shared" si="2"/>
        <v>216</v>
      </c>
      <c r="I646" s="122">
        <f t="shared" si="3"/>
        <v>0.5917808219</v>
      </c>
      <c r="J646" s="122">
        <f t="shared" si="4"/>
        <v>2.95890411</v>
      </c>
      <c r="K646" s="122">
        <f t="shared" si="5"/>
        <v>0.7397260274</v>
      </c>
      <c r="L646" s="122">
        <f t="shared" si="6"/>
        <v>4</v>
      </c>
      <c r="M646" s="125">
        <v>1.0</v>
      </c>
      <c r="N646" s="125">
        <v>5.0</v>
      </c>
      <c r="O646" s="118">
        <f t="shared" si="7"/>
        <v>5</v>
      </c>
      <c r="P646" s="118"/>
      <c r="Q646" s="118"/>
      <c r="R646" s="118"/>
      <c r="S646" s="118"/>
      <c r="T646" s="118"/>
      <c r="U646" s="118"/>
      <c r="V646" s="118"/>
      <c r="W646" s="118"/>
      <c r="X646" s="118"/>
      <c r="Y646" s="118"/>
      <c r="Z646" s="118"/>
      <c r="AA646" s="118"/>
      <c r="AB646" s="118"/>
      <c r="AC646" s="118"/>
      <c r="AD646" s="118"/>
      <c r="AE646" s="118"/>
      <c r="AF646" s="118"/>
      <c r="AG646" s="118"/>
    </row>
    <row r="647" ht="11.25" customHeight="1">
      <c r="A647" s="123">
        <v>87198.89708318464</v>
      </c>
      <c r="B647" s="124">
        <v>72.46577278999999</v>
      </c>
      <c r="C647" s="124">
        <f t="shared" si="1"/>
        <v>13.77461493</v>
      </c>
      <c r="D647" s="124">
        <v>998.1881155945812</v>
      </c>
      <c r="E647" s="125">
        <v>18.0</v>
      </c>
      <c r="F647" s="125">
        <v>0.82</v>
      </c>
      <c r="G647" s="126">
        <v>0.2</v>
      </c>
      <c r="H647" s="127">
        <f t="shared" si="2"/>
        <v>259.2</v>
      </c>
      <c r="I647" s="122">
        <f t="shared" si="3"/>
        <v>0.7101369863</v>
      </c>
      <c r="J647" s="122">
        <f t="shared" si="4"/>
        <v>26.27506849</v>
      </c>
      <c r="K647" s="122">
        <f t="shared" si="5"/>
        <v>21.54555616</v>
      </c>
      <c r="L647" s="122">
        <f t="shared" si="6"/>
        <v>69</v>
      </c>
      <c r="M647" s="125">
        <v>0.75</v>
      </c>
      <c r="N647" s="125">
        <v>28.0</v>
      </c>
      <c r="O647" s="118">
        <f t="shared" si="7"/>
        <v>37</v>
      </c>
      <c r="P647" s="118"/>
      <c r="Q647" s="118"/>
      <c r="R647" s="118"/>
      <c r="S647" s="118"/>
      <c r="T647" s="118"/>
      <c r="U647" s="118"/>
      <c r="V647" s="118"/>
      <c r="W647" s="118"/>
      <c r="X647" s="118"/>
      <c r="Y647" s="118"/>
      <c r="Z647" s="118"/>
      <c r="AA647" s="118"/>
      <c r="AB647" s="118"/>
      <c r="AC647" s="118"/>
      <c r="AD647" s="118"/>
      <c r="AE647" s="118"/>
      <c r="AF647" s="118"/>
      <c r="AG647" s="118"/>
    </row>
    <row r="648" ht="11.25" customHeight="1">
      <c r="A648" s="123">
        <v>29651.51182782436</v>
      </c>
      <c r="B648" s="124">
        <v>53.51296465</v>
      </c>
      <c r="C648" s="124">
        <f t="shared" si="1"/>
        <v>4.962204893</v>
      </c>
      <c r="D648" s="124">
        <v>265.54229502744244</v>
      </c>
      <c r="E648" s="125">
        <v>18.0</v>
      </c>
      <c r="F648" s="125">
        <v>0.43</v>
      </c>
      <c r="G648" s="126">
        <v>0.8</v>
      </c>
      <c r="H648" s="127">
        <f t="shared" si="2"/>
        <v>388.8</v>
      </c>
      <c r="I648" s="122">
        <f t="shared" si="3"/>
        <v>1.065205479</v>
      </c>
      <c r="J648" s="122">
        <f t="shared" si="4"/>
        <v>17.04328767</v>
      </c>
      <c r="K648" s="122">
        <f t="shared" si="5"/>
        <v>7.328613699</v>
      </c>
      <c r="L648" s="122">
        <f t="shared" si="6"/>
        <v>32</v>
      </c>
      <c r="M648" s="125">
        <v>1.0</v>
      </c>
      <c r="N648" s="125">
        <v>16.0</v>
      </c>
      <c r="O648" s="118">
        <f t="shared" si="7"/>
        <v>16</v>
      </c>
      <c r="P648" s="118"/>
      <c r="Q648" s="118"/>
      <c r="R648" s="118"/>
      <c r="S648" s="118"/>
      <c r="T648" s="118"/>
      <c r="U648" s="118"/>
      <c r="V648" s="118"/>
      <c r="W648" s="118"/>
      <c r="X648" s="118"/>
      <c r="Y648" s="118"/>
      <c r="Z648" s="118"/>
      <c r="AA648" s="118"/>
      <c r="AB648" s="118"/>
      <c r="AC648" s="118"/>
      <c r="AD648" s="118"/>
      <c r="AE648" s="118"/>
      <c r="AF648" s="118"/>
      <c r="AG648" s="118"/>
    </row>
    <row r="649" ht="11.25" customHeight="1">
      <c r="A649" s="123">
        <v>88147.3574074448</v>
      </c>
      <c r="B649" s="124">
        <v>20.209999999999997</v>
      </c>
      <c r="C649" s="124">
        <f t="shared" si="1"/>
        <v>3.333564968</v>
      </c>
      <c r="D649" s="124">
        <v>67.371348</v>
      </c>
      <c r="E649" s="125">
        <v>18.0</v>
      </c>
      <c r="F649" s="125">
        <v>0.25</v>
      </c>
      <c r="G649" s="126">
        <v>-0.4</v>
      </c>
      <c r="H649" s="127">
        <f t="shared" si="2"/>
        <v>129.6</v>
      </c>
      <c r="I649" s="122">
        <f t="shared" si="3"/>
        <v>0.3550684932</v>
      </c>
      <c r="J649" s="122">
        <f t="shared" si="4"/>
        <v>5.68109589</v>
      </c>
      <c r="K649" s="122">
        <f t="shared" si="5"/>
        <v>1.420273973</v>
      </c>
      <c r="L649" s="122">
        <f t="shared" si="6"/>
        <v>9</v>
      </c>
      <c r="M649" s="125">
        <v>1.0</v>
      </c>
      <c r="N649" s="125">
        <v>16.0</v>
      </c>
      <c r="O649" s="118">
        <f t="shared" si="7"/>
        <v>16</v>
      </c>
      <c r="P649" s="118"/>
      <c r="Q649" s="118"/>
      <c r="R649" s="118"/>
      <c r="S649" s="118"/>
      <c r="T649" s="118"/>
      <c r="U649" s="118"/>
      <c r="V649" s="118"/>
      <c r="W649" s="118"/>
      <c r="X649" s="118"/>
      <c r="Y649" s="118"/>
      <c r="Z649" s="118"/>
      <c r="AA649" s="118"/>
      <c r="AB649" s="118"/>
      <c r="AC649" s="118"/>
      <c r="AD649" s="118"/>
      <c r="AE649" s="118"/>
      <c r="AF649" s="118"/>
      <c r="AG649" s="118"/>
    </row>
    <row r="650" ht="11.25" customHeight="1">
      <c r="A650" s="123">
        <v>98139.37453596698</v>
      </c>
      <c r="B650" s="124">
        <v>52.2837</v>
      </c>
      <c r="C650" s="124">
        <f t="shared" si="1"/>
        <v>3.229386868</v>
      </c>
      <c r="D650" s="124">
        <v>168.84429419000008</v>
      </c>
      <c r="E650" s="125">
        <v>26.0</v>
      </c>
      <c r="F650" s="125">
        <v>0.25</v>
      </c>
      <c r="G650" s="126">
        <v>1.2</v>
      </c>
      <c r="H650" s="127">
        <f t="shared" si="2"/>
        <v>686.4</v>
      </c>
      <c r="I650" s="122">
        <f t="shared" si="3"/>
        <v>1.880547945</v>
      </c>
      <c r="J650" s="122">
        <f t="shared" si="4"/>
        <v>22.56657534</v>
      </c>
      <c r="K650" s="122">
        <f t="shared" si="5"/>
        <v>5.641643836</v>
      </c>
      <c r="L650" s="122">
        <f t="shared" si="6"/>
        <v>34</v>
      </c>
      <c r="M650" s="125">
        <v>1.0</v>
      </c>
      <c r="N650" s="125">
        <v>12.0</v>
      </c>
      <c r="O650" s="118">
        <f t="shared" si="7"/>
        <v>12</v>
      </c>
      <c r="P650" s="118"/>
      <c r="Q650" s="118"/>
      <c r="R650" s="118"/>
      <c r="S650" s="118"/>
      <c r="T650" s="118"/>
      <c r="U650" s="118"/>
      <c r="V650" s="118"/>
      <c r="W650" s="118"/>
      <c r="X650" s="118"/>
      <c r="Y650" s="118"/>
      <c r="Z650" s="118"/>
      <c r="AA650" s="118"/>
      <c r="AB650" s="118"/>
      <c r="AC650" s="118"/>
      <c r="AD650" s="118"/>
      <c r="AE650" s="118"/>
      <c r="AF650" s="118"/>
      <c r="AG650" s="118"/>
    </row>
    <row r="651" ht="11.25" customHeight="1">
      <c r="A651" s="123">
        <v>33392.710665023515</v>
      </c>
      <c r="B651" s="124">
        <v>12.469999999999999</v>
      </c>
      <c r="C651" s="124">
        <f t="shared" si="1"/>
        <v>7.874308688</v>
      </c>
      <c r="D651" s="124">
        <v>98.19262933333331</v>
      </c>
      <c r="E651" s="125">
        <v>10.0</v>
      </c>
      <c r="F651" s="125">
        <v>1.2</v>
      </c>
      <c r="G651" s="126">
        <v>1.5</v>
      </c>
      <c r="H651" s="127">
        <f t="shared" si="2"/>
        <v>300</v>
      </c>
      <c r="I651" s="122">
        <f t="shared" si="3"/>
        <v>0.8219178082</v>
      </c>
      <c r="J651" s="122">
        <f t="shared" si="4"/>
        <v>13.15068493</v>
      </c>
      <c r="K651" s="122">
        <f t="shared" si="5"/>
        <v>15.78082192</v>
      </c>
      <c r="L651" s="122">
        <f t="shared" si="6"/>
        <v>45</v>
      </c>
      <c r="M651" s="125">
        <v>1.0</v>
      </c>
      <c r="N651" s="125">
        <v>16.0</v>
      </c>
      <c r="O651" s="118">
        <f t="shared" si="7"/>
        <v>16</v>
      </c>
      <c r="P651" s="118"/>
      <c r="Q651" s="118"/>
      <c r="R651" s="118"/>
      <c r="S651" s="118"/>
      <c r="T651" s="118"/>
      <c r="U651" s="118"/>
      <c r="V651" s="118"/>
      <c r="W651" s="118"/>
      <c r="X651" s="118"/>
      <c r="Y651" s="118"/>
      <c r="Z651" s="118"/>
      <c r="AA651" s="118"/>
      <c r="AB651" s="118"/>
      <c r="AC651" s="118"/>
      <c r="AD651" s="118"/>
      <c r="AE651" s="118"/>
      <c r="AF651" s="118"/>
      <c r="AG651" s="118"/>
    </row>
    <row r="652" ht="11.25" customHeight="1">
      <c r="A652" s="123">
        <v>78998.63825539754</v>
      </c>
      <c r="B652" s="124">
        <v>11.43025183</v>
      </c>
      <c r="C652" s="124">
        <f t="shared" si="1"/>
        <v>22.09411519</v>
      </c>
      <c r="D652" s="124">
        <v>252.5413005271556</v>
      </c>
      <c r="E652" s="125">
        <v>18.0</v>
      </c>
      <c r="F652" s="125">
        <v>1.14</v>
      </c>
      <c r="G652" s="126">
        <v>-0.4</v>
      </c>
      <c r="H652" s="127">
        <f t="shared" si="2"/>
        <v>129.6</v>
      </c>
      <c r="I652" s="122">
        <f t="shared" si="3"/>
        <v>0.3550684932</v>
      </c>
      <c r="J652" s="122">
        <f t="shared" si="4"/>
        <v>9.231780822</v>
      </c>
      <c r="K652" s="122">
        <f t="shared" si="5"/>
        <v>10.52423014</v>
      </c>
      <c r="L652" s="122">
        <f t="shared" si="6"/>
        <v>30</v>
      </c>
      <c r="M652" s="125">
        <v>1.0</v>
      </c>
      <c r="N652" s="125">
        <v>26.0</v>
      </c>
      <c r="O652" s="118">
        <f t="shared" si="7"/>
        <v>26</v>
      </c>
      <c r="P652" s="118"/>
      <c r="Q652" s="118"/>
      <c r="R652" s="118"/>
      <c r="S652" s="118"/>
      <c r="T652" s="118"/>
      <c r="U652" s="118"/>
      <c r="V652" s="118"/>
      <c r="W652" s="118"/>
      <c r="X652" s="118"/>
      <c r="Y652" s="118"/>
      <c r="Z652" s="118"/>
      <c r="AA652" s="118"/>
      <c r="AB652" s="118"/>
      <c r="AC652" s="118"/>
      <c r="AD652" s="118"/>
      <c r="AE652" s="118"/>
      <c r="AF652" s="118"/>
      <c r="AG652" s="118"/>
    </row>
    <row r="653" ht="11.25" customHeight="1">
      <c r="A653" s="123">
        <v>58947.415637178776</v>
      </c>
      <c r="B653" s="124">
        <v>89.52011286999999</v>
      </c>
      <c r="C653" s="124">
        <f t="shared" si="1"/>
        <v>15.61787793</v>
      </c>
      <c r="D653" s="124">
        <v>1398.1141950286176</v>
      </c>
      <c r="E653" s="125">
        <v>10.0</v>
      </c>
      <c r="F653" s="125">
        <v>1.22</v>
      </c>
      <c r="G653" s="126">
        <v>0.8</v>
      </c>
      <c r="H653" s="127">
        <f t="shared" si="2"/>
        <v>216</v>
      </c>
      <c r="I653" s="122">
        <f t="shared" si="3"/>
        <v>0.5917808219</v>
      </c>
      <c r="J653" s="122">
        <f t="shared" si="4"/>
        <v>16.56986301</v>
      </c>
      <c r="K653" s="122">
        <f t="shared" si="5"/>
        <v>20.21523288</v>
      </c>
      <c r="L653" s="122">
        <f t="shared" si="6"/>
        <v>57</v>
      </c>
      <c r="M653" s="125">
        <v>1.0</v>
      </c>
      <c r="N653" s="125">
        <v>28.0</v>
      </c>
      <c r="O653" s="118">
        <f t="shared" si="7"/>
        <v>28</v>
      </c>
      <c r="P653" s="118"/>
      <c r="Q653" s="118"/>
      <c r="R653" s="118"/>
      <c r="S653" s="118"/>
      <c r="T653" s="118"/>
      <c r="U653" s="118"/>
      <c r="V653" s="118"/>
      <c r="W653" s="118"/>
      <c r="X653" s="118"/>
      <c r="Y653" s="118"/>
      <c r="Z653" s="118"/>
      <c r="AA653" s="118"/>
      <c r="AB653" s="118"/>
      <c r="AC653" s="118"/>
      <c r="AD653" s="118"/>
      <c r="AE653" s="118"/>
      <c r="AF653" s="118"/>
      <c r="AG653" s="118"/>
    </row>
    <row r="654" ht="11.25" customHeight="1">
      <c r="A654" s="123">
        <v>57739.66091440901</v>
      </c>
      <c r="B654" s="124">
        <v>212.78475652999998</v>
      </c>
      <c r="C654" s="124">
        <f t="shared" si="1"/>
        <v>34.51789894</v>
      </c>
      <c r="D654" s="124">
        <v>7344.882721173925</v>
      </c>
      <c r="E654" s="125">
        <v>26.0</v>
      </c>
      <c r="F654" s="125">
        <v>1.15</v>
      </c>
      <c r="G654" s="126">
        <v>0.5</v>
      </c>
      <c r="H654" s="127">
        <f t="shared" si="2"/>
        <v>468</v>
      </c>
      <c r="I654" s="122">
        <f t="shared" si="3"/>
        <v>1.282191781</v>
      </c>
      <c r="J654" s="122">
        <f t="shared" si="4"/>
        <v>38.46575342</v>
      </c>
      <c r="K654" s="122">
        <f t="shared" si="5"/>
        <v>44.23561644</v>
      </c>
      <c r="L654" s="122">
        <f t="shared" si="6"/>
        <v>127</v>
      </c>
      <c r="M654" s="125">
        <v>1.0</v>
      </c>
      <c r="N654" s="125">
        <v>30.0</v>
      </c>
      <c r="O654" s="118">
        <f t="shared" si="7"/>
        <v>30</v>
      </c>
      <c r="P654" s="118"/>
      <c r="Q654" s="118"/>
      <c r="R654" s="118"/>
      <c r="S654" s="118"/>
      <c r="T654" s="118"/>
      <c r="U654" s="118"/>
      <c r="V654" s="118"/>
      <c r="W654" s="118"/>
      <c r="X654" s="118"/>
      <c r="Y654" s="118"/>
      <c r="Z654" s="118"/>
      <c r="AA654" s="118"/>
      <c r="AB654" s="118"/>
      <c r="AC654" s="118"/>
      <c r="AD654" s="118"/>
      <c r="AE654" s="118"/>
      <c r="AF654" s="118"/>
      <c r="AG654" s="118"/>
    </row>
    <row r="655" ht="11.25" customHeight="1">
      <c r="A655" s="123">
        <v>93675.65049518544</v>
      </c>
      <c r="B655" s="124">
        <v>13.3980518</v>
      </c>
      <c r="C655" s="124">
        <f t="shared" si="1"/>
        <v>8.458642614</v>
      </c>
      <c r="D655" s="124">
        <v>113.32933189487804</v>
      </c>
      <c r="E655" s="125">
        <v>34.0</v>
      </c>
      <c r="F655" s="125">
        <v>1.22</v>
      </c>
      <c r="G655" s="126">
        <v>0.6</v>
      </c>
      <c r="H655" s="127">
        <f t="shared" si="2"/>
        <v>652.8</v>
      </c>
      <c r="I655" s="122">
        <f t="shared" si="3"/>
        <v>1.788493151</v>
      </c>
      <c r="J655" s="122">
        <f t="shared" si="4"/>
        <v>8.942465753</v>
      </c>
      <c r="K655" s="122">
        <f t="shared" si="5"/>
        <v>10.90980822</v>
      </c>
      <c r="L655" s="122">
        <f t="shared" si="6"/>
        <v>31</v>
      </c>
      <c r="M655" s="125">
        <v>1.0</v>
      </c>
      <c r="N655" s="125">
        <v>5.0</v>
      </c>
      <c r="O655" s="118">
        <f t="shared" si="7"/>
        <v>5</v>
      </c>
      <c r="P655" s="118"/>
      <c r="Q655" s="118"/>
      <c r="R655" s="118"/>
      <c r="S655" s="118"/>
      <c r="T655" s="118"/>
      <c r="U655" s="118"/>
      <c r="V655" s="118"/>
      <c r="W655" s="118"/>
      <c r="X655" s="118"/>
      <c r="Y655" s="118"/>
      <c r="Z655" s="118"/>
      <c r="AA655" s="118"/>
      <c r="AB655" s="118"/>
      <c r="AC655" s="118"/>
      <c r="AD655" s="118"/>
      <c r="AE655" s="118"/>
      <c r="AF655" s="118"/>
      <c r="AG655" s="118"/>
    </row>
    <row r="656" ht="11.25" customHeight="1">
      <c r="A656" s="123">
        <v>32008.619347241685</v>
      </c>
      <c r="B656" s="124">
        <v>7.954999999999999</v>
      </c>
      <c r="C656" s="124">
        <f t="shared" si="1"/>
        <v>5.404778845</v>
      </c>
      <c r="D656" s="124">
        <v>42.99501570833333</v>
      </c>
      <c r="E656" s="125">
        <v>10.0</v>
      </c>
      <c r="F656" s="125">
        <v>1.15</v>
      </c>
      <c r="G656" s="126">
        <v>-0.2</v>
      </c>
      <c r="H656" s="127">
        <f t="shared" si="2"/>
        <v>96</v>
      </c>
      <c r="I656" s="122">
        <f t="shared" si="3"/>
        <v>0.2630136986</v>
      </c>
      <c r="J656" s="122">
        <f t="shared" si="4"/>
        <v>2.893150685</v>
      </c>
      <c r="K656" s="122">
        <f t="shared" si="5"/>
        <v>3.327123288</v>
      </c>
      <c r="L656" s="122">
        <f t="shared" si="6"/>
        <v>10</v>
      </c>
      <c r="M656" s="125">
        <v>1.0</v>
      </c>
      <c r="N656" s="125">
        <v>11.0</v>
      </c>
      <c r="O656" s="118">
        <f t="shared" si="7"/>
        <v>11</v>
      </c>
      <c r="P656" s="118"/>
      <c r="Q656" s="118"/>
      <c r="R656" s="118"/>
      <c r="S656" s="118"/>
      <c r="T656" s="118"/>
      <c r="U656" s="118"/>
      <c r="V656" s="118"/>
      <c r="W656" s="118"/>
      <c r="X656" s="118"/>
      <c r="Y656" s="118"/>
      <c r="Z656" s="118"/>
      <c r="AA656" s="118"/>
      <c r="AB656" s="118"/>
      <c r="AC656" s="118"/>
      <c r="AD656" s="118"/>
      <c r="AE656" s="118"/>
      <c r="AF656" s="118"/>
      <c r="AG656" s="118"/>
    </row>
    <row r="657" ht="11.25" customHeight="1">
      <c r="A657" s="123">
        <v>36559.454995729146</v>
      </c>
      <c r="B657" s="124">
        <v>9.34650666</v>
      </c>
      <c r="C657" s="124">
        <f t="shared" si="1"/>
        <v>22.06587824</v>
      </c>
      <c r="D657" s="124">
        <v>206.23887795571372</v>
      </c>
      <c r="E657" s="125">
        <v>18.0</v>
      </c>
      <c r="F657" s="125">
        <v>1.03</v>
      </c>
      <c r="G657" s="126">
        <v>1.5</v>
      </c>
      <c r="H657" s="127">
        <f t="shared" si="2"/>
        <v>540</v>
      </c>
      <c r="I657" s="122">
        <f t="shared" si="3"/>
        <v>1.479452055</v>
      </c>
      <c r="J657" s="122">
        <f t="shared" si="4"/>
        <v>41.42465753</v>
      </c>
      <c r="K657" s="122">
        <f t="shared" si="5"/>
        <v>42.66739726</v>
      </c>
      <c r="L657" s="122">
        <f t="shared" si="6"/>
        <v>127</v>
      </c>
      <c r="M657" s="125">
        <v>1.0</v>
      </c>
      <c r="N657" s="125">
        <v>28.0</v>
      </c>
      <c r="O657" s="118">
        <f t="shared" si="7"/>
        <v>28</v>
      </c>
      <c r="P657" s="118"/>
      <c r="Q657" s="118"/>
      <c r="R657" s="118"/>
      <c r="S657" s="118"/>
      <c r="T657" s="118"/>
      <c r="U657" s="118"/>
      <c r="V657" s="118"/>
      <c r="W657" s="118"/>
      <c r="X657" s="118"/>
      <c r="Y657" s="118"/>
      <c r="Z657" s="118"/>
      <c r="AA657" s="118"/>
      <c r="AB657" s="118"/>
      <c r="AC657" s="118"/>
      <c r="AD657" s="118"/>
      <c r="AE657" s="118"/>
      <c r="AF657" s="118"/>
      <c r="AG657" s="118"/>
    </row>
    <row r="658" ht="11.25" customHeight="1">
      <c r="A658" s="123">
        <v>84789.38357060222</v>
      </c>
      <c r="B658" s="124">
        <v>22.35474024</v>
      </c>
      <c r="C658" s="124">
        <f t="shared" si="1"/>
        <v>45.3974378</v>
      </c>
      <c r="D658" s="124">
        <v>1014.8479295944861</v>
      </c>
      <c r="E658" s="125">
        <v>26.0</v>
      </c>
      <c r="F658" s="125">
        <v>1.33</v>
      </c>
      <c r="G658" s="126">
        <v>-0.7</v>
      </c>
      <c r="H658" s="127">
        <f t="shared" si="2"/>
        <v>93.6</v>
      </c>
      <c r="I658" s="122">
        <f t="shared" si="3"/>
        <v>0.2564383562</v>
      </c>
      <c r="J658" s="122">
        <f t="shared" si="4"/>
        <v>7.180273973</v>
      </c>
      <c r="K658" s="122">
        <f t="shared" si="5"/>
        <v>9.549764384</v>
      </c>
      <c r="L658" s="122">
        <f t="shared" si="6"/>
        <v>26</v>
      </c>
      <c r="M658" s="125">
        <v>1.0</v>
      </c>
      <c r="N658" s="125">
        <v>28.0</v>
      </c>
      <c r="O658" s="118">
        <f t="shared" si="7"/>
        <v>28</v>
      </c>
      <c r="P658" s="118"/>
      <c r="Q658" s="118"/>
      <c r="R658" s="118"/>
      <c r="S658" s="118"/>
      <c r="T658" s="118"/>
      <c r="U658" s="118"/>
      <c r="V658" s="118"/>
      <c r="W658" s="118"/>
      <c r="X658" s="118"/>
      <c r="Y658" s="118"/>
      <c r="Z658" s="118"/>
      <c r="AA658" s="118"/>
      <c r="AB658" s="118"/>
      <c r="AC658" s="118"/>
      <c r="AD658" s="118"/>
      <c r="AE658" s="118"/>
      <c r="AF658" s="118"/>
      <c r="AG658" s="118"/>
    </row>
    <row r="659" ht="11.25" customHeight="1">
      <c r="A659" s="123">
        <v>42665.16392698555</v>
      </c>
      <c r="B659" s="124">
        <v>148.83328731999998</v>
      </c>
      <c r="C659" s="124">
        <f t="shared" si="1"/>
        <v>10.97907064</v>
      </c>
      <c r="D659" s="124">
        <v>1634.0511750709804</v>
      </c>
      <c r="E659" s="125">
        <v>18.0</v>
      </c>
      <c r="F659" s="125">
        <v>1.29</v>
      </c>
      <c r="G659" s="126">
        <v>1.2</v>
      </c>
      <c r="H659" s="127">
        <f t="shared" si="2"/>
        <v>475.2</v>
      </c>
      <c r="I659" s="122">
        <f t="shared" si="3"/>
        <v>1.301917808</v>
      </c>
      <c r="J659" s="122">
        <f t="shared" si="4"/>
        <v>19.52876712</v>
      </c>
      <c r="K659" s="122">
        <f t="shared" si="5"/>
        <v>25.19210959</v>
      </c>
      <c r="L659" s="122">
        <f t="shared" si="6"/>
        <v>70</v>
      </c>
      <c r="M659" s="125">
        <v>1.0</v>
      </c>
      <c r="N659" s="125">
        <v>15.0</v>
      </c>
      <c r="O659" s="118">
        <f t="shared" si="7"/>
        <v>15</v>
      </c>
      <c r="P659" s="118"/>
      <c r="Q659" s="118"/>
      <c r="R659" s="118"/>
      <c r="S659" s="118"/>
      <c r="T659" s="118"/>
      <c r="U659" s="118"/>
      <c r="V659" s="118"/>
      <c r="W659" s="118"/>
      <c r="X659" s="118"/>
      <c r="Y659" s="118"/>
      <c r="Z659" s="118"/>
      <c r="AA659" s="118"/>
      <c r="AB659" s="118"/>
      <c r="AC659" s="118"/>
      <c r="AD659" s="118"/>
      <c r="AE659" s="118"/>
      <c r="AF659" s="118"/>
      <c r="AG659" s="118"/>
    </row>
    <row r="660" ht="11.25" customHeight="1">
      <c r="A660" s="123">
        <v>48705.02695914669</v>
      </c>
      <c r="B660" s="124">
        <v>5.51620555</v>
      </c>
      <c r="C660" s="124">
        <f t="shared" si="1"/>
        <v>1.198763001</v>
      </c>
      <c r="D660" s="124">
        <v>6.612623116607179</v>
      </c>
      <c r="E660" s="125">
        <v>34.0</v>
      </c>
      <c r="F660" s="125">
        <v>0.25</v>
      </c>
      <c r="G660" s="126">
        <v>-0.4</v>
      </c>
      <c r="H660" s="127">
        <f t="shared" si="2"/>
        <v>244.8</v>
      </c>
      <c r="I660" s="122">
        <f t="shared" si="3"/>
        <v>0.6706849315</v>
      </c>
      <c r="J660" s="122">
        <f t="shared" si="4"/>
        <v>1.341369863</v>
      </c>
      <c r="K660" s="122">
        <f t="shared" si="5"/>
        <v>0.3353424658</v>
      </c>
      <c r="L660" s="122">
        <f t="shared" si="6"/>
        <v>2</v>
      </c>
      <c r="M660" s="125">
        <v>0.9</v>
      </c>
      <c r="N660" s="125">
        <v>2.0</v>
      </c>
      <c r="O660" s="118">
        <f t="shared" si="7"/>
        <v>2</v>
      </c>
      <c r="P660" s="118"/>
      <c r="Q660" s="118"/>
      <c r="R660" s="118"/>
      <c r="S660" s="118"/>
      <c r="T660" s="118"/>
      <c r="U660" s="118"/>
      <c r="V660" s="118"/>
      <c r="W660" s="118"/>
      <c r="X660" s="118"/>
      <c r="Y660" s="118"/>
      <c r="Z660" s="118"/>
      <c r="AA660" s="118"/>
      <c r="AB660" s="118"/>
      <c r="AC660" s="118"/>
      <c r="AD660" s="118"/>
      <c r="AE660" s="118"/>
      <c r="AF660" s="118"/>
      <c r="AG660" s="118"/>
    </row>
    <row r="661" ht="11.25" customHeight="1">
      <c r="A661" s="123">
        <v>40938.7871551284</v>
      </c>
      <c r="B661" s="124">
        <v>138.57915773</v>
      </c>
      <c r="C661" s="124">
        <f t="shared" si="1"/>
        <v>33.90778974</v>
      </c>
      <c r="D661" s="124">
        <v>4698.912942188334</v>
      </c>
      <c r="E661" s="125">
        <v>26.0</v>
      </c>
      <c r="F661" s="125">
        <v>1.24</v>
      </c>
      <c r="G661" s="126">
        <v>0.2</v>
      </c>
      <c r="H661" s="127">
        <f t="shared" si="2"/>
        <v>374.4</v>
      </c>
      <c r="I661" s="122">
        <f t="shared" si="3"/>
        <v>1.025753425</v>
      </c>
      <c r="J661" s="122">
        <f t="shared" si="4"/>
        <v>33.84986301</v>
      </c>
      <c r="K661" s="122">
        <f t="shared" si="5"/>
        <v>41.97383014</v>
      </c>
      <c r="L661" s="122">
        <f t="shared" si="6"/>
        <v>118</v>
      </c>
      <c r="M661" s="125">
        <v>0.82</v>
      </c>
      <c r="N661" s="125">
        <v>27.0</v>
      </c>
      <c r="O661" s="118">
        <f t="shared" si="7"/>
        <v>33</v>
      </c>
      <c r="P661" s="118"/>
      <c r="Q661" s="118"/>
      <c r="R661" s="118"/>
      <c r="S661" s="118"/>
      <c r="T661" s="118"/>
      <c r="U661" s="118"/>
      <c r="V661" s="118"/>
      <c r="W661" s="118"/>
      <c r="X661" s="118"/>
      <c r="Y661" s="118"/>
      <c r="Z661" s="118"/>
      <c r="AA661" s="118"/>
      <c r="AB661" s="118"/>
      <c r="AC661" s="118"/>
      <c r="AD661" s="118"/>
      <c r="AE661" s="118"/>
      <c r="AF661" s="118"/>
      <c r="AG661" s="118"/>
    </row>
    <row r="662" ht="11.25" customHeight="1">
      <c r="A662" s="123">
        <v>14533.141009480454</v>
      </c>
      <c r="B662" s="124">
        <v>13.584844229999998</v>
      </c>
      <c r="C662" s="124">
        <f t="shared" si="1"/>
        <v>28.8458589</v>
      </c>
      <c r="D662" s="124">
        <v>391.8664998535713</v>
      </c>
      <c r="E662" s="125">
        <v>34.0</v>
      </c>
      <c r="F662" s="125">
        <v>0.25</v>
      </c>
      <c r="G662" s="126">
        <v>-0.1</v>
      </c>
      <c r="H662" s="127">
        <f t="shared" si="2"/>
        <v>367.2</v>
      </c>
      <c r="I662" s="122">
        <f t="shared" si="3"/>
        <v>1.006027397</v>
      </c>
      <c r="J662" s="122">
        <f t="shared" si="4"/>
        <v>71.42794521</v>
      </c>
      <c r="K662" s="122">
        <f t="shared" si="5"/>
        <v>17.8569863</v>
      </c>
      <c r="L662" s="122">
        <f t="shared" si="6"/>
        <v>107</v>
      </c>
      <c r="M662" s="125">
        <v>0.85</v>
      </c>
      <c r="N662" s="125">
        <v>60.0</v>
      </c>
      <c r="O662" s="118">
        <f t="shared" si="7"/>
        <v>71</v>
      </c>
      <c r="P662" s="118"/>
      <c r="Q662" s="118"/>
      <c r="R662" s="118"/>
      <c r="S662" s="118"/>
      <c r="T662" s="118"/>
      <c r="U662" s="118"/>
      <c r="V662" s="118"/>
      <c r="W662" s="118"/>
      <c r="X662" s="118"/>
      <c r="Y662" s="118"/>
      <c r="Z662" s="118"/>
      <c r="AA662" s="118"/>
      <c r="AB662" s="118"/>
      <c r="AC662" s="118"/>
      <c r="AD662" s="118"/>
      <c r="AE662" s="118"/>
      <c r="AF662" s="118"/>
      <c r="AG662" s="118"/>
    </row>
    <row r="663" ht="11.25" customHeight="1">
      <c r="A663" s="123">
        <v>9752.60339688737</v>
      </c>
      <c r="B663" s="124">
        <v>2149.2413548699997</v>
      </c>
      <c r="C663" s="124">
        <f t="shared" si="1"/>
        <v>82.33368213</v>
      </c>
      <c r="D663" s="124">
        <v>176954.95453124118</v>
      </c>
      <c r="E663" s="125">
        <v>26.0</v>
      </c>
      <c r="F663" s="125">
        <v>1.62</v>
      </c>
      <c r="G663" s="126">
        <v>0.5</v>
      </c>
      <c r="H663" s="127">
        <f t="shared" si="2"/>
        <v>468</v>
      </c>
      <c r="I663" s="122">
        <f t="shared" si="3"/>
        <v>1.282191781</v>
      </c>
      <c r="J663" s="122">
        <f t="shared" si="4"/>
        <v>65.39178082</v>
      </c>
      <c r="K663" s="122">
        <f t="shared" si="5"/>
        <v>105.9346849</v>
      </c>
      <c r="L663" s="122">
        <f t="shared" si="6"/>
        <v>277</v>
      </c>
      <c r="M663" s="125">
        <v>1.0</v>
      </c>
      <c r="N663" s="125">
        <v>51.0</v>
      </c>
      <c r="O663" s="118">
        <f t="shared" si="7"/>
        <v>51</v>
      </c>
      <c r="P663" s="118"/>
      <c r="Q663" s="118"/>
      <c r="R663" s="118"/>
      <c r="S663" s="118"/>
      <c r="T663" s="118"/>
      <c r="U663" s="118"/>
      <c r="V663" s="118"/>
      <c r="W663" s="118"/>
      <c r="X663" s="118"/>
      <c r="Y663" s="118"/>
      <c r="Z663" s="118"/>
      <c r="AA663" s="118"/>
      <c r="AB663" s="118"/>
      <c r="AC663" s="118"/>
      <c r="AD663" s="118"/>
      <c r="AE663" s="118"/>
      <c r="AF663" s="118"/>
      <c r="AG663" s="118"/>
    </row>
    <row r="664" ht="11.25" customHeight="1">
      <c r="A664" s="123">
        <v>19029.92505210558</v>
      </c>
      <c r="B664" s="124">
        <v>21.93</v>
      </c>
      <c r="C664" s="124">
        <f t="shared" si="1"/>
        <v>4.949091316</v>
      </c>
      <c r="D664" s="124">
        <v>108.533572563347</v>
      </c>
      <c r="E664" s="125">
        <v>26.0</v>
      </c>
      <c r="F664" s="125">
        <v>0.25</v>
      </c>
      <c r="G664" s="126">
        <v>-0.4</v>
      </c>
      <c r="H664" s="127">
        <f t="shared" si="2"/>
        <v>187.2</v>
      </c>
      <c r="I664" s="122">
        <f t="shared" si="3"/>
        <v>0.5128767123</v>
      </c>
      <c r="J664" s="122">
        <f t="shared" si="4"/>
        <v>8.71890411</v>
      </c>
      <c r="K664" s="122">
        <f t="shared" si="5"/>
        <v>2.179726027</v>
      </c>
      <c r="L664" s="122">
        <f t="shared" si="6"/>
        <v>13</v>
      </c>
      <c r="M664" s="125">
        <v>0.92</v>
      </c>
      <c r="N664" s="125">
        <v>16.0</v>
      </c>
      <c r="O664" s="118">
        <f t="shared" si="7"/>
        <v>17</v>
      </c>
      <c r="P664" s="118"/>
      <c r="Q664" s="118"/>
      <c r="R664" s="118"/>
      <c r="S664" s="118"/>
      <c r="T664" s="118"/>
      <c r="U664" s="118"/>
      <c r="V664" s="118"/>
      <c r="W664" s="118"/>
      <c r="X664" s="118"/>
      <c r="Y664" s="118"/>
      <c r="Z664" s="118"/>
      <c r="AA664" s="118"/>
      <c r="AB664" s="118"/>
      <c r="AC664" s="118"/>
      <c r="AD664" s="118"/>
      <c r="AE664" s="118"/>
      <c r="AF664" s="118"/>
      <c r="AG664" s="118"/>
    </row>
    <row r="665" ht="11.25" customHeight="1">
      <c r="A665" s="123">
        <v>12395.242493100799</v>
      </c>
      <c r="B665" s="124">
        <v>47.73</v>
      </c>
      <c r="C665" s="124">
        <f t="shared" si="1"/>
        <v>9.147284972</v>
      </c>
      <c r="D665" s="124">
        <v>436.5999117333333</v>
      </c>
      <c r="E665" s="125">
        <v>10.0</v>
      </c>
      <c r="F665" s="125">
        <v>1.47</v>
      </c>
      <c r="G665" s="126">
        <v>-0.1</v>
      </c>
      <c r="H665" s="127">
        <f t="shared" si="2"/>
        <v>108</v>
      </c>
      <c r="I665" s="122">
        <f t="shared" si="3"/>
        <v>0.295890411</v>
      </c>
      <c r="J665" s="122">
        <f t="shared" si="4"/>
        <v>4.734246575</v>
      </c>
      <c r="K665" s="122">
        <f t="shared" si="5"/>
        <v>6.959342466</v>
      </c>
      <c r="L665" s="122">
        <f t="shared" si="6"/>
        <v>19</v>
      </c>
      <c r="M665" s="125">
        <v>1.0</v>
      </c>
      <c r="N665" s="125">
        <v>16.0</v>
      </c>
      <c r="O665" s="118">
        <f t="shared" si="7"/>
        <v>16</v>
      </c>
      <c r="P665" s="118"/>
      <c r="Q665" s="118"/>
      <c r="R665" s="118"/>
      <c r="S665" s="118"/>
      <c r="T665" s="118"/>
      <c r="U665" s="118"/>
      <c r="V665" s="118"/>
      <c r="W665" s="118"/>
      <c r="X665" s="118"/>
      <c r="Y665" s="118"/>
      <c r="Z665" s="118"/>
      <c r="AA665" s="118"/>
      <c r="AB665" s="118"/>
      <c r="AC665" s="118"/>
      <c r="AD665" s="118"/>
      <c r="AE665" s="118"/>
      <c r="AF665" s="118"/>
      <c r="AG665" s="118"/>
    </row>
    <row r="666" ht="11.25" customHeight="1">
      <c r="A666" s="123">
        <v>12171.83777976959</v>
      </c>
      <c r="B666" s="124">
        <v>5.202999999999999</v>
      </c>
      <c r="C666" s="124">
        <f t="shared" si="1"/>
        <v>1187.776283</v>
      </c>
      <c r="D666" s="124">
        <v>6180.0</v>
      </c>
      <c r="E666" s="125">
        <v>42.0</v>
      </c>
      <c r="F666" s="125">
        <v>0.25</v>
      </c>
      <c r="G666" s="126">
        <v>-0.6</v>
      </c>
      <c r="H666" s="127">
        <f t="shared" si="2"/>
        <v>201.6</v>
      </c>
      <c r="I666" s="122">
        <f t="shared" si="3"/>
        <v>0.5523287671</v>
      </c>
      <c r="J666" s="122">
        <f t="shared" si="4"/>
        <v>8.837260274</v>
      </c>
      <c r="K666" s="122">
        <f t="shared" si="5"/>
        <v>2.209315068</v>
      </c>
      <c r="L666" s="122">
        <f t="shared" si="6"/>
        <v>13</v>
      </c>
      <c r="M666" s="125">
        <v>1.0</v>
      </c>
      <c r="N666" s="125">
        <v>16.0</v>
      </c>
      <c r="O666" s="118">
        <f t="shared" si="7"/>
        <v>16</v>
      </c>
      <c r="P666" s="118"/>
      <c r="Q666" s="118"/>
      <c r="R666" s="118"/>
      <c r="S666" s="118"/>
      <c r="T666" s="118"/>
      <c r="U666" s="118"/>
      <c r="V666" s="118"/>
      <c r="W666" s="118"/>
      <c r="X666" s="118"/>
      <c r="Y666" s="118"/>
      <c r="Z666" s="118"/>
      <c r="AA666" s="118"/>
      <c r="AB666" s="118"/>
      <c r="AC666" s="118"/>
      <c r="AD666" s="118"/>
      <c r="AE666" s="118"/>
      <c r="AF666" s="118"/>
      <c r="AG666" s="118"/>
    </row>
    <row r="667" ht="11.25" customHeight="1">
      <c r="A667" s="123">
        <v>94721.96979811577</v>
      </c>
      <c r="B667" s="124">
        <v>79.15435785999999</v>
      </c>
      <c r="C667" s="124">
        <f t="shared" si="1"/>
        <v>70.72157511</v>
      </c>
      <c r="D667" s="124">
        <v>5597.920864690346</v>
      </c>
      <c r="E667" s="125">
        <v>42.0</v>
      </c>
      <c r="F667" s="125">
        <v>1.36</v>
      </c>
      <c r="G667" s="126">
        <v>-0.6</v>
      </c>
      <c r="H667" s="127">
        <f t="shared" si="2"/>
        <v>201.6</v>
      </c>
      <c r="I667" s="122">
        <f t="shared" si="3"/>
        <v>0.5523287671</v>
      </c>
      <c r="J667" s="122">
        <f t="shared" si="4"/>
        <v>17.67452055</v>
      </c>
      <c r="K667" s="122">
        <f t="shared" si="5"/>
        <v>24.03734795</v>
      </c>
      <c r="L667" s="122">
        <f t="shared" si="6"/>
        <v>66</v>
      </c>
      <c r="M667" s="125">
        <v>1.0</v>
      </c>
      <c r="N667" s="125">
        <v>32.0</v>
      </c>
      <c r="O667" s="118">
        <f t="shared" si="7"/>
        <v>32</v>
      </c>
      <c r="P667" s="118"/>
      <c r="Q667" s="118"/>
      <c r="R667" s="118"/>
      <c r="S667" s="118"/>
      <c r="T667" s="118"/>
      <c r="U667" s="118"/>
      <c r="V667" s="118"/>
      <c r="W667" s="118"/>
      <c r="X667" s="118"/>
      <c r="Y667" s="118"/>
      <c r="Z667" s="118"/>
      <c r="AA667" s="118"/>
      <c r="AB667" s="118"/>
      <c r="AC667" s="118"/>
      <c r="AD667" s="118"/>
      <c r="AE667" s="118"/>
      <c r="AF667" s="118"/>
      <c r="AG667" s="118"/>
    </row>
    <row r="668" ht="11.25" customHeight="1">
      <c r="A668" s="123">
        <v>14522.113413219762</v>
      </c>
      <c r="B668" s="124">
        <v>7.32336569</v>
      </c>
      <c r="C668" s="124">
        <f t="shared" si="1"/>
        <v>13.33660088</v>
      </c>
      <c r="D668" s="124">
        <v>97.66880527349184</v>
      </c>
      <c r="E668" s="125">
        <v>34.0</v>
      </c>
      <c r="F668" s="125">
        <v>0.25</v>
      </c>
      <c r="G668" s="126">
        <v>1.2</v>
      </c>
      <c r="H668" s="127">
        <f t="shared" si="2"/>
        <v>897.6</v>
      </c>
      <c r="I668" s="122">
        <f t="shared" si="3"/>
        <v>2.459178082</v>
      </c>
      <c r="J668" s="122">
        <f t="shared" si="4"/>
        <v>63.93863014</v>
      </c>
      <c r="K668" s="122">
        <f t="shared" si="5"/>
        <v>15.98465753</v>
      </c>
      <c r="L668" s="122">
        <f t="shared" si="6"/>
        <v>96</v>
      </c>
      <c r="M668" s="125">
        <v>1.0</v>
      </c>
      <c r="N668" s="125">
        <v>26.0</v>
      </c>
      <c r="O668" s="118">
        <f t="shared" si="7"/>
        <v>26</v>
      </c>
      <c r="P668" s="118"/>
      <c r="Q668" s="118"/>
      <c r="R668" s="118"/>
      <c r="S668" s="118"/>
      <c r="T668" s="118"/>
      <c r="U668" s="118"/>
      <c r="V668" s="118"/>
      <c r="W668" s="118"/>
      <c r="X668" s="118"/>
      <c r="Y668" s="118"/>
      <c r="Z668" s="118"/>
      <c r="AA668" s="118"/>
      <c r="AB668" s="118"/>
      <c r="AC668" s="118"/>
      <c r="AD668" s="118"/>
      <c r="AE668" s="118"/>
      <c r="AF668" s="118"/>
      <c r="AG668" s="118"/>
    </row>
    <row r="669" ht="11.25" customHeight="1">
      <c r="A669" s="123">
        <v>74649.14348604584</v>
      </c>
      <c r="B669" s="124">
        <v>104.30863330999999</v>
      </c>
      <c r="C669" s="124">
        <f t="shared" si="1"/>
        <v>207.8073498</v>
      </c>
      <c r="D669" s="124">
        <v>21676.100651323613</v>
      </c>
      <c r="E669" s="125">
        <v>66.0</v>
      </c>
      <c r="F669" s="125">
        <v>2.48</v>
      </c>
      <c r="G669" s="126">
        <v>0.8</v>
      </c>
      <c r="H669" s="127">
        <f t="shared" si="2"/>
        <v>1425.6</v>
      </c>
      <c r="I669" s="122">
        <f t="shared" si="3"/>
        <v>3.905753425</v>
      </c>
      <c r="J669" s="122">
        <f t="shared" si="4"/>
        <v>128.889863</v>
      </c>
      <c r="K669" s="122">
        <f t="shared" si="5"/>
        <v>319.6468603</v>
      </c>
      <c r="L669" s="122">
        <f t="shared" si="6"/>
        <v>768</v>
      </c>
      <c r="M669" s="125">
        <v>1.0</v>
      </c>
      <c r="N669" s="125">
        <v>33.0</v>
      </c>
      <c r="O669" s="118">
        <f t="shared" si="7"/>
        <v>33</v>
      </c>
      <c r="P669" s="118"/>
      <c r="Q669" s="118"/>
      <c r="R669" s="118"/>
      <c r="S669" s="118"/>
      <c r="T669" s="118"/>
      <c r="U669" s="118"/>
      <c r="V669" s="118"/>
      <c r="W669" s="118"/>
      <c r="X669" s="118"/>
      <c r="Y669" s="118"/>
      <c r="Z669" s="118"/>
      <c r="AA669" s="118"/>
      <c r="AB669" s="118"/>
      <c r="AC669" s="118"/>
      <c r="AD669" s="118"/>
      <c r="AE669" s="118"/>
      <c r="AF669" s="118"/>
      <c r="AG669" s="118"/>
    </row>
    <row r="670" ht="11.25" customHeight="1">
      <c r="A670" s="123">
        <v>45418.910710022676</v>
      </c>
      <c r="B670" s="124">
        <v>10.209236729999999</v>
      </c>
      <c r="C670" s="124">
        <f t="shared" si="1"/>
        <v>156.9798503</v>
      </c>
      <c r="D670" s="124">
        <v>1602.6444536129802</v>
      </c>
      <c r="E670" s="125">
        <v>98.0</v>
      </c>
      <c r="F670" s="125">
        <v>2.33</v>
      </c>
      <c r="G670" s="126">
        <v>1.2</v>
      </c>
      <c r="H670" s="127">
        <f t="shared" si="2"/>
        <v>2587.2</v>
      </c>
      <c r="I670" s="122">
        <f t="shared" si="3"/>
        <v>7.088219178</v>
      </c>
      <c r="J670" s="122">
        <f t="shared" si="4"/>
        <v>148.8526027</v>
      </c>
      <c r="K670" s="122">
        <f t="shared" si="5"/>
        <v>346.8265644</v>
      </c>
      <c r="L670" s="122">
        <f t="shared" si="6"/>
        <v>843</v>
      </c>
      <c r="M670" s="125">
        <v>1.0</v>
      </c>
      <c r="N670" s="125">
        <v>21.0</v>
      </c>
      <c r="O670" s="118">
        <f t="shared" si="7"/>
        <v>21</v>
      </c>
      <c r="P670" s="118"/>
      <c r="Q670" s="118"/>
      <c r="R670" s="118"/>
      <c r="S670" s="118"/>
      <c r="T670" s="118"/>
      <c r="U670" s="118"/>
      <c r="V670" s="118"/>
      <c r="W670" s="118"/>
      <c r="X670" s="118"/>
      <c r="Y670" s="118"/>
      <c r="Z670" s="118"/>
      <c r="AA670" s="118"/>
      <c r="AB670" s="118"/>
      <c r="AC670" s="118"/>
      <c r="AD670" s="118"/>
      <c r="AE670" s="118"/>
      <c r="AF670" s="118"/>
      <c r="AG670" s="118"/>
    </row>
    <row r="671" ht="11.25" customHeight="1">
      <c r="A671" s="123">
        <v>88000.72497842893</v>
      </c>
      <c r="B671" s="124">
        <v>11.07991191</v>
      </c>
      <c r="C671" s="124">
        <f t="shared" si="1"/>
        <v>1.532616123</v>
      </c>
      <c r="D671" s="124">
        <v>16.981251630626584</v>
      </c>
      <c r="E671" s="125">
        <v>18.0</v>
      </c>
      <c r="F671" s="125">
        <v>1.0</v>
      </c>
      <c r="G671" s="126">
        <v>0.6</v>
      </c>
      <c r="H671" s="127">
        <f t="shared" si="2"/>
        <v>345.6</v>
      </c>
      <c r="I671" s="122">
        <f t="shared" si="3"/>
        <v>0.9468493151</v>
      </c>
      <c r="J671" s="122">
        <f t="shared" si="4"/>
        <v>1.89369863</v>
      </c>
      <c r="K671" s="122">
        <f t="shared" si="5"/>
        <v>1.89369863</v>
      </c>
      <c r="L671" s="122">
        <f t="shared" si="6"/>
        <v>6</v>
      </c>
      <c r="M671" s="125">
        <v>0.82</v>
      </c>
      <c r="N671" s="125">
        <v>2.0</v>
      </c>
      <c r="O671" s="118">
        <f t="shared" si="7"/>
        <v>2</v>
      </c>
      <c r="P671" s="118"/>
      <c r="Q671" s="118"/>
      <c r="R671" s="118"/>
      <c r="S671" s="118"/>
      <c r="T671" s="118"/>
      <c r="U671" s="118"/>
      <c r="V671" s="118"/>
      <c r="W671" s="118"/>
      <c r="X671" s="118"/>
      <c r="Y671" s="118"/>
      <c r="Z671" s="118"/>
      <c r="AA671" s="118"/>
      <c r="AB671" s="118"/>
      <c r="AC671" s="118"/>
      <c r="AD671" s="118"/>
      <c r="AE671" s="118"/>
      <c r="AF671" s="118"/>
      <c r="AG671" s="118"/>
    </row>
    <row r="672" ht="11.25" customHeight="1">
      <c r="A672" s="123">
        <v>26362.664322511566</v>
      </c>
      <c r="B672" s="124">
        <v>32.716832509999996</v>
      </c>
      <c r="C672" s="124">
        <f t="shared" si="1"/>
        <v>8.210129534</v>
      </c>
      <c r="D672" s="124">
        <v>268.6094328637978</v>
      </c>
      <c r="E672" s="125">
        <v>18.0</v>
      </c>
      <c r="F672" s="125">
        <v>1.05</v>
      </c>
      <c r="G672" s="126">
        <v>0.4</v>
      </c>
      <c r="H672" s="127">
        <f t="shared" si="2"/>
        <v>302.4</v>
      </c>
      <c r="I672" s="122">
        <f t="shared" si="3"/>
        <v>0.8284931507</v>
      </c>
      <c r="J672" s="122">
        <f t="shared" si="4"/>
        <v>9.113424658</v>
      </c>
      <c r="K672" s="122">
        <f t="shared" si="5"/>
        <v>9.56909589</v>
      </c>
      <c r="L672" s="122">
        <f t="shared" si="6"/>
        <v>28</v>
      </c>
      <c r="M672" s="125">
        <v>1.0</v>
      </c>
      <c r="N672" s="125">
        <v>11.0</v>
      </c>
      <c r="O672" s="118">
        <f t="shared" si="7"/>
        <v>11</v>
      </c>
      <c r="P672" s="118"/>
      <c r="Q672" s="118"/>
      <c r="R672" s="118"/>
      <c r="S672" s="118"/>
      <c r="T672" s="118"/>
      <c r="U672" s="118"/>
      <c r="V672" s="118"/>
      <c r="W672" s="118"/>
      <c r="X672" s="118"/>
      <c r="Y672" s="118"/>
      <c r="Z672" s="118"/>
      <c r="AA672" s="118"/>
      <c r="AB672" s="118"/>
      <c r="AC672" s="118"/>
      <c r="AD672" s="118"/>
      <c r="AE672" s="118"/>
      <c r="AF672" s="118"/>
      <c r="AG672" s="118"/>
    </row>
    <row r="673" ht="11.25" customHeight="1">
      <c r="A673" s="123">
        <v>47789.2290484736</v>
      </c>
      <c r="B673" s="124">
        <v>9.158999999999999</v>
      </c>
      <c r="C673" s="124">
        <f t="shared" si="1"/>
        <v>8.076743066</v>
      </c>
      <c r="D673" s="124">
        <v>73.97488974231095</v>
      </c>
      <c r="E673" s="125">
        <v>26.0</v>
      </c>
      <c r="F673" s="125">
        <v>1.22</v>
      </c>
      <c r="G673" s="126">
        <v>-0.4</v>
      </c>
      <c r="H673" s="127">
        <f t="shared" si="2"/>
        <v>187.2</v>
      </c>
      <c r="I673" s="122">
        <f t="shared" si="3"/>
        <v>0.5128767123</v>
      </c>
      <c r="J673" s="122">
        <f t="shared" si="4"/>
        <v>4.103013699</v>
      </c>
      <c r="K673" s="122">
        <f t="shared" si="5"/>
        <v>5.005676712</v>
      </c>
      <c r="L673" s="122">
        <f t="shared" si="6"/>
        <v>14</v>
      </c>
      <c r="M673" s="125">
        <v>0.8</v>
      </c>
      <c r="N673" s="125">
        <v>6.0</v>
      </c>
      <c r="O673" s="118">
        <f t="shared" si="7"/>
        <v>8</v>
      </c>
      <c r="P673" s="118"/>
      <c r="Q673" s="118"/>
      <c r="R673" s="118"/>
      <c r="S673" s="118"/>
      <c r="T673" s="118"/>
      <c r="U673" s="118"/>
      <c r="V673" s="118"/>
      <c r="W673" s="118"/>
      <c r="X673" s="118"/>
      <c r="Y673" s="118"/>
      <c r="Z673" s="118"/>
      <c r="AA673" s="118"/>
      <c r="AB673" s="118"/>
      <c r="AC673" s="118"/>
      <c r="AD673" s="118"/>
      <c r="AE673" s="118"/>
      <c r="AF673" s="118"/>
      <c r="AG673" s="118"/>
    </row>
    <row r="674" ht="11.25" customHeight="1">
      <c r="A674" s="123">
        <v>30107.59979965627</v>
      </c>
      <c r="B674" s="124">
        <v>8.355210459999999</v>
      </c>
      <c r="C674" s="124">
        <f t="shared" si="1"/>
        <v>29.16533974</v>
      </c>
      <c r="D674" s="124">
        <v>243.68255168228401</v>
      </c>
      <c r="E674" s="125">
        <v>26.0</v>
      </c>
      <c r="F674" s="125">
        <v>1.0</v>
      </c>
      <c r="G674" s="126">
        <v>1.5</v>
      </c>
      <c r="H674" s="127">
        <f t="shared" si="2"/>
        <v>780</v>
      </c>
      <c r="I674" s="122">
        <f t="shared" si="3"/>
        <v>2.136986301</v>
      </c>
      <c r="J674" s="122">
        <f t="shared" si="4"/>
        <v>55.56164384</v>
      </c>
      <c r="K674" s="122">
        <f t="shared" si="5"/>
        <v>55.56164384</v>
      </c>
      <c r="L674" s="122">
        <f t="shared" si="6"/>
        <v>167</v>
      </c>
      <c r="M674" s="125">
        <v>1.0</v>
      </c>
      <c r="N674" s="125">
        <v>26.0</v>
      </c>
      <c r="O674" s="118">
        <f t="shared" si="7"/>
        <v>26</v>
      </c>
      <c r="P674" s="118"/>
      <c r="Q674" s="118"/>
      <c r="R674" s="118"/>
      <c r="S674" s="118"/>
      <c r="T674" s="118"/>
      <c r="U674" s="118"/>
      <c r="V674" s="118"/>
      <c r="W674" s="118"/>
      <c r="X674" s="118"/>
      <c r="Y674" s="118"/>
      <c r="Z674" s="118"/>
      <c r="AA674" s="118"/>
      <c r="AB674" s="118"/>
      <c r="AC674" s="118"/>
      <c r="AD674" s="118"/>
      <c r="AE674" s="118"/>
      <c r="AF674" s="118"/>
      <c r="AG674" s="118"/>
    </row>
    <row r="675" ht="11.25" customHeight="1">
      <c r="A675" s="123">
        <v>86637.30649914347</v>
      </c>
      <c r="B675" s="124">
        <v>81.198878</v>
      </c>
      <c r="C675" s="124">
        <f t="shared" si="1"/>
        <v>9.05919405</v>
      </c>
      <c r="D675" s="124">
        <v>735.5963924595</v>
      </c>
      <c r="E675" s="125">
        <v>26.0</v>
      </c>
      <c r="F675" s="125">
        <v>0.5</v>
      </c>
      <c r="G675" s="126">
        <v>-0.4</v>
      </c>
      <c r="H675" s="127">
        <f t="shared" si="2"/>
        <v>187.2</v>
      </c>
      <c r="I675" s="122">
        <f t="shared" si="3"/>
        <v>0.5128767123</v>
      </c>
      <c r="J675" s="122">
        <f t="shared" si="4"/>
        <v>7.693150685</v>
      </c>
      <c r="K675" s="122">
        <f t="shared" si="5"/>
        <v>3.846575342</v>
      </c>
      <c r="L675" s="122">
        <f t="shared" si="6"/>
        <v>15</v>
      </c>
      <c r="M675" s="125">
        <v>1.0</v>
      </c>
      <c r="N675" s="125">
        <v>15.0</v>
      </c>
      <c r="O675" s="118">
        <f t="shared" si="7"/>
        <v>15</v>
      </c>
      <c r="P675" s="118"/>
      <c r="Q675" s="118"/>
      <c r="R675" s="118"/>
      <c r="S675" s="118"/>
      <c r="T675" s="118"/>
      <c r="U675" s="118"/>
      <c r="V675" s="118"/>
      <c r="W675" s="118"/>
      <c r="X675" s="118"/>
      <c r="Y675" s="118"/>
      <c r="Z675" s="118"/>
      <c r="AA675" s="118"/>
      <c r="AB675" s="118"/>
      <c r="AC675" s="118"/>
      <c r="AD675" s="118"/>
      <c r="AE675" s="118"/>
      <c r="AF675" s="118"/>
      <c r="AG675" s="118"/>
    </row>
    <row r="676" ht="11.25" customHeight="1">
      <c r="A676" s="123">
        <v>74104.54330689779</v>
      </c>
      <c r="B676" s="124">
        <v>73.841449</v>
      </c>
      <c r="C676" s="124">
        <f t="shared" si="1"/>
        <v>48.91971904</v>
      </c>
      <c r="D676" s="124">
        <v>3612.3029386702356</v>
      </c>
      <c r="E676" s="125">
        <v>34.0</v>
      </c>
      <c r="F676" s="125">
        <v>1.43</v>
      </c>
      <c r="G676" s="126">
        <v>-0.6</v>
      </c>
      <c r="H676" s="127">
        <f t="shared" si="2"/>
        <v>163.2</v>
      </c>
      <c r="I676" s="122">
        <f t="shared" si="3"/>
        <v>0.4471232877</v>
      </c>
      <c r="J676" s="122">
        <f t="shared" si="4"/>
        <v>11.62520548</v>
      </c>
      <c r="K676" s="122">
        <f t="shared" si="5"/>
        <v>16.62404384</v>
      </c>
      <c r="L676" s="122">
        <f t="shared" si="6"/>
        <v>45</v>
      </c>
      <c r="M676" s="125">
        <v>1.0</v>
      </c>
      <c r="N676" s="125">
        <v>26.0</v>
      </c>
      <c r="O676" s="118">
        <f t="shared" si="7"/>
        <v>26</v>
      </c>
      <c r="P676" s="118"/>
      <c r="Q676" s="118"/>
      <c r="R676" s="118"/>
      <c r="S676" s="118"/>
      <c r="T676" s="118"/>
      <c r="U676" s="118"/>
      <c r="V676" s="118"/>
      <c r="W676" s="118"/>
      <c r="X676" s="118"/>
      <c r="Y676" s="118"/>
      <c r="Z676" s="118"/>
      <c r="AA676" s="118"/>
      <c r="AB676" s="118"/>
      <c r="AC676" s="118"/>
      <c r="AD676" s="118"/>
      <c r="AE676" s="118"/>
      <c r="AF676" s="118"/>
      <c r="AG676" s="118"/>
    </row>
    <row r="677" ht="11.25" customHeight="1">
      <c r="A677" s="123">
        <v>77196.31109873306</v>
      </c>
      <c r="B677" s="124">
        <v>15.466243439999998</v>
      </c>
      <c r="C677" s="124">
        <f t="shared" si="1"/>
        <v>36.45075383</v>
      </c>
      <c r="D677" s="124">
        <v>563.7562322686272</v>
      </c>
      <c r="E677" s="125">
        <v>18.0</v>
      </c>
      <c r="F677" s="125">
        <v>1.4</v>
      </c>
      <c r="G677" s="126">
        <v>0.5</v>
      </c>
      <c r="H677" s="127">
        <f t="shared" si="2"/>
        <v>324</v>
      </c>
      <c r="I677" s="122">
        <f t="shared" si="3"/>
        <v>0.8876712329</v>
      </c>
      <c r="J677" s="122">
        <f t="shared" si="4"/>
        <v>31.95616438</v>
      </c>
      <c r="K677" s="122">
        <f t="shared" si="5"/>
        <v>44.73863014</v>
      </c>
      <c r="L677" s="122">
        <f t="shared" si="6"/>
        <v>121</v>
      </c>
      <c r="M677" s="125">
        <v>1.0</v>
      </c>
      <c r="N677" s="125">
        <v>36.0</v>
      </c>
      <c r="O677" s="118">
        <f t="shared" si="7"/>
        <v>36</v>
      </c>
      <c r="P677" s="118"/>
      <c r="Q677" s="118"/>
      <c r="R677" s="118"/>
      <c r="S677" s="118"/>
      <c r="T677" s="118"/>
      <c r="U677" s="118"/>
      <c r="V677" s="118"/>
      <c r="W677" s="118"/>
      <c r="X677" s="118"/>
      <c r="Y677" s="118"/>
      <c r="Z677" s="118"/>
      <c r="AA677" s="118"/>
      <c r="AB677" s="118"/>
      <c r="AC677" s="118"/>
      <c r="AD677" s="118"/>
      <c r="AE677" s="118"/>
      <c r="AF677" s="118"/>
      <c r="AG677" s="118"/>
    </row>
    <row r="678" ht="11.25" customHeight="1">
      <c r="A678" s="123">
        <v>58978.24688374312</v>
      </c>
      <c r="B678" s="124">
        <v>5.739639999999999</v>
      </c>
      <c r="C678" s="124">
        <f t="shared" si="1"/>
        <v>3.525279231</v>
      </c>
      <c r="D678" s="124">
        <v>20.233833686</v>
      </c>
      <c r="E678" s="125">
        <v>10.0</v>
      </c>
      <c r="F678" s="125">
        <v>1.35</v>
      </c>
      <c r="G678" s="126">
        <v>-0.4</v>
      </c>
      <c r="H678" s="127">
        <f t="shared" si="2"/>
        <v>72</v>
      </c>
      <c r="I678" s="122">
        <f t="shared" si="3"/>
        <v>0.197260274</v>
      </c>
      <c r="J678" s="122">
        <f t="shared" si="4"/>
        <v>1.183561644</v>
      </c>
      <c r="K678" s="122">
        <f t="shared" si="5"/>
        <v>1.597808219</v>
      </c>
      <c r="L678" s="122">
        <f t="shared" si="6"/>
        <v>4</v>
      </c>
      <c r="M678" s="125">
        <v>1.0</v>
      </c>
      <c r="N678" s="125">
        <v>6.0</v>
      </c>
      <c r="O678" s="118">
        <f t="shared" si="7"/>
        <v>6</v>
      </c>
      <c r="P678" s="118"/>
      <c r="Q678" s="118"/>
      <c r="R678" s="118"/>
      <c r="S678" s="118"/>
      <c r="T678" s="118"/>
      <c r="U678" s="118"/>
      <c r="V678" s="118"/>
      <c r="W678" s="118"/>
      <c r="X678" s="118"/>
      <c r="Y678" s="118"/>
      <c r="Z678" s="118"/>
      <c r="AA678" s="118"/>
      <c r="AB678" s="118"/>
      <c r="AC678" s="118"/>
      <c r="AD678" s="118"/>
      <c r="AE678" s="118"/>
      <c r="AF678" s="118"/>
      <c r="AG678" s="118"/>
    </row>
    <row r="679" ht="11.25" customHeight="1">
      <c r="A679" s="123">
        <v>12212.947992542944</v>
      </c>
      <c r="B679" s="124">
        <v>67.11479646</v>
      </c>
      <c r="C679" s="124">
        <f t="shared" si="1"/>
        <v>44.70984894</v>
      </c>
      <c r="D679" s="124">
        <v>3000.6924116921523</v>
      </c>
      <c r="E679" s="125">
        <v>34.0</v>
      </c>
      <c r="F679" s="125">
        <v>1.21</v>
      </c>
      <c r="G679" s="126">
        <v>-0.6</v>
      </c>
      <c r="H679" s="127">
        <f t="shared" si="2"/>
        <v>163.2</v>
      </c>
      <c r="I679" s="122">
        <f t="shared" si="3"/>
        <v>0.4471232877</v>
      </c>
      <c r="J679" s="122">
        <f t="shared" si="4"/>
        <v>12.51945205</v>
      </c>
      <c r="K679" s="122">
        <f t="shared" si="5"/>
        <v>15.14853699</v>
      </c>
      <c r="L679" s="122">
        <f t="shared" si="6"/>
        <v>43</v>
      </c>
      <c r="M679" s="125">
        <v>1.0</v>
      </c>
      <c r="N679" s="125">
        <v>28.0</v>
      </c>
      <c r="O679" s="118">
        <f t="shared" si="7"/>
        <v>28</v>
      </c>
      <c r="P679" s="118"/>
      <c r="Q679" s="118"/>
      <c r="R679" s="118"/>
      <c r="S679" s="118"/>
      <c r="T679" s="118"/>
      <c r="U679" s="118"/>
      <c r="V679" s="118"/>
      <c r="W679" s="118"/>
      <c r="X679" s="118"/>
      <c r="Y679" s="118"/>
      <c r="Z679" s="118"/>
      <c r="AA679" s="118"/>
      <c r="AB679" s="118"/>
      <c r="AC679" s="118"/>
      <c r="AD679" s="118"/>
      <c r="AE679" s="118"/>
      <c r="AF679" s="118"/>
      <c r="AG679" s="118"/>
    </row>
    <row r="680" ht="11.25" customHeight="1">
      <c r="A680" s="123">
        <v>93229.4354552348</v>
      </c>
      <c r="B680" s="124">
        <v>126.44083737</v>
      </c>
      <c r="C680" s="124">
        <f t="shared" si="1"/>
        <v>24.50046855</v>
      </c>
      <c r="D680" s="124">
        <v>3097.859759526146</v>
      </c>
      <c r="E680" s="125">
        <v>26.0</v>
      </c>
      <c r="F680" s="125">
        <v>0.87</v>
      </c>
      <c r="G680" s="126">
        <v>0.6</v>
      </c>
      <c r="H680" s="127">
        <f t="shared" si="2"/>
        <v>499.2</v>
      </c>
      <c r="I680" s="122">
        <f t="shared" si="3"/>
        <v>1.367671233</v>
      </c>
      <c r="J680" s="122">
        <f t="shared" si="4"/>
        <v>38.29479452</v>
      </c>
      <c r="K680" s="122">
        <f t="shared" si="5"/>
        <v>33.31647123</v>
      </c>
      <c r="L680" s="122">
        <f t="shared" si="6"/>
        <v>105</v>
      </c>
      <c r="M680" s="125">
        <v>1.0</v>
      </c>
      <c r="N680" s="125">
        <v>28.0</v>
      </c>
      <c r="O680" s="118">
        <f t="shared" si="7"/>
        <v>28</v>
      </c>
      <c r="P680" s="118"/>
      <c r="Q680" s="118"/>
      <c r="R680" s="118"/>
      <c r="S680" s="118"/>
      <c r="T680" s="118"/>
      <c r="U680" s="118"/>
      <c r="V680" s="118"/>
      <c r="W680" s="118"/>
      <c r="X680" s="118"/>
      <c r="Y680" s="118"/>
      <c r="Z680" s="118"/>
      <c r="AA680" s="118"/>
      <c r="AB680" s="118"/>
      <c r="AC680" s="118"/>
      <c r="AD680" s="118"/>
      <c r="AE680" s="118"/>
      <c r="AF680" s="118"/>
      <c r="AG680" s="118"/>
    </row>
    <row r="681" ht="11.25" customHeight="1">
      <c r="A681" s="123">
        <v>65577.39398855389</v>
      </c>
      <c r="B681" s="124">
        <v>156.90802168</v>
      </c>
      <c r="C681" s="124">
        <f t="shared" si="1"/>
        <v>20.63214201</v>
      </c>
      <c r="D681" s="124">
        <v>3237.348585752503</v>
      </c>
      <c r="E681" s="125">
        <v>10.0</v>
      </c>
      <c r="F681" s="125">
        <v>1.9</v>
      </c>
      <c r="G681" s="126">
        <v>0.8</v>
      </c>
      <c r="H681" s="127">
        <f t="shared" si="2"/>
        <v>216</v>
      </c>
      <c r="I681" s="122">
        <f t="shared" si="3"/>
        <v>0.5917808219</v>
      </c>
      <c r="J681" s="122">
        <f t="shared" si="4"/>
        <v>21.89589041</v>
      </c>
      <c r="K681" s="122">
        <f t="shared" si="5"/>
        <v>41.60219178</v>
      </c>
      <c r="L681" s="122">
        <f t="shared" si="6"/>
        <v>105</v>
      </c>
      <c r="M681" s="125">
        <v>0.75</v>
      </c>
      <c r="N681" s="125">
        <v>28.0</v>
      </c>
      <c r="O681" s="118">
        <f t="shared" si="7"/>
        <v>37</v>
      </c>
      <c r="P681" s="118"/>
      <c r="Q681" s="118"/>
      <c r="R681" s="118"/>
      <c r="S681" s="118"/>
      <c r="T681" s="118"/>
      <c r="U681" s="118"/>
      <c r="V681" s="118"/>
      <c r="W681" s="118"/>
      <c r="X681" s="118"/>
      <c r="Y681" s="118"/>
      <c r="Z681" s="118"/>
      <c r="AA681" s="118"/>
      <c r="AB681" s="118"/>
      <c r="AC681" s="118"/>
      <c r="AD681" s="118"/>
      <c r="AE681" s="118"/>
      <c r="AF681" s="118"/>
      <c r="AG681" s="118"/>
    </row>
    <row r="682" ht="11.25" customHeight="1">
      <c r="A682" s="123">
        <v>34243.078405123415</v>
      </c>
      <c r="B682" s="124">
        <v>138.21500835999998</v>
      </c>
      <c r="C682" s="124">
        <f t="shared" si="1"/>
        <v>12.58276895</v>
      </c>
      <c r="D682" s="124">
        <v>1739.1275157078105</v>
      </c>
      <c r="E682" s="125">
        <v>26.0</v>
      </c>
      <c r="F682" s="125">
        <v>0.85</v>
      </c>
      <c r="G682" s="126">
        <v>-0.2</v>
      </c>
      <c r="H682" s="127">
        <f t="shared" si="2"/>
        <v>249.6</v>
      </c>
      <c r="I682" s="122">
        <f t="shared" si="3"/>
        <v>0.6838356164</v>
      </c>
      <c r="J682" s="122">
        <f t="shared" si="4"/>
        <v>12.3090411</v>
      </c>
      <c r="K682" s="122">
        <f t="shared" si="5"/>
        <v>10.46268493</v>
      </c>
      <c r="L682" s="122">
        <f t="shared" si="6"/>
        <v>33</v>
      </c>
      <c r="M682" s="125">
        <v>1.0</v>
      </c>
      <c r="N682" s="125">
        <v>18.0</v>
      </c>
      <c r="O682" s="118">
        <f t="shared" si="7"/>
        <v>18</v>
      </c>
      <c r="P682" s="118"/>
      <c r="Q682" s="118"/>
      <c r="R682" s="118"/>
      <c r="S682" s="118"/>
      <c r="T682" s="118"/>
      <c r="U682" s="118"/>
      <c r="V682" s="118"/>
      <c r="W682" s="118"/>
      <c r="X682" s="118"/>
      <c r="Y682" s="118"/>
      <c r="Z682" s="118"/>
      <c r="AA682" s="118"/>
      <c r="AB682" s="118"/>
      <c r="AC682" s="118"/>
      <c r="AD682" s="118"/>
      <c r="AE682" s="118"/>
      <c r="AF682" s="118"/>
      <c r="AG682" s="118"/>
    </row>
    <row r="683" ht="11.25" customHeight="1">
      <c r="A683" s="123">
        <v>46291.06204811308</v>
      </c>
      <c r="B683" s="124">
        <v>7.9584546199999995</v>
      </c>
      <c r="C683" s="124">
        <f t="shared" si="1"/>
        <v>18.36681001</v>
      </c>
      <c r="D683" s="124">
        <v>146.17142394266605</v>
      </c>
      <c r="E683" s="125">
        <v>26.0</v>
      </c>
      <c r="F683" s="125">
        <v>1.02</v>
      </c>
      <c r="G683" s="126">
        <v>-0.7</v>
      </c>
      <c r="H683" s="127">
        <f t="shared" si="2"/>
        <v>93.6</v>
      </c>
      <c r="I683" s="122">
        <f t="shared" si="3"/>
        <v>0.2564383562</v>
      </c>
      <c r="J683" s="122">
        <f t="shared" si="4"/>
        <v>4.103013699</v>
      </c>
      <c r="K683" s="122">
        <f t="shared" si="5"/>
        <v>4.185073973</v>
      </c>
      <c r="L683" s="122">
        <f t="shared" si="6"/>
        <v>12</v>
      </c>
      <c r="M683" s="125">
        <v>1.0</v>
      </c>
      <c r="N683" s="125">
        <v>16.0</v>
      </c>
      <c r="O683" s="118">
        <f t="shared" si="7"/>
        <v>16</v>
      </c>
      <c r="P683" s="118"/>
      <c r="Q683" s="118"/>
      <c r="R683" s="118"/>
      <c r="S683" s="118"/>
      <c r="T683" s="118"/>
      <c r="U683" s="118"/>
      <c r="V683" s="118"/>
      <c r="W683" s="118"/>
      <c r="X683" s="118"/>
      <c r="Y683" s="118"/>
      <c r="Z683" s="118"/>
      <c r="AA683" s="118"/>
      <c r="AB683" s="118"/>
      <c r="AC683" s="118"/>
      <c r="AD683" s="118"/>
      <c r="AE683" s="118"/>
      <c r="AF683" s="118"/>
      <c r="AG683" s="118"/>
    </row>
    <row r="684" ht="11.25" customHeight="1">
      <c r="A684" s="123">
        <v>83455.34765742644</v>
      </c>
      <c r="B684" s="124">
        <v>97.60999999999999</v>
      </c>
      <c r="C684" s="124">
        <f t="shared" si="1"/>
        <v>1.065164342</v>
      </c>
      <c r="D684" s="124">
        <v>103.97069142036995</v>
      </c>
      <c r="E684" s="125">
        <v>42.0</v>
      </c>
      <c r="F684" s="125">
        <v>0.25</v>
      </c>
      <c r="G684" s="126">
        <v>0.6</v>
      </c>
      <c r="H684" s="127">
        <f t="shared" si="2"/>
        <v>806.4</v>
      </c>
      <c r="I684" s="122">
        <f t="shared" si="3"/>
        <v>2.209315068</v>
      </c>
      <c r="J684" s="122">
        <f t="shared" si="4"/>
        <v>6.627945205</v>
      </c>
      <c r="K684" s="122">
        <f t="shared" si="5"/>
        <v>1.656986301</v>
      </c>
      <c r="L684" s="122">
        <f t="shared" si="6"/>
        <v>10</v>
      </c>
      <c r="M684" s="125">
        <v>0.8</v>
      </c>
      <c r="N684" s="125">
        <v>2.0</v>
      </c>
      <c r="O684" s="118">
        <f t="shared" si="7"/>
        <v>3</v>
      </c>
      <c r="P684" s="118"/>
      <c r="Q684" s="118"/>
      <c r="R684" s="118"/>
      <c r="S684" s="118"/>
      <c r="T684" s="118"/>
      <c r="U684" s="118"/>
      <c r="V684" s="118"/>
      <c r="W684" s="118"/>
      <c r="X684" s="118"/>
      <c r="Y684" s="118"/>
      <c r="Z684" s="118"/>
      <c r="AA684" s="118"/>
      <c r="AB684" s="118"/>
      <c r="AC684" s="118"/>
      <c r="AD684" s="118"/>
      <c r="AE684" s="118"/>
      <c r="AF684" s="118"/>
      <c r="AG684" s="118"/>
    </row>
    <row r="685" ht="11.25" customHeight="1">
      <c r="A685" s="123">
        <v>27891.95578547349</v>
      </c>
      <c r="B685" s="124">
        <v>7.44932</v>
      </c>
      <c r="C685" s="124">
        <f t="shared" si="1"/>
        <v>496.6896307</v>
      </c>
      <c r="D685" s="124">
        <v>3700.0</v>
      </c>
      <c r="E685" s="125">
        <v>18.0</v>
      </c>
      <c r="F685" s="125">
        <v>1.04</v>
      </c>
      <c r="G685" s="126">
        <v>-0.6</v>
      </c>
      <c r="H685" s="127">
        <f t="shared" si="2"/>
        <v>86.4</v>
      </c>
      <c r="I685" s="122">
        <f t="shared" si="3"/>
        <v>0.2367123288</v>
      </c>
      <c r="J685" s="122">
        <f t="shared" si="4"/>
        <v>1.656986301</v>
      </c>
      <c r="K685" s="122">
        <f t="shared" si="5"/>
        <v>1.723265753</v>
      </c>
      <c r="L685" s="122">
        <f t="shared" si="6"/>
        <v>5</v>
      </c>
      <c r="M685" s="125">
        <v>0.88</v>
      </c>
      <c r="N685" s="125">
        <v>6.0</v>
      </c>
      <c r="O685" s="118">
        <f t="shared" si="7"/>
        <v>7</v>
      </c>
      <c r="P685" s="118"/>
      <c r="Q685" s="118"/>
      <c r="R685" s="118"/>
      <c r="S685" s="118"/>
      <c r="T685" s="118"/>
      <c r="U685" s="118"/>
      <c r="V685" s="118"/>
      <c r="W685" s="118"/>
      <c r="X685" s="118"/>
      <c r="Y685" s="118"/>
      <c r="Z685" s="118"/>
      <c r="AA685" s="118"/>
      <c r="AB685" s="118"/>
      <c r="AC685" s="118"/>
      <c r="AD685" s="118"/>
      <c r="AE685" s="118"/>
      <c r="AF685" s="118"/>
      <c r="AG685" s="118"/>
    </row>
    <row r="686" ht="11.25" customHeight="1">
      <c r="A686" s="123">
        <v>59233.2229917412</v>
      </c>
      <c r="B686" s="124">
        <v>7.4139284199999995</v>
      </c>
      <c r="C686" s="124">
        <f t="shared" si="1"/>
        <v>19.55522944</v>
      </c>
      <c r="D686" s="124">
        <v>144.9810712988715</v>
      </c>
      <c r="E686" s="125">
        <v>42.0</v>
      </c>
      <c r="F686" s="125">
        <v>0.25</v>
      </c>
      <c r="G686" s="126">
        <v>0.8</v>
      </c>
      <c r="H686" s="127">
        <f t="shared" si="2"/>
        <v>907.2</v>
      </c>
      <c r="I686" s="122">
        <f t="shared" si="3"/>
        <v>2.485479452</v>
      </c>
      <c r="J686" s="122">
        <f t="shared" si="4"/>
        <v>77.04986301</v>
      </c>
      <c r="K686" s="122">
        <f t="shared" si="5"/>
        <v>19.26246575</v>
      </c>
      <c r="L686" s="122">
        <f t="shared" si="6"/>
        <v>116</v>
      </c>
      <c r="M686" s="125">
        <v>1.0</v>
      </c>
      <c r="N686" s="125">
        <v>31.0</v>
      </c>
      <c r="O686" s="118">
        <f t="shared" si="7"/>
        <v>31</v>
      </c>
      <c r="P686" s="118"/>
      <c r="Q686" s="118"/>
      <c r="R686" s="118"/>
      <c r="S686" s="118"/>
      <c r="T686" s="118"/>
      <c r="U686" s="118"/>
      <c r="V686" s="118"/>
      <c r="W686" s="118"/>
      <c r="X686" s="118"/>
      <c r="Y686" s="118"/>
      <c r="Z686" s="118"/>
      <c r="AA686" s="118"/>
      <c r="AB686" s="118"/>
      <c r="AC686" s="118"/>
      <c r="AD686" s="118"/>
      <c r="AE686" s="118"/>
      <c r="AF686" s="118"/>
      <c r="AG686" s="118"/>
    </row>
    <row r="687" ht="11.25" customHeight="1">
      <c r="A687" s="123">
        <v>28089.68138336072</v>
      </c>
      <c r="B687" s="124">
        <v>131.25570475</v>
      </c>
      <c r="C687" s="124">
        <f t="shared" si="1"/>
        <v>49.63727171</v>
      </c>
      <c r="D687" s="124">
        <v>6515.175080478637</v>
      </c>
      <c r="E687" s="125">
        <v>26.0</v>
      </c>
      <c r="F687" s="125">
        <v>1.03</v>
      </c>
      <c r="G687" s="126">
        <v>0.4</v>
      </c>
      <c r="H687" s="127">
        <f t="shared" si="2"/>
        <v>436.8</v>
      </c>
      <c r="I687" s="122">
        <f t="shared" si="3"/>
        <v>1.196712329</v>
      </c>
      <c r="J687" s="122">
        <f t="shared" si="4"/>
        <v>57.44219178</v>
      </c>
      <c r="K687" s="122">
        <f t="shared" si="5"/>
        <v>59.16545753</v>
      </c>
      <c r="L687" s="122">
        <f t="shared" si="6"/>
        <v>176</v>
      </c>
      <c r="M687" s="125">
        <v>1.0</v>
      </c>
      <c r="N687" s="125">
        <v>48.0</v>
      </c>
      <c r="O687" s="118">
        <f t="shared" si="7"/>
        <v>48</v>
      </c>
      <c r="P687" s="118"/>
      <c r="Q687" s="118"/>
      <c r="R687" s="118"/>
      <c r="S687" s="118"/>
      <c r="T687" s="118"/>
      <c r="U687" s="118"/>
      <c r="V687" s="118"/>
      <c r="W687" s="118"/>
      <c r="X687" s="118"/>
      <c r="Y687" s="118"/>
      <c r="Z687" s="118"/>
      <c r="AA687" s="118"/>
      <c r="AB687" s="118"/>
      <c r="AC687" s="118"/>
      <c r="AD687" s="118"/>
      <c r="AE687" s="118"/>
      <c r="AF687" s="118"/>
      <c r="AG687" s="118"/>
    </row>
    <row r="688" ht="11.25" customHeight="1">
      <c r="A688" s="123">
        <v>26011.988862279544</v>
      </c>
      <c r="B688" s="124">
        <v>18.949046069999998</v>
      </c>
      <c r="C688" s="124">
        <f t="shared" si="1"/>
        <v>3.171759095</v>
      </c>
      <c r="D688" s="124">
        <v>60.10180921990666</v>
      </c>
      <c r="E688" s="125">
        <v>10.0</v>
      </c>
      <c r="F688" s="125">
        <v>1.6</v>
      </c>
      <c r="G688" s="126">
        <v>-0.1</v>
      </c>
      <c r="H688" s="127">
        <f t="shared" si="2"/>
        <v>108</v>
      </c>
      <c r="I688" s="122">
        <f t="shared" si="3"/>
        <v>0.295890411</v>
      </c>
      <c r="J688" s="122">
        <f t="shared" si="4"/>
        <v>1.479452055</v>
      </c>
      <c r="K688" s="122">
        <f t="shared" si="5"/>
        <v>2.367123288</v>
      </c>
      <c r="L688" s="122">
        <f t="shared" si="6"/>
        <v>6</v>
      </c>
      <c r="M688" s="125">
        <v>1.0</v>
      </c>
      <c r="N688" s="125">
        <v>5.0</v>
      </c>
      <c r="O688" s="118">
        <f t="shared" si="7"/>
        <v>5</v>
      </c>
      <c r="P688" s="118"/>
      <c r="Q688" s="118"/>
      <c r="R688" s="118"/>
      <c r="S688" s="118"/>
      <c r="T688" s="118"/>
      <c r="U688" s="118"/>
      <c r="V688" s="118"/>
      <c r="W688" s="118"/>
      <c r="X688" s="118"/>
      <c r="Y688" s="118"/>
      <c r="Z688" s="118"/>
      <c r="AA688" s="118"/>
      <c r="AB688" s="118"/>
      <c r="AC688" s="118"/>
      <c r="AD688" s="118"/>
      <c r="AE688" s="118"/>
      <c r="AF688" s="118"/>
      <c r="AG688" s="118"/>
    </row>
    <row r="689" ht="11.25" customHeight="1">
      <c r="A689" s="123">
        <v>62746.011882235616</v>
      </c>
      <c r="B689" s="124">
        <v>13.638504359999997</v>
      </c>
      <c r="C689" s="124">
        <f t="shared" si="1"/>
        <v>3.936658455</v>
      </c>
      <c r="D689" s="124">
        <v>53.69013349610768</v>
      </c>
      <c r="E689" s="125">
        <v>26.0</v>
      </c>
      <c r="F689" s="125">
        <v>1.24</v>
      </c>
      <c r="G689" s="126">
        <v>1.5</v>
      </c>
      <c r="H689" s="127">
        <f t="shared" si="2"/>
        <v>780</v>
      </c>
      <c r="I689" s="122">
        <f t="shared" si="3"/>
        <v>2.136986301</v>
      </c>
      <c r="J689" s="122">
        <f t="shared" si="4"/>
        <v>6.410958904</v>
      </c>
      <c r="K689" s="122">
        <f t="shared" si="5"/>
        <v>7.949589041</v>
      </c>
      <c r="L689" s="122">
        <f t="shared" si="6"/>
        <v>22</v>
      </c>
      <c r="M689" s="125">
        <v>1.0</v>
      </c>
      <c r="N689" s="125">
        <v>3.0</v>
      </c>
      <c r="O689" s="118">
        <f t="shared" si="7"/>
        <v>3</v>
      </c>
      <c r="P689" s="118"/>
      <c r="Q689" s="118"/>
      <c r="R689" s="118"/>
      <c r="S689" s="118"/>
      <c r="T689" s="118"/>
      <c r="U689" s="118"/>
      <c r="V689" s="118"/>
      <c r="W689" s="118"/>
      <c r="X689" s="118"/>
      <c r="Y689" s="118"/>
      <c r="Z689" s="118"/>
      <c r="AA689" s="118"/>
      <c r="AB689" s="118"/>
      <c r="AC689" s="118"/>
      <c r="AD689" s="118"/>
      <c r="AE689" s="118"/>
      <c r="AF689" s="118"/>
      <c r="AG689" s="118"/>
    </row>
    <row r="690" ht="11.25" customHeight="1">
      <c r="A690" s="123">
        <v>36000.41445684842</v>
      </c>
      <c r="B690" s="124">
        <v>64.32799999999999</v>
      </c>
      <c r="C690" s="124">
        <f t="shared" si="1"/>
        <v>24.32577377</v>
      </c>
      <c r="D690" s="124">
        <v>1564.8283749119998</v>
      </c>
      <c r="E690" s="125">
        <v>34.0</v>
      </c>
      <c r="F690" s="125">
        <v>1.41</v>
      </c>
      <c r="G690" s="126">
        <v>0.4</v>
      </c>
      <c r="H690" s="127">
        <f t="shared" si="2"/>
        <v>571.2</v>
      </c>
      <c r="I690" s="122">
        <f t="shared" si="3"/>
        <v>1.564931507</v>
      </c>
      <c r="J690" s="122">
        <f t="shared" si="4"/>
        <v>25.03890411</v>
      </c>
      <c r="K690" s="122">
        <f t="shared" si="5"/>
        <v>35.30485479</v>
      </c>
      <c r="L690" s="122">
        <f t="shared" si="6"/>
        <v>96</v>
      </c>
      <c r="M690" s="125">
        <v>1.0</v>
      </c>
      <c r="N690" s="125">
        <v>16.0</v>
      </c>
      <c r="O690" s="118">
        <f t="shared" si="7"/>
        <v>16</v>
      </c>
      <c r="P690" s="118"/>
      <c r="Q690" s="118"/>
      <c r="R690" s="118"/>
      <c r="S690" s="118"/>
      <c r="T690" s="118"/>
      <c r="U690" s="118"/>
      <c r="V690" s="118"/>
      <c r="W690" s="118"/>
      <c r="X690" s="118"/>
      <c r="Y690" s="118"/>
      <c r="Z690" s="118"/>
      <c r="AA690" s="118"/>
      <c r="AB690" s="118"/>
      <c r="AC690" s="118"/>
      <c r="AD690" s="118"/>
      <c r="AE690" s="118"/>
      <c r="AF690" s="118"/>
      <c r="AG690" s="118"/>
    </row>
    <row r="691" ht="11.25" customHeight="1">
      <c r="A691" s="123">
        <v>18282.029174928426</v>
      </c>
      <c r="B691" s="124">
        <v>10.018822409999999</v>
      </c>
      <c r="C691" s="124">
        <f t="shared" si="1"/>
        <v>3.918217696</v>
      </c>
      <c r="D691" s="124">
        <v>39.25592726470799</v>
      </c>
      <c r="E691" s="125">
        <v>18.0</v>
      </c>
      <c r="F691" s="125">
        <v>0.25</v>
      </c>
      <c r="G691" s="126">
        <v>0.5</v>
      </c>
      <c r="H691" s="127">
        <f t="shared" si="2"/>
        <v>324</v>
      </c>
      <c r="I691" s="122">
        <f t="shared" si="3"/>
        <v>0.8876712329</v>
      </c>
      <c r="J691" s="122">
        <f t="shared" si="4"/>
        <v>14.20273973</v>
      </c>
      <c r="K691" s="122">
        <f t="shared" si="5"/>
        <v>3.550684932</v>
      </c>
      <c r="L691" s="122">
        <f t="shared" si="6"/>
        <v>21</v>
      </c>
      <c r="M691" s="125">
        <v>1.0</v>
      </c>
      <c r="N691" s="125">
        <v>16.0</v>
      </c>
      <c r="O691" s="118">
        <f t="shared" si="7"/>
        <v>16</v>
      </c>
      <c r="P691" s="118"/>
      <c r="Q691" s="118"/>
      <c r="R691" s="118"/>
      <c r="S691" s="118"/>
      <c r="T691" s="118"/>
      <c r="U691" s="118"/>
      <c r="V691" s="118"/>
      <c r="W691" s="118"/>
      <c r="X691" s="118"/>
      <c r="Y691" s="118"/>
      <c r="Z691" s="118"/>
      <c r="AA691" s="118"/>
      <c r="AB691" s="118"/>
      <c r="AC691" s="118"/>
      <c r="AD691" s="118"/>
      <c r="AE691" s="118"/>
      <c r="AF691" s="118"/>
      <c r="AG691" s="118"/>
    </row>
    <row r="692" ht="11.25" customHeight="1">
      <c r="A692" s="123">
        <v>43920.82601664498</v>
      </c>
      <c r="B692" s="124">
        <v>25.197999999999997</v>
      </c>
      <c r="C692" s="124">
        <f t="shared" si="1"/>
        <v>7.903629915</v>
      </c>
      <c r="D692" s="124">
        <v>199.15566659999996</v>
      </c>
      <c r="E692" s="125">
        <v>18.0</v>
      </c>
      <c r="F692" s="125">
        <v>1.0</v>
      </c>
      <c r="G692" s="126">
        <v>0.8</v>
      </c>
      <c r="H692" s="127">
        <f t="shared" si="2"/>
        <v>388.8</v>
      </c>
      <c r="I692" s="122">
        <f t="shared" si="3"/>
        <v>1.065205479</v>
      </c>
      <c r="J692" s="122">
        <f t="shared" si="4"/>
        <v>11.71726027</v>
      </c>
      <c r="K692" s="122">
        <f t="shared" si="5"/>
        <v>11.71726027</v>
      </c>
      <c r="L692" s="122">
        <f t="shared" si="6"/>
        <v>35</v>
      </c>
      <c r="M692" s="125">
        <v>1.0</v>
      </c>
      <c r="N692" s="125">
        <v>11.0</v>
      </c>
      <c r="O692" s="118">
        <f t="shared" si="7"/>
        <v>11</v>
      </c>
      <c r="P692" s="118"/>
      <c r="Q692" s="118"/>
      <c r="R692" s="118"/>
      <c r="S692" s="118"/>
      <c r="T692" s="118"/>
      <c r="U692" s="118"/>
      <c r="V692" s="118"/>
      <c r="W692" s="118"/>
      <c r="X692" s="118"/>
      <c r="Y692" s="118"/>
      <c r="Z692" s="118"/>
      <c r="AA692" s="118"/>
      <c r="AB692" s="118"/>
      <c r="AC692" s="118"/>
      <c r="AD692" s="118"/>
      <c r="AE692" s="118"/>
      <c r="AF692" s="118"/>
      <c r="AG692" s="118"/>
    </row>
    <row r="693" ht="11.25" customHeight="1">
      <c r="A693" s="123">
        <v>80866.55667847936</v>
      </c>
      <c r="B693" s="124">
        <v>8.13345</v>
      </c>
      <c r="C693" s="124">
        <f t="shared" si="1"/>
        <v>6.047854562</v>
      </c>
      <c r="D693" s="124">
        <v>49.18992268666667</v>
      </c>
      <c r="E693" s="125">
        <v>26.0</v>
      </c>
      <c r="F693" s="125">
        <v>0.25</v>
      </c>
      <c r="G693" s="126">
        <v>0.5</v>
      </c>
      <c r="H693" s="127">
        <f t="shared" si="2"/>
        <v>468</v>
      </c>
      <c r="I693" s="122">
        <f t="shared" si="3"/>
        <v>1.282191781</v>
      </c>
      <c r="J693" s="122">
        <f t="shared" si="4"/>
        <v>20.51506849</v>
      </c>
      <c r="K693" s="122">
        <f t="shared" si="5"/>
        <v>5.128767123</v>
      </c>
      <c r="L693" s="122">
        <f t="shared" si="6"/>
        <v>31</v>
      </c>
      <c r="M693" s="125">
        <v>1.0</v>
      </c>
      <c r="N693" s="125">
        <v>16.0</v>
      </c>
      <c r="O693" s="118">
        <f t="shared" si="7"/>
        <v>16</v>
      </c>
      <c r="P693" s="118"/>
      <c r="Q693" s="118"/>
      <c r="R693" s="118"/>
      <c r="S693" s="118"/>
      <c r="T693" s="118"/>
      <c r="U693" s="118"/>
      <c r="V693" s="118"/>
      <c r="W693" s="118"/>
      <c r="X693" s="118"/>
      <c r="Y693" s="118"/>
      <c r="Z693" s="118"/>
      <c r="AA693" s="118"/>
      <c r="AB693" s="118"/>
      <c r="AC693" s="118"/>
      <c r="AD693" s="118"/>
      <c r="AE693" s="118"/>
      <c r="AF693" s="118"/>
      <c r="AG693" s="118"/>
    </row>
    <row r="694" ht="11.25" customHeight="1">
      <c r="A694" s="123">
        <v>9615.94362545093</v>
      </c>
      <c r="B694" s="124">
        <v>32.78406</v>
      </c>
      <c r="C694" s="124">
        <f t="shared" si="1"/>
        <v>4.496726768</v>
      </c>
      <c r="D694" s="124">
        <v>147.42096016266666</v>
      </c>
      <c r="E694" s="125">
        <v>26.0</v>
      </c>
      <c r="F694" s="125">
        <v>0.25</v>
      </c>
      <c r="G694" s="126">
        <v>0.5</v>
      </c>
      <c r="H694" s="127">
        <f t="shared" si="2"/>
        <v>468</v>
      </c>
      <c r="I694" s="122">
        <f t="shared" si="3"/>
        <v>1.282191781</v>
      </c>
      <c r="J694" s="122">
        <f t="shared" si="4"/>
        <v>20.51506849</v>
      </c>
      <c r="K694" s="122">
        <f t="shared" si="5"/>
        <v>5.128767123</v>
      </c>
      <c r="L694" s="122">
        <f t="shared" si="6"/>
        <v>31</v>
      </c>
      <c r="M694" s="125">
        <v>1.0</v>
      </c>
      <c r="N694" s="125">
        <v>16.0</v>
      </c>
      <c r="O694" s="118">
        <f t="shared" si="7"/>
        <v>16</v>
      </c>
      <c r="P694" s="118"/>
      <c r="Q694" s="118"/>
      <c r="R694" s="118"/>
      <c r="S694" s="118"/>
      <c r="T694" s="118"/>
      <c r="U694" s="118"/>
      <c r="V694" s="118"/>
      <c r="W694" s="118"/>
      <c r="X694" s="118"/>
      <c r="Y694" s="118"/>
      <c r="Z694" s="118"/>
      <c r="AA694" s="118"/>
      <c r="AB694" s="118"/>
      <c r="AC694" s="118"/>
      <c r="AD694" s="118"/>
      <c r="AE694" s="118"/>
      <c r="AF694" s="118"/>
      <c r="AG694" s="118"/>
    </row>
    <row r="695" ht="11.25" customHeight="1">
      <c r="A695" s="123">
        <v>75533.75393261264</v>
      </c>
      <c r="B695" s="124">
        <v>94.342</v>
      </c>
      <c r="C695" s="124">
        <f t="shared" si="1"/>
        <v>10.73148063</v>
      </c>
      <c r="D695" s="124">
        <v>1012.4293455466667</v>
      </c>
      <c r="E695" s="125">
        <v>10.0</v>
      </c>
      <c r="F695" s="125">
        <v>1.47</v>
      </c>
      <c r="G695" s="126">
        <v>0.4</v>
      </c>
      <c r="H695" s="127">
        <f t="shared" si="2"/>
        <v>168</v>
      </c>
      <c r="I695" s="122">
        <f t="shared" si="3"/>
        <v>0.4602739726</v>
      </c>
      <c r="J695" s="122">
        <f t="shared" si="4"/>
        <v>7.364383562</v>
      </c>
      <c r="K695" s="122">
        <f t="shared" si="5"/>
        <v>10.82564384</v>
      </c>
      <c r="L695" s="122">
        <f t="shared" si="6"/>
        <v>29</v>
      </c>
      <c r="M695" s="125">
        <v>1.0</v>
      </c>
      <c r="N695" s="125">
        <v>16.0</v>
      </c>
      <c r="O695" s="118">
        <f t="shared" si="7"/>
        <v>16</v>
      </c>
      <c r="P695" s="118"/>
      <c r="Q695" s="118"/>
      <c r="R695" s="118"/>
      <c r="S695" s="118"/>
      <c r="T695" s="118"/>
      <c r="U695" s="118"/>
      <c r="V695" s="118"/>
      <c r="W695" s="118"/>
      <c r="X695" s="118"/>
      <c r="Y695" s="118"/>
      <c r="Z695" s="118"/>
      <c r="AA695" s="118"/>
      <c r="AB695" s="118"/>
      <c r="AC695" s="118"/>
      <c r="AD695" s="118"/>
      <c r="AE695" s="118"/>
      <c r="AF695" s="118"/>
      <c r="AG695" s="118"/>
    </row>
    <row r="696" ht="11.25" customHeight="1">
      <c r="A696" s="123">
        <v>12826.95596943878</v>
      </c>
      <c r="B696" s="124">
        <v>3575.7468831799997</v>
      </c>
      <c r="C696" s="124">
        <f t="shared" si="1"/>
        <v>30.75578404</v>
      </c>
      <c r="D696" s="124">
        <v>109974.89893768168</v>
      </c>
      <c r="E696" s="125">
        <v>26.0</v>
      </c>
      <c r="F696" s="125">
        <v>0.82</v>
      </c>
      <c r="G696" s="126">
        <v>-0.6</v>
      </c>
      <c r="H696" s="127">
        <f t="shared" si="2"/>
        <v>124.8</v>
      </c>
      <c r="I696" s="122">
        <f t="shared" si="3"/>
        <v>0.3419178082</v>
      </c>
      <c r="J696" s="122">
        <f t="shared" si="4"/>
        <v>16.41205479</v>
      </c>
      <c r="K696" s="122">
        <f t="shared" si="5"/>
        <v>13.45788493</v>
      </c>
      <c r="L696" s="122">
        <f t="shared" si="6"/>
        <v>43</v>
      </c>
      <c r="M696" s="125">
        <v>0.75</v>
      </c>
      <c r="N696" s="125">
        <v>36.0</v>
      </c>
      <c r="O696" s="118">
        <f t="shared" si="7"/>
        <v>48</v>
      </c>
      <c r="P696" s="118"/>
      <c r="Q696" s="118"/>
      <c r="R696" s="118"/>
      <c r="S696" s="118"/>
      <c r="T696" s="118"/>
      <c r="U696" s="118"/>
      <c r="V696" s="118"/>
      <c r="W696" s="118"/>
      <c r="X696" s="118"/>
      <c r="Y696" s="118"/>
      <c r="Z696" s="118"/>
      <c r="AA696" s="118"/>
      <c r="AB696" s="118"/>
      <c r="AC696" s="118"/>
      <c r="AD696" s="118"/>
      <c r="AE696" s="118"/>
      <c r="AF696" s="118"/>
      <c r="AG696" s="118"/>
    </row>
    <row r="697" ht="11.25" customHeight="1">
      <c r="A697" s="123">
        <v>58772.04589772739</v>
      </c>
      <c r="B697" s="124">
        <v>5.963225809999999</v>
      </c>
      <c r="C697" s="124">
        <f t="shared" si="1"/>
        <v>8.052158012</v>
      </c>
      <c r="D697" s="124">
        <v>48.016836481366134</v>
      </c>
      <c r="E697" s="125">
        <v>26.0</v>
      </c>
      <c r="F697" s="125">
        <v>1.44</v>
      </c>
      <c r="G697" s="126">
        <v>0.4</v>
      </c>
      <c r="H697" s="127">
        <f t="shared" si="2"/>
        <v>436.8</v>
      </c>
      <c r="I697" s="122">
        <f t="shared" si="3"/>
        <v>1.196712329</v>
      </c>
      <c r="J697" s="122">
        <f t="shared" si="4"/>
        <v>5.983561644</v>
      </c>
      <c r="K697" s="122">
        <f t="shared" si="5"/>
        <v>8.616328767</v>
      </c>
      <c r="L697" s="122">
        <f t="shared" si="6"/>
        <v>23</v>
      </c>
      <c r="M697" s="125">
        <v>1.0</v>
      </c>
      <c r="N697" s="125">
        <v>5.0</v>
      </c>
      <c r="O697" s="118">
        <f t="shared" si="7"/>
        <v>5</v>
      </c>
      <c r="P697" s="118"/>
      <c r="Q697" s="118"/>
      <c r="R697" s="118"/>
      <c r="S697" s="118"/>
      <c r="T697" s="118"/>
      <c r="U697" s="118"/>
      <c r="V697" s="118"/>
      <c r="W697" s="118"/>
      <c r="X697" s="118"/>
      <c r="Y697" s="118"/>
      <c r="Z697" s="118"/>
      <c r="AA697" s="118"/>
      <c r="AB697" s="118"/>
      <c r="AC697" s="118"/>
      <c r="AD697" s="118"/>
      <c r="AE697" s="118"/>
      <c r="AF697" s="118"/>
      <c r="AG697" s="118"/>
    </row>
    <row r="698" ht="11.25" customHeight="1">
      <c r="A698" s="123">
        <v>54644.764414236146</v>
      </c>
      <c r="B698" s="124">
        <v>11.830135059999998</v>
      </c>
      <c r="C698" s="124">
        <f t="shared" si="1"/>
        <v>22.37076697</v>
      </c>
      <c r="D698" s="124">
        <v>264.649194635227</v>
      </c>
      <c r="E698" s="125">
        <v>26.0</v>
      </c>
      <c r="F698" s="125">
        <v>0.91</v>
      </c>
      <c r="G698" s="126">
        <v>0.5</v>
      </c>
      <c r="H698" s="127">
        <f t="shared" si="2"/>
        <v>468</v>
      </c>
      <c r="I698" s="122">
        <f t="shared" si="3"/>
        <v>1.282191781</v>
      </c>
      <c r="J698" s="122">
        <f t="shared" si="4"/>
        <v>35.90136986</v>
      </c>
      <c r="K698" s="122">
        <f t="shared" si="5"/>
        <v>32.67024658</v>
      </c>
      <c r="L698" s="122">
        <f t="shared" si="6"/>
        <v>101</v>
      </c>
      <c r="M698" s="125">
        <v>0.8</v>
      </c>
      <c r="N698" s="125">
        <v>22.0</v>
      </c>
      <c r="O698" s="118">
        <f t="shared" si="7"/>
        <v>28</v>
      </c>
      <c r="P698" s="118"/>
      <c r="Q698" s="118"/>
      <c r="R698" s="118"/>
      <c r="S698" s="118"/>
      <c r="T698" s="118"/>
      <c r="U698" s="118"/>
      <c r="V698" s="118"/>
      <c r="W698" s="118"/>
      <c r="X698" s="118"/>
      <c r="Y698" s="118"/>
      <c r="Z698" s="118"/>
      <c r="AA698" s="118"/>
      <c r="AB698" s="118"/>
      <c r="AC698" s="118"/>
      <c r="AD698" s="118"/>
      <c r="AE698" s="118"/>
      <c r="AF698" s="118"/>
      <c r="AG698" s="118"/>
    </row>
    <row r="699" ht="11.25" customHeight="1">
      <c r="A699" s="123">
        <v>39482.280930534966</v>
      </c>
      <c r="B699" s="124">
        <v>20.291225709999996</v>
      </c>
      <c r="C699" s="124">
        <f t="shared" si="1"/>
        <v>20.13781686</v>
      </c>
      <c r="D699" s="124">
        <v>408.6209872119649</v>
      </c>
      <c r="E699" s="125">
        <v>10.0</v>
      </c>
      <c r="F699" s="125">
        <v>1.7</v>
      </c>
      <c r="G699" s="126">
        <v>0.8</v>
      </c>
      <c r="H699" s="127">
        <f t="shared" si="2"/>
        <v>216</v>
      </c>
      <c r="I699" s="122">
        <f t="shared" si="3"/>
        <v>0.5917808219</v>
      </c>
      <c r="J699" s="122">
        <f t="shared" si="4"/>
        <v>17.75342466</v>
      </c>
      <c r="K699" s="122">
        <f t="shared" si="5"/>
        <v>30.18082192</v>
      </c>
      <c r="L699" s="122">
        <f t="shared" si="6"/>
        <v>78</v>
      </c>
      <c r="M699" s="125">
        <v>1.0</v>
      </c>
      <c r="N699" s="125">
        <v>30.0</v>
      </c>
      <c r="O699" s="118">
        <f t="shared" si="7"/>
        <v>30</v>
      </c>
      <c r="P699" s="118"/>
      <c r="Q699" s="118"/>
      <c r="R699" s="118"/>
      <c r="S699" s="118"/>
      <c r="T699" s="118"/>
      <c r="U699" s="118"/>
      <c r="V699" s="118"/>
      <c r="W699" s="118"/>
      <c r="X699" s="118"/>
      <c r="Y699" s="118"/>
      <c r="Z699" s="118"/>
      <c r="AA699" s="118"/>
      <c r="AB699" s="118"/>
      <c r="AC699" s="118"/>
      <c r="AD699" s="118"/>
      <c r="AE699" s="118"/>
      <c r="AF699" s="118"/>
      <c r="AG699" s="118"/>
    </row>
    <row r="700" ht="11.25" customHeight="1">
      <c r="A700" s="123">
        <v>67961.41145177961</v>
      </c>
      <c r="B700" s="124">
        <v>141.73512122999998</v>
      </c>
      <c r="C700" s="124">
        <f t="shared" si="1"/>
        <v>31.16696705</v>
      </c>
      <c r="D700" s="124">
        <v>4417.453852993754</v>
      </c>
      <c r="E700" s="125">
        <v>34.0</v>
      </c>
      <c r="F700" s="125">
        <v>0.86</v>
      </c>
      <c r="G700" s="126">
        <v>-0.7</v>
      </c>
      <c r="H700" s="127">
        <f t="shared" si="2"/>
        <v>122.4</v>
      </c>
      <c r="I700" s="122">
        <f t="shared" si="3"/>
        <v>0.3353424658</v>
      </c>
      <c r="J700" s="122">
        <f t="shared" si="4"/>
        <v>11.06630137</v>
      </c>
      <c r="K700" s="122">
        <f t="shared" si="5"/>
        <v>9.517019178</v>
      </c>
      <c r="L700" s="122">
        <f t="shared" si="6"/>
        <v>30</v>
      </c>
      <c r="M700" s="125">
        <v>0.82</v>
      </c>
      <c r="N700" s="125">
        <v>27.0</v>
      </c>
      <c r="O700" s="118">
        <f t="shared" si="7"/>
        <v>33</v>
      </c>
      <c r="P700" s="118"/>
      <c r="Q700" s="118"/>
      <c r="R700" s="118"/>
      <c r="S700" s="118"/>
      <c r="T700" s="118"/>
      <c r="U700" s="118"/>
      <c r="V700" s="118"/>
      <c r="W700" s="118"/>
      <c r="X700" s="118"/>
      <c r="Y700" s="118"/>
      <c r="Z700" s="118"/>
      <c r="AA700" s="118"/>
      <c r="AB700" s="118"/>
      <c r="AC700" s="118"/>
      <c r="AD700" s="118"/>
      <c r="AE700" s="118"/>
      <c r="AF700" s="118"/>
      <c r="AG700" s="118"/>
    </row>
    <row r="701" ht="11.25" customHeight="1">
      <c r="A701" s="123">
        <v>5065.188282986166</v>
      </c>
      <c r="B701" s="124">
        <v>10.018822409999999</v>
      </c>
      <c r="C701" s="124">
        <f t="shared" si="1"/>
        <v>47.27887</v>
      </c>
      <c r="D701" s="124">
        <v>473.67860230447474</v>
      </c>
      <c r="E701" s="125">
        <v>34.0</v>
      </c>
      <c r="F701" s="125">
        <v>1.62</v>
      </c>
      <c r="G701" s="126">
        <v>1.5</v>
      </c>
      <c r="H701" s="127">
        <f t="shared" si="2"/>
        <v>1020</v>
      </c>
      <c r="I701" s="122">
        <f t="shared" si="3"/>
        <v>2.794520548</v>
      </c>
      <c r="J701" s="122">
        <f t="shared" si="4"/>
        <v>64.2739726</v>
      </c>
      <c r="K701" s="122">
        <f t="shared" si="5"/>
        <v>104.1238356</v>
      </c>
      <c r="L701" s="122">
        <f t="shared" si="6"/>
        <v>273</v>
      </c>
      <c r="M701" s="125">
        <v>0.9</v>
      </c>
      <c r="N701" s="125">
        <v>21.0</v>
      </c>
      <c r="O701" s="118">
        <f t="shared" si="7"/>
        <v>23</v>
      </c>
      <c r="P701" s="118"/>
      <c r="Q701" s="118"/>
      <c r="R701" s="118"/>
      <c r="S701" s="118"/>
      <c r="T701" s="118"/>
      <c r="U701" s="118"/>
      <c r="V701" s="118"/>
      <c r="W701" s="118"/>
      <c r="X701" s="118"/>
      <c r="Y701" s="118"/>
      <c r="Z701" s="118"/>
      <c r="AA701" s="118"/>
      <c r="AB701" s="118"/>
      <c r="AC701" s="118"/>
      <c r="AD701" s="118"/>
      <c r="AE701" s="118"/>
      <c r="AF701" s="118"/>
      <c r="AG701" s="118"/>
    </row>
    <row r="702" ht="11.25" customHeight="1">
      <c r="A702" s="123">
        <v>80733.80677229435</v>
      </c>
      <c r="B702" s="124">
        <v>5.2697876</v>
      </c>
      <c r="C702" s="124">
        <f t="shared" si="1"/>
        <v>13.60000643</v>
      </c>
      <c r="D702" s="124">
        <v>71.66914526970001</v>
      </c>
      <c r="E702" s="125">
        <v>10.0</v>
      </c>
      <c r="F702" s="125">
        <v>1.22</v>
      </c>
      <c r="G702" s="126">
        <v>-0.2</v>
      </c>
      <c r="H702" s="127">
        <f t="shared" si="2"/>
        <v>96</v>
      </c>
      <c r="I702" s="122">
        <f t="shared" si="3"/>
        <v>0.2630136986</v>
      </c>
      <c r="J702" s="122">
        <f t="shared" si="4"/>
        <v>6.575342466</v>
      </c>
      <c r="K702" s="122">
        <f t="shared" si="5"/>
        <v>8.021917808</v>
      </c>
      <c r="L702" s="122">
        <f t="shared" si="6"/>
        <v>23</v>
      </c>
      <c r="M702" s="125">
        <v>1.0</v>
      </c>
      <c r="N702" s="125">
        <v>25.0</v>
      </c>
      <c r="O702" s="118">
        <f t="shared" si="7"/>
        <v>25</v>
      </c>
      <c r="P702" s="118"/>
      <c r="Q702" s="118"/>
      <c r="R702" s="118"/>
      <c r="S702" s="118"/>
      <c r="T702" s="118"/>
      <c r="U702" s="118"/>
      <c r="V702" s="118"/>
      <c r="W702" s="118"/>
      <c r="X702" s="118"/>
      <c r="Y702" s="118"/>
      <c r="Z702" s="118"/>
      <c r="AA702" s="118"/>
      <c r="AB702" s="118"/>
      <c r="AC702" s="118"/>
      <c r="AD702" s="118"/>
      <c r="AE702" s="118"/>
      <c r="AF702" s="118"/>
      <c r="AG702" s="118"/>
    </row>
    <row r="703" ht="11.25" customHeight="1">
      <c r="A703" s="123">
        <v>61146.718441079276</v>
      </c>
      <c r="B703" s="124">
        <v>7.739999999999999</v>
      </c>
      <c r="C703" s="124">
        <f t="shared" si="1"/>
        <v>4.677695332</v>
      </c>
      <c r="D703" s="124">
        <v>36.205361866666664</v>
      </c>
      <c r="E703" s="125">
        <v>10.0</v>
      </c>
      <c r="F703" s="125">
        <v>1.39</v>
      </c>
      <c r="G703" s="126">
        <v>0.2</v>
      </c>
      <c r="H703" s="127">
        <f t="shared" si="2"/>
        <v>144</v>
      </c>
      <c r="I703" s="122">
        <f t="shared" si="3"/>
        <v>0.3945205479</v>
      </c>
      <c r="J703" s="122">
        <f t="shared" si="4"/>
        <v>3.156164384</v>
      </c>
      <c r="K703" s="122">
        <f t="shared" si="5"/>
        <v>4.387068493</v>
      </c>
      <c r="L703" s="122">
        <f t="shared" si="6"/>
        <v>12</v>
      </c>
      <c r="M703" s="125">
        <v>1.0</v>
      </c>
      <c r="N703" s="125">
        <v>8.0</v>
      </c>
      <c r="O703" s="118">
        <f t="shared" si="7"/>
        <v>8</v>
      </c>
      <c r="P703" s="118"/>
      <c r="Q703" s="118"/>
      <c r="R703" s="118"/>
      <c r="S703" s="118"/>
      <c r="T703" s="118"/>
      <c r="U703" s="118"/>
      <c r="V703" s="118"/>
      <c r="W703" s="118"/>
      <c r="X703" s="118"/>
      <c r="Y703" s="118"/>
      <c r="Z703" s="118"/>
      <c r="AA703" s="118"/>
      <c r="AB703" s="118"/>
      <c r="AC703" s="118"/>
      <c r="AD703" s="118"/>
      <c r="AE703" s="118"/>
      <c r="AF703" s="118"/>
      <c r="AG703" s="118"/>
    </row>
    <row r="704" ht="11.25" customHeight="1">
      <c r="A704" s="123">
        <v>90478.79892710903</v>
      </c>
      <c r="B704" s="124">
        <v>25.412999999999997</v>
      </c>
      <c r="C704" s="124">
        <f t="shared" si="1"/>
        <v>33.78376749</v>
      </c>
      <c r="D704" s="124">
        <v>858.5468830986666</v>
      </c>
      <c r="E704" s="125">
        <v>34.0</v>
      </c>
      <c r="F704" s="125">
        <v>1.33</v>
      </c>
      <c r="G704" s="126">
        <v>0.5</v>
      </c>
      <c r="H704" s="127">
        <f t="shared" si="2"/>
        <v>612</v>
      </c>
      <c r="I704" s="122">
        <f t="shared" si="3"/>
        <v>1.676712329</v>
      </c>
      <c r="J704" s="122">
        <f t="shared" si="4"/>
        <v>26.82739726</v>
      </c>
      <c r="K704" s="122">
        <f t="shared" si="5"/>
        <v>35.68043836</v>
      </c>
      <c r="L704" s="122">
        <f t="shared" si="6"/>
        <v>98</v>
      </c>
      <c r="M704" s="125">
        <v>1.0</v>
      </c>
      <c r="N704" s="125">
        <v>16.0</v>
      </c>
      <c r="O704" s="118">
        <f t="shared" si="7"/>
        <v>16</v>
      </c>
      <c r="P704" s="118"/>
      <c r="Q704" s="118"/>
      <c r="R704" s="118"/>
      <c r="S704" s="118"/>
      <c r="T704" s="118"/>
      <c r="U704" s="118"/>
      <c r="V704" s="118"/>
      <c r="W704" s="118"/>
      <c r="X704" s="118"/>
      <c r="Y704" s="118"/>
      <c r="Z704" s="118"/>
      <c r="AA704" s="118"/>
      <c r="AB704" s="118"/>
      <c r="AC704" s="118"/>
      <c r="AD704" s="118"/>
      <c r="AE704" s="118"/>
      <c r="AF704" s="118"/>
      <c r="AG704" s="118"/>
    </row>
    <row r="705" ht="11.25" customHeight="1">
      <c r="A705" s="123">
        <v>95932.29196698652</v>
      </c>
      <c r="B705" s="124">
        <v>6.5886492</v>
      </c>
      <c r="C705" s="124">
        <f t="shared" si="1"/>
        <v>4.710241765</v>
      </c>
      <c r="D705" s="124">
        <v>31.034130638500006</v>
      </c>
      <c r="E705" s="125">
        <v>50.0</v>
      </c>
      <c r="F705" s="125">
        <v>0.25</v>
      </c>
      <c r="G705" s="126">
        <v>1.5</v>
      </c>
      <c r="H705" s="127">
        <f t="shared" si="2"/>
        <v>1500</v>
      </c>
      <c r="I705" s="122">
        <f t="shared" si="3"/>
        <v>4.109589041</v>
      </c>
      <c r="J705" s="122">
        <f t="shared" si="4"/>
        <v>24.65753425</v>
      </c>
      <c r="K705" s="122">
        <f t="shared" si="5"/>
        <v>6.164383562</v>
      </c>
      <c r="L705" s="122">
        <f t="shared" si="6"/>
        <v>37</v>
      </c>
      <c r="M705" s="125">
        <v>1.0</v>
      </c>
      <c r="N705" s="125">
        <v>6.0</v>
      </c>
      <c r="O705" s="118">
        <f t="shared" si="7"/>
        <v>6</v>
      </c>
      <c r="P705" s="118"/>
      <c r="Q705" s="118"/>
      <c r="R705" s="118"/>
      <c r="S705" s="118"/>
      <c r="T705" s="118"/>
      <c r="U705" s="118"/>
      <c r="V705" s="118"/>
      <c r="W705" s="118"/>
      <c r="X705" s="118"/>
      <c r="Y705" s="118"/>
      <c r="Z705" s="118"/>
      <c r="AA705" s="118"/>
      <c r="AB705" s="118"/>
      <c r="AC705" s="118"/>
      <c r="AD705" s="118"/>
      <c r="AE705" s="118"/>
      <c r="AF705" s="118"/>
      <c r="AG705" s="118"/>
    </row>
    <row r="706" ht="11.25" customHeight="1">
      <c r="A706" s="123">
        <v>88791.26165123525</v>
      </c>
      <c r="B706" s="124">
        <v>18.49</v>
      </c>
      <c r="C706" s="124">
        <f t="shared" si="1"/>
        <v>21.63688746</v>
      </c>
      <c r="D706" s="124">
        <v>400.06604909246084</v>
      </c>
      <c r="E706" s="125">
        <v>18.0</v>
      </c>
      <c r="F706" s="125">
        <v>1.9</v>
      </c>
      <c r="G706" s="126">
        <v>-0.1</v>
      </c>
      <c r="H706" s="127">
        <f t="shared" si="2"/>
        <v>194.4</v>
      </c>
      <c r="I706" s="122">
        <f t="shared" si="3"/>
        <v>0.5326027397</v>
      </c>
      <c r="J706" s="122">
        <f t="shared" si="4"/>
        <v>9.586849315</v>
      </c>
      <c r="K706" s="122">
        <f t="shared" si="5"/>
        <v>18.2150137</v>
      </c>
      <c r="L706" s="122">
        <f t="shared" si="6"/>
        <v>46</v>
      </c>
      <c r="M706" s="125">
        <v>0.88</v>
      </c>
      <c r="N706" s="125">
        <v>16.0</v>
      </c>
      <c r="O706" s="118">
        <f t="shared" si="7"/>
        <v>18</v>
      </c>
      <c r="P706" s="118"/>
      <c r="Q706" s="118"/>
      <c r="R706" s="118"/>
      <c r="S706" s="118"/>
      <c r="T706" s="118"/>
      <c r="U706" s="118"/>
      <c r="V706" s="118"/>
      <c r="W706" s="118"/>
      <c r="X706" s="118"/>
      <c r="Y706" s="118"/>
      <c r="Z706" s="118"/>
      <c r="AA706" s="118"/>
      <c r="AB706" s="118"/>
      <c r="AC706" s="118"/>
      <c r="AD706" s="118"/>
      <c r="AE706" s="118"/>
      <c r="AF706" s="118"/>
      <c r="AG706" s="118"/>
    </row>
    <row r="707" ht="11.25" customHeight="1">
      <c r="A707" s="123">
        <v>97384.7596904295</v>
      </c>
      <c r="B707" s="124">
        <v>8.556999999999999</v>
      </c>
      <c r="C707" s="124">
        <f t="shared" si="1"/>
        <v>12.38794675</v>
      </c>
      <c r="D707" s="124">
        <v>106.00366036271984</v>
      </c>
      <c r="E707" s="125">
        <v>50.0</v>
      </c>
      <c r="F707" s="125">
        <v>0.25</v>
      </c>
      <c r="G707" s="126">
        <v>0.4</v>
      </c>
      <c r="H707" s="127">
        <f t="shared" si="2"/>
        <v>840</v>
      </c>
      <c r="I707" s="122">
        <f t="shared" si="3"/>
        <v>2.301369863</v>
      </c>
      <c r="J707" s="122">
        <f t="shared" si="4"/>
        <v>41.42465753</v>
      </c>
      <c r="K707" s="122">
        <f t="shared" si="5"/>
        <v>10.35616438</v>
      </c>
      <c r="L707" s="122">
        <f t="shared" si="6"/>
        <v>62</v>
      </c>
      <c r="M707" s="125">
        <v>0.82</v>
      </c>
      <c r="N707" s="125">
        <v>15.0</v>
      </c>
      <c r="O707" s="118">
        <f t="shared" si="7"/>
        <v>18</v>
      </c>
      <c r="P707" s="118"/>
      <c r="Q707" s="118"/>
      <c r="R707" s="118"/>
      <c r="S707" s="118"/>
      <c r="T707" s="118"/>
      <c r="U707" s="118"/>
      <c r="V707" s="118"/>
      <c r="W707" s="118"/>
      <c r="X707" s="118"/>
      <c r="Y707" s="118"/>
      <c r="Z707" s="118"/>
      <c r="AA707" s="118"/>
      <c r="AB707" s="118"/>
      <c r="AC707" s="118"/>
      <c r="AD707" s="118"/>
      <c r="AE707" s="118"/>
      <c r="AF707" s="118"/>
      <c r="AG707" s="118"/>
    </row>
    <row r="708" ht="11.25" customHeight="1">
      <c r="A708" s="123">
        <v>44081.15570624448</v>
      </c>
      <c r="B708" s="124">
        <v>20.811999999999998</v>
      </c>
      <c r="C708" s="124">
        <f t="shared" si="1"/>
        <v>8.637863372</v>
      </c>
      <c r="D708" s="124">
        <v>179.77121250000005</v>
      </c>
      <c r="E708" s="125">
        <v>50.0</v>
      </c>
      <c r="F708" s="125">
        <v>0.25</v>
      </c>
      <c r="G708" s="126">
        <v>1.2</v>
      </c>
      <c r="H708" s="127">
        <f t="shared" si="2"/>
        <v>1320</v>
      </c>
      <c r="I708" s="122">
        <f t="shared" si="3"/>
        <v>3.616438356</v>
      </c>
      <c r="J708" s="122">
        <f t="shared" si="4"/>
        <v>54.24657534</v>
      </c>
      <c r="K708" s="122">
        <f t="shared" si="5"/>
        <v>13.56164384</v>
      </c>
      <c r="L708" s="122">
        <f t="shared" si="6"/>
        <v>81</v>
      </c>
      <c r="M708" s="125">
        <v>1.0</v>
      </c>
      <c r="N708" s="125">
        <v>15.0</v>
      </c>
      <c r="O708" s="118">
        <f t="shared" si="7"/>
        <v>15</v>
      </c>
      <c r="P708" s="118"/>
      <c r="Q708" s="118"/>
      <c r="R708" s="118"/>
      <c r="S708" s="118"/>
      <c r="T708" s="118"/>
      <c r="U708" s="118"/>
      <c r="V708" s="118"/>
      <c r="W708" s="118"/>
      <c r="X708" s="118"/>
      <c r="Y708" s="118"/>
      <c r="Z708" s="118"/>
      <c r="AA708" s="118"/>
      <c r="AB708" s="118"/>
      <c r="AC708" s="118"/>
      <c r="AD708" s="118"/>
      <c r="AE708" s="118"/>
      <c r="AF708" s="118"/>
      <c r="AG708" s="118"/>
    </row>
    <row r="709" ht="11.25" customHeight="1">
      <c r="A709" s="123">
        <v>48256.787679290355</v>
      </c>
      <c r="B709" s="124">
        <v>6.418838759999999</v>
      </c>
      <c r="C709" s="124">
        <f t="shared" si="1"/>
        <v>21.52252595</v>
      </c>
      <c r="D709" s="124">
        <v>138.14962378661252</v>
      </c>
      <c r="E709" s="125">
        <v>26.0</v>
      </c>
      <c r="F709" s="125">
        <v>1.8</v>
      </c>
      <c r="G709" s="126">
        <v>1.5</v>
      </c>
      <c r="H709" s="127">
        <f t="shared" si="2"/>
        <v>780</v>
      </c>
      <c r="I709" s="122">
        <f t="shared" si="3"/>
        <v>2.136986301</v>
      </c>
      <c r="J709" s="122">
        <f t="shared" si="4"/>
        <v>23.50684932</v>
      </c>
      <c r="K709" s="122">
        <f t="shared" si="5"/>
        <v>42.31232877</v>
      </c>
      <c r="L709" s="122">
        <f t="shared" si="6"/>
        <v>108</v>
      </c>
      <c r="M709" s="125">
        <v>1.0</v>
      </c>
      <c r="N709" s="125">
        <v>11.0</v>
      </c>
      <c r="O709" s="118">
        <f t="shared" si="7"/>
        <v>11</v>
      </c>
      <c r="P709" s="118"/>
      <c r="Q709" s="118"/>
      <c r="R709" s="118"/>
      <c r="S709" s="118"/>
      <c r="T709" s="118"/>
      <c r="U709" s="118"/>
      <c r="V709" s="118"/>
      <c r="W709" s="118"/>
      <c r="X709" s="118"/>
      <c r="Y709" s="118"/>
      <c r="Z709" s="118"/>
      <c r="AA709" s="118"/>
      <c r="AB709" s="118"/>
      <c r="AC709" s="118"/>
      <c r="AD709" s="118"/>
      <c r="AE709" s="118"/>
      <c r="AF709" s="118"/>
      <c r="AG709" s="118"/>
    </row>
    <row r="710" ht="11.25" customHeight="1">
      <c r="A710" s="123">
        <v>36569.78260785982</v>
      </c>
      <c r="B710" s="124">
        <v>6.6571396</v>
      </c>
      <c r="C710" s="124">
        <f t="shared" si="1"/>
        <v>0.9382694912</v>
      </c>
      <c r="D710" s="124">
        <v>6.246190985100001</v>
      </c>
      <c r="E710" s="125">
        <v>10.0</v>
      </c>
      <c r="F710" s="125">
        <v>0.25</v>
      </c>
      <c r="G710" s="126">
        <v>0.8</v>
      </c>
      <c r="H710" s="127">
        <f t="shared" si="2"/>
        <v>216</v>
      </c>
      <c r="I710" s="122">
        <f t="shared" si="3"/>
        <v>0.5917808219</v>
      </c>
      <c r="J710" s="122">
        <f t="shared" si="4"/>
        <v>3.550684932</v>
      </c>
      <c r="K710" s="122">
        <f t="shared" si="5"/>
        <v>0.8876712329</v>
      </c>
      <c r="L710" s="122">
        <f t="shared" si="6"/>
        <v>5</v>
      </c>
      <c r="M710" s="125">
        <v>1.0</v>
      </c>
      <c r="N710" s="125">
        <v>6.0</v>
      </c>
      <c r="O710" s="118">
        <f t="shared" si="7"/>
        <v>6</v>
      </c>
      <c r="P710" s="118"/>
      <c r="Q710" s="118"/>
      <c r="R710" s="118"/>
      <c r="S710" s="118"/>
      <c r="T710" s="118"/>
      <c r="U710" s="118"/>
      <c r="V710" s="118"/>
      <c r="W710" s="118"/>
      <c r="X710" s="118"/>
      <c r="Y710" s="118"/>
      <c r="Z710" s="118"/>
      <c r="AA710" s="118"/>
      <c r="AB710" s="118"/>
      <c r="AC710" s="118"/>
      <c r="AD710" s="118"/>
      <c r="AE710" s="118"/>
      <c r="AF710" s="118"/>
      <c r="AG710" s="118"/>
    </row>
    <row r="711" ht="11.25" customHeight="1">
      <c r="A711" s="123">
        <v>84269.5727684594</v>
      </c>
      <c r="B711" s="124">
        <v>9.036879999999998</v>
      </c>
      <c r="C711" s="124">
        <f t="shared" si="1"/>
        <v>6.285693517</v>
      </c>
      <c r="D711" s="124">
        <v>56.80305803437061</v>
      </c>
      <c r="E711" s="125">
        <v>18.0</v>
      </c>
      <c r="F711" s="125">
        <v>1.38</v>
      </c>
      <c r="G711" s="126">
        <v>0.8</v>
      </c>
      <c r="H711" s="127">
        <f t="shared" si="2"/>
        <v>388.8</v>
      </c>
      <c r="I711" s="122">
        <f t="shared" si="3"/>
        <v>1.065205479</v>
      </c>
      <c r="J711" s="122">
        <f t="shared" si="4"/>
        <v>8.521643836</v>
      </c>
      <c r="K711" s="122">
        <f t="shared" si="5"/>
        <v>11.75986849</v>
      </c>
      <c r="L711" s="122">
        <f t="shared" si="6"/>
        <v>32</v>
      </c>
      <c r="M711" s="125">
        <v>0.75</v>
      </c>
      <c r="N711" s="125">
        <v>6.0</v>
      </c>
      <c r="O711" s="118">
        <f t="shared" si="7"/>
        <v>8</v>
      </c>
      <c r="P711" s="118"/>
      <c r="Q711" s="118"/>
      <c r="R711" s="118"/>
      <c r="S711" s="118"/>
      <c r="T711" s="118"/>
      <c r="U711" s="118"/>
      <c r="V711" s="118"/>
      <c r="W711" s="118"/>
      <c r="X711" s="118"/>
      <c r="Y711" s="118"/>
      <c r="Z711" s="118"/>
      <c r="AA711" s="118"/>
      <c r="AB711" s="118"/>
      <c r="AC711" s="118"/>
      <c r="AD711" s="118"/>
      <c r="AE711" s="118"/>
      <c r="AF711" s="118"/>
      <c r="AG711" s="118"/>
    </row>
    <row r="712" ht="11.25" customHeight="1">
      <c r="A712" s="123">
        <v>5146.411326691636</v>
      </c>
      <c r="B712" s="124">
        <v>8.427999999999999</v>
      </c>
      <c r="C712" s="124">
        <f t="shared" si="1"/>
        <v>19.03458293</v>
      </c>
      <c r="D712" s="124">
        <v>160.42346496</v>
      </c>
      <c r="E712" s="125">
        <v>18.0</v>
      </c>
      <c r="F712" s="125">
        <v>1.6</v>
      </c>
      <c r="G712" s="126">
        <v>-0.7</v>
      </c>
      <c r="H712" s="127">
        <f t="shared" si="2"/>
        <v>64.8</v>
      </c>
      <c r="I712" s="122">
        <f t="shared" si="3"/>
        <v>0.1775342466</v>
      </c>
      <c r="J712" s="122">
        <f t="shared" si="4"/>
        <v>2.840547945</v>
      </c>
      <c r="K712" s="122">
        <f t="shared" si="5"/>
        <v>4.544876712</v>
      </c>
      <c r="L712" s="122">
        <f t="shared" si="6"/>
        <v>12</v>
      </c>
      <c r="M712" s="125">
        <v>1.0</v>
      </c>
      <c r="N712" s="125">
        <v>16.0</v>
      </c>
      <c r="O712" s="118">
        <f t="shared" si="7"/>
        <v>16</v>
      </c>
      <c r="P712" s="118"/>
      <c r="Q712" s="118"/>
      <c r="R712" s="118"/>
      <c r="S712" s="118"/>
      <c r="T712" s="118"/>
      <c r="U712" s="118"/>
      <c r="V712" s="118"/>
      <c r="W712" s="118"/>
      <c r="X712" s="118"/>
      <c r="Y712" s="118"/>
      <c r="Z712" s="118"/>
      <c r="AA712" s="118"/>
      <c r="AB712" s="118"/>
      <c r="AC712" s="118"/>
      <c r="AD712" s="118"/>
      <c r="AE712" s="118"/>
      <c r="AF712" s="118"/>
      <c r="AG712" s="118"/>
    </row>
    <row r="713" ht="11.25" customHeight="1">
      <c r="A713" s="123">
        <v>31118.553383577007</v>
      </c>
      <c r="B713" s="124">
        <v>5.411296299999999</v>
      </c>
      <c r="C713" s="124">
        <f t="shared" si="1"/>
        <v>5.9273832</v>
      </c>
      <c r="D713" s="124">
        <v>32.074826780865</v>
      </c>
      <c r="E713" s="125">
        <v>58.0</v>
      </c>
      <c r="F713" s="125">
        <v>0.25</v>
      </c>
      <c r="G713" s="126">
        <v>-0.4</v>
      </c>
      <c r="H713" s="127">
        <f t="shared" si="2"/>
        <v>417.6</v>
      </c>
      <c r="I713" s="122">
        <f t="shared" si="3"/>
        <v>1.144109589</v>
      </c>
      <c r="J713" s="122">
        <f t="shared" si="4"/>
        <v>6.864657534</v>
      </c>
      <c r="K713" s="122">
        <f t="shared" si="5"/>
        <v>1.716164384</v>
      </c>
      <c r="L713" s="122">
        <f t="shared" si="6"/>
        <v>10</v>
      </c>
      <c r="M713" s="125">
        <v>1.0</v>
      </c>
      <c r="N713" s="125">
        <v>6.0</v>
      </c>
      <c r="O713" s="118">
        <f t="shared" si="7"/>
        <v>6</v>
      </c>
      <c r="P713" s="118"/>
      <c r="Q713" s="118"/>
      <c r="R713" s="118"/>
      <c r="S713" s="118"/>
      <c r="T713" s="118"/>
      <c r="U713" s="118"/>
      <c r="V713" s="118"/>
      <c r="W713" s="118"/>
      <c r="X713" s="118"/>
      <c r="Y713" s="118"/>
      <c r="Z713" s="118"/>
      <c r="AA713" s="118"/>
      <c r="AB713" s="118"/>
      <c r="AC713" s="118"/>
      <c r="AD713" s="118"/>
      <c r="AE713" s="118"/>
      <c r="AF713" s="118"/>
      <c r="AG713" s="118"/>
    </row>
    <row r="714" ht="11.25" customHeight="1">
      <c r="A714" s="123">
        <v>37528.55824065312</v>
      </c>
      <c r="B714" s="124">
        <v>14.920018739999998</v>
      </c>
      <c r="C714" s="124">
        <f t="shared" si="1"/>
        <v>35.16249934</v>
      </c>
      <c r="D714" s="124">
        <v>524.6251491581634</v>
      </c>
      <c r="E714" s="125">
        <v>26.0</v>
      </c>
      <c r="F714" s="125">
        <v>1.19</v>
      </c>
      <c r="G714" s="126">
        <v>0.2</v>
      </c>
      <c r="H714" s="127">
        <f t="shared" si="2"/>
        <v>374.4</v>
      </c>
      <c r="I714" s="122">
        <f t="shared" si="3"/>
        <v>1.025753425</v>
      </c>
      <c r="J714" s="122">
        <f t="shared" si="4"/>
        <v>28.72109589</v>
      </c>
      <c r="K714" s="122">
        <f t="shared" si="5"/>
        <v>34.17810411</v>
      </c>
      <c r="L714" s="122">
        <f t="shared" si="6"/>
        <v>97</v>
      </c>
      <c r="M714" s="125">
        <v>1.0</v>
      </c>
      <c r="N714" s="125">
        <v>28.0</v>
      </c>
      <c r="O714" s="118">
        <f t="shared" si="7"/>
        <v>28</v>
      </c>
      <c r="P714" s="118"/>
      <c r="Q714" s="118"/>
      <c r="R714" s="118"/>
      <c r="S714" s="118"/>
      <c r="T714" s="118"/>
      <c r="U714" s="118"/>
      <c r="V714" s="118"/>
      <c r="W714" s="118"/>
      <c r="X714" s="118"/>
      <c r="Y714" s="118"/>
      <c r="Z714" s="118"/>
      <c r="AA714" s="118"/>
      <c r="AB714" s="118"/>
      <c r="AC714" s="118"/>
      <c r="AD714" s="118"/>
      <c r="AE714" s="118"/>
      <c r="AF714" s="118"/>
      <c r="AG714" s="118"/>
    </row>
    <row r="715" ht="11.25" customHeight="1">
      <c r="A715" s="123">
        <v>47743.741848112644</v>
      </c>
      <c r="B715" s="124">
        <v>26.272999999999996</v>
      </c>
      <c r="C715" s="124">
        <f t="shared" si="1"/>
        <v>38.18451148</v>
      </c>
      <c r="D715" s="124">
        <v>1003.2216701173332</v>
      </c>
      <c r="E715" s="125">
        <v>34.0</v>
      </c>
      <c r="F715" s="125">
        <v>1.51</v>
      </c>
      <c r="G715" s="126">
        <v>-0.2</v>
      </c>
      <c r="H715" s="127">
        <f t="shared" si="2"/>
        <v>326.4</v>
      </c>
      <c r="I715" s="122">
        <f t="shared" si="3"/>
        <v>0.8942465753</v>
      </c>
      <c r="J715" s="122">
        <f t="shared" si="4"/>
        <v>14.30794521</v>
      </c>
      <c r="K715" s="122">
        <f t="shared" si="5"/>
        <v>21.60499726</v>
      </c>
      <c r="L715" s="122">
        <f t="shared" si="6"/>
        <v>58</v>
      </c>
      <c r="M715" s="125">
        <v>1.0</v>
      </c>
      <c r="N715" s="125">
        <v>16.0</v>
      </c>
      <c r="O715" s="118">
        <f t="shared" si="7"/>
        <v>16</v>
      </c>
      <c r="P715" s="118"/>
      <c r="Q715" s="118"/>
      <c r="R715" s="118"/>
      <c r="S715" s="118"/>
      <c r="T715" s="118"/>
      <c r="U715" s="118"/>
      <c r="V715" s="118"/>
      <c r="W715" s="118"/>
      <c r="X715" s="118"/>
      <c r="Y715" s="118"/>
      <c r="Z715" s="118"/>
      <c r="AA715" s="118"/>
      <c r="AB715" s="118"/>
      <c r="AC715" s="118"/>
      <c r="AD715" s="118"/>
      <c r="AE715" s="118"/>
      <c r="AF715" s="118"/>
      <c r="AG715" s="118"/>
    </row>
    <row r="716" ht="11.25" customHeight="1">
      <c r="A716" s="123">
        <v>64810.32298024147</v>
      </c>
      <c r="B716" s="124">
        <v>79.71167612999999</v>
      </c>
      <c r="C716" s="124">
        <f t="shared" si="1"/>
        <v>45.72592302</v>
      </c>
      <c r="D716" s="124">
        <v>3644.8899664993664</v>
      </c>
      <c r="E716" s="125">
        <v>34.0</v>
      </c>
      <c r="F716" s="125">
        <v>0.95</v>
      </c>
      <c r="G716" s="126">
        <v>1.2</v>
      </c>
      <c r="H716" s="127">
        <f t="shared" si="2"/>
        <v>897.6</v>
      </c>
      <c r="I716" s="122">
        <f t="shared" si="3"/>
        <v>2.459178082</v>
      </c>
      <c r="J716" s="122">
        <f t="shared" si="4"/>
        <v>103.2854795</v>
      </c>
      <c r="K716" s="122">
        <f t="shared" si="5"/>
        <v>98.12120548</v>
      </c>
      <c r="L716" s="122">
        <f t="shared" si="6"/>
        <v>300</v>
      </c>
      <c r="M716" s="125">
        <v>0.85</v>
      </c>
      <c r="N716" s="125">
        <v>36.0</v>
      </c>
      <c r="O716" s="118">
        <f t="shared" si="7"/>
        <v>42</v>
      </c>
      <c r="P716" s="118"/>
      <c r="Q716" s="118"/>
      <c r="R716" s="118"/>
      <c r="S716" s="118"/>
      <c r="T716" s="118"/>
      <c r="U716" s="118"/>
      <c r="V716" s="118"/>
      <c r="W716" s="118"/>
      <c r="X716" s="118"/>
      <c r="Y716" s="118"/>
      <c r="Z716" s="118"/>
      <c r="AA716" s="118"/>
      <c r="AB716" s="118"/>
      <c r="AC716" s="118"/>
      <c r="AD716" s="118"/>
      <c r="AE716" s="118"/>
      <c r="AF716" s="118"/>
      <c r="AG716" s="118"/>
    </row>
    <row r="717" ht="11.25" customHeight="1">
      <c r="A717" s="123">
        <v>2080.1253685462484</v>
      </c>
      <c r="B717" s="124">
        <v>9.7244844</v>
      </c>
      <c r="C717" s="124">
        <f t="shared" si="1"/>
        <v>14.8543412</v>
      </c>
      <c r="D717" s="124">
        <v>144.45080925143046</v>
      </c>
      <c r="E717" s="125">
        <v>42.0</v>
      </c>
      <c r="F717" s="125">
        <v>1.42</v>
      </c>
      <c r="G717" s="126">
        <v>1.2</v>
      </c>
      <c r="H717" s="127">
        <f t="shared" si="2"/>
        <v>1108.8</v>
      </c>
      <c r="I717" s="122">
        <f t="shared" si="3"/>
        <v>3.037808219</v>
      </c>
      <c r="J717" s="122">
        <f t="shared" si="4"/>
        <v>21.26465753</v>
      </c>
      <c r="K717" s="122">
        <f t="shared" si="5"/>
        <v>30.1958137</v>
      </c>
      <c r="L717" s="122">
        <f t="shared" si="6"/>
        <v>82</v>
      </c>
      <c r="M717" s="125">
        <v>0.83</v>
      </c>
      <c r="N717" s="125">
        <v>6.0</v>
      </c>
      <c r="O717" s="118">
        <f t="shared" si="7"/>
        <v>7</v>
      </c>
      <c r="P717" s="118"/>
      <c r="Q717" s="118"/>
      <c r="R717" s="118"/>
      <c r="S717" s="118"/>
      <c r="T717" s="118"/>
      <c r="U717" s="118"/>
      <c r="V717" s="118"/>
      <c r="W717" s="118"/>
      <c r="X717" s="118"/>
      <c r="Y717" s="118"/>
      <c r="Z717" s="118"/>
      <c r="AA717" s="118"/>
      <c r="AB717" s="118"/>
      <c r="AC717" s="118"/>
      <c r="AD717" s="118"/>
      <c r="AE717" s="118"/>
      <c r="AF717" s="118"/>
      <c r="AG717" s="118"/>
    </row>
    <row r="718" ht="11.25" customHeight="1">
      <c r="A718" s="123">
        <v>91056.89356009752</v>
      </c>
      <c r="B718" s="124">
        <v>10.913157909999999</v>
      </c>
      <c r="C718" s="124">
        <f t="shared" si="1"/>
        <v>41.12652032</v>
      </c>
      <c r="D718" s="124">
        <v>448.82021052878724</v>
      </c>
      <c r="E718" s="125">
        <v>26.0</v>
      </c>
      <c r="F718" s="125">
        <v>1.78</v>
      </c>
      <c r="G718" s="126">
        <v>0.8</v>
      </c>
      <c r="H718" s="127">
        <f t="shared" si="2"/>
        <v>561.6</v>
      </c>
      <c r="I718" s="122">
        <f t="shared" si="3"/>
        <v>1.538630137</v>
      </c>
      <c r="J718" s="122">
        <f t="shared" si="4"/>
        <v>33.84986301</v>
      </c>
      <c r="K718" s="122">
        <f t="shared" si="5"/>
        <v>60.25275616</v>
      </c>
      <c r="L718" s="122">
        <f t="shared" si="6"/>
        <v>154</v>
      </c>
      <c r="M718" s="125">
        <v>1.0</v>
      </c>
      <c r="N718" s="125">
        <v>22.0</v>
      </c>
      <c r="O718" s="118">
        <f t="shared" si="7"/>
        <v>22</v>
      </c>
      <c r="P718" s="118"/>
      <c r="Q718" s="118"/>
      <c r="R718" s="118"/>
      <c r="S718" s="118"/>
      <c r="T718" s="118"/>
      <c r="U718" s="118"/>
      <c r="V718" s="118"/>
      <c r="W718" s="118"/>
      <c r="X718" s="118"/>
      <c r="Y718" s="118"/>
      <c r="Z718" s="118"/>
      <c r="AA718" s="118"/>
      <c r="AB718" s="118"/>
      <c r="AC718" s="118"/>
      <c r="AD718" s="118"/>
      <c r="AE718" s="118"/>
      <c r="AF718" s="118"/>
      <c r="AG718" s="118"/>
    </row>
    <row r="719" ht="11.25" customHeight="1">
      <c r="A719" s="123">
        <v>24189.224832076183</v>
      </c>
      <c r="B719" s="124">
        <v>32.79786644</v>
      </c>
      <c r="C719" s="124">
        <f t="shared" si="1"/>
        <v>4.05060253</v>
      </c>
      <c r="D719" s="124">
        <v>132.85112079545112</v>
      </c>
      <c r="E719" s="125">
        <v>26.0</v>
      </c>
      <c r="F719" s="125">
        <v>0.74</v>
      </c>
      <c r="G719" s="126">
        <v>1.5</v>
      </c>
      <c r="H719" s="127">
        <f t="shared" si="2"/>
        <v>780</v>
      </c>
      <c r="I719" s="122">
        <f t="shared" si="3"/>
        <v>2.136986301</v>
      </c>
      <c r="J719" s="122">
        <f t="shared" si="4"/>
        <v>14.95890411</v>
      </c>
      <c r="K719" s="122">
        <f t="shared" si="5"/>
        <v>11.06958904</v>
      </c>
      <c r="L719" s="122">
        <f t="shared" si="6"/>
        <v>37</v>
      </c>
      <c r="M719" s="125">
        <v>0.75</v>
      </c>
      <c r="N719" s="125">
        <v>5.0</v>
      </c>
      <c r="O719" s="118">
        <f t="shared" si="7"/>
        <v>7</v>
      </c>
      <c r="P719" s="118"/>
      <c r="Q719" s="118"/>
      <c r="R719" s="118"/>
      <c r="S719" s="118"/>
      <c r="T719" s="118"/>
      <c r="U719" s="118"/>
      <c r="V719" s="118"/>
      <c r="W719" s="118"/>
      <c r="X719" s="118"/>
      <c r="Y719" s="118"/>
      <c r="Z719" s="118"/>
      <c r="AA719" s="118"/>
      <c r="AB719" s="118"/>
      <c r="AC719" s="118"/>
      <c r="AD719" s="118"/>
      <c r="AE719" s="118"/>
      <c r="AF719" s="118"/>
      <c r="AG719" s="118"/>
    </row>
    <row r="720" ht="11.25" customHeight="1">
      <c r="A720" s="123">
        <v>93217.39909098286</v>
      </c>
      <c r="B720" s="124">
        <v>104.39967075999999</v>
      </c>
      <c r="C720" s="124">
        <f t="shared" si="1"/>
        <v>73.13644775</v>
      </c>
      <c r="D720" s="124">
        <v>7635.421065938244</v>
      </c>
      <c r="E720" s="125">
        <v>58.0</v>
      </c>
      <c r="F720" s="125">
        <v>0.96</v>
      </c>
      <c r="G720" s="126">
        <v>0.2</v>
      </c>
      <c r="H720" s="127">
        <f t="shared" si="2"/>
        <v>835.2</v>
      </c>
      <c r="I720" s="122">
        <f t="shared" si="3"/>
        <v>2.288219178</v>
      </c>
      <c r="J720" s="122">
        <f t="shared" si="4"/>
        <v>98.39342466</v>
      </c>
      <c r="K720" s="122">
        <f t="shared" si="5"/>
        <v>94.45768767</v>
      </c>
      <c r="L720" s="122">
        <f t="shared" si="6"/>
        <v>287</v>
      </c>
      <c r="M720" s="125">
        <v>0.77</v>
      </c>
      <c r="N720" s="125">
        <v>33.0</v>
      </c>
      <c r="O720" s="118">
        <f t="shared" si="7"/>
        <v>43</v>
      </c>
      <c r="P720" s="118"/>
      <c r="Q720" s="118"/>
      <c r="R720" s="118"/>
      <c r="S720" s="118"/>
      <c r="T720" s="118"/>
      <c r="U720" s="118"/>
      <c r="V720" s="118"/>
      <c r="W720" s="118"/>
      <c r="X720" s="118"/>
      <c r="Y720" s="118"/>
      <c r="Z720" s="118"/>
      <c r="AA720" s="118"/>
      <c r="AB720" s="118"/>
      <c r="AC720" s="118"/>
      <c r="AD720" s="118"/>
      <c r="AE720" s="118"/>
      <c r="AF720" s="118"/>
      <c r="AG720" s="118"/>
    </row>
    <row r="721" ht="11.25" customHeight="1">
      <c r="A721" s="123">
        <v>415.6140403599462</v>
      </c>
      <c r="B721" s="124">
        <v>102.99364858999999</v>
      </c>
      <c r="C721" s="124">
        <f t="shared" si="1"/>
        <v>28.12116849</v>
      </c>
      <c r="D721" s="124">
        <v>2896.3017456804037</v>
      </c>
      <c r="E721" s="125">
        <v>34.0</v>
      </c>
      <c r="F721" s="125">
        <v>0.82</v>
      </c>
      <c r="G721" s="126">
        <v>0.5</v>
      </c>
      <c r="H721" s="127">
        <f t="shared" si="2"/>
        <v>612</v>
      </c>
      <c r="I721" s="122">
        <f t="shared" si="3"/>
        <v>1.676712329</v>
      </c>
      <c r="J721" s="122">
        <f t="shared" si="4"/>
        <v>43.59452055</v>
      </c>
      <c r="K721" s="122">
        <f t="shared" si="5"/>
        <v>35.74750685</v>
      </c>
      <c r="L721" s="122">
        <f t="shared" si="6"/>
        <v>115</v>
      </c>
      <c r="M721" s="125">
        <v>1.0</v>
      </c>
      <c r="N721" s="125">
        <v>26.0</v>
      </c>
      <c r="O721" s="118">
        <f t="shared" si="7"/>
        <v>26</v>
      </c>
      <c r="P721" s="118"/>
      <c r="Q721" s="118"/>
      <c r="R721" s="118"/>
      <c r="S721" s="118"/>
      <c r="T721" s="118"/>
      <c r="U721" s="118"/>
      <c r="V721" s="118"/>
      <c r="W721" s="118"/>
      <c r="X721" s="118"/>
      <c r="Y721" s="118"/>
      <c r="Z721" s="118"/>
      <c r="AA721" s="118"/>
      <c r="AB721" s="118"/>
      <c r="AC721" s="118"/>
      <c r="AD721" s="118"/>
      <c r="AE721" s="118"/>
      <c r="AF721" s="118"/>
      <c r="AG721" s="118"/>
    </row>
    <row r="722" ht="11.25" customHeight="1">
      <c r="A722" s="123">
        <v>39377.98910582532</v>
      </c>
      <c r="B722" s="124">
        <v>13.76687828</v>
      </c>
      <c r="C722" s="124">
        <f t="shared" si="1"/>
        <v>36.67271286</v>
      </c>
      <c r="D722" s="124">
        <v>504.86877409288314</v>
      </c>
      <c r="E722" s="125">
        <v>42.0</v>
      </c>
      <c r="F722" s="125">
        <v>0.8</v>
      </c>
      <c r="G722" s="126">
        <v>1.2</v>
      </c>
      <c r="H722" s="127">
        <f t="shared" si="2"/>
        <v>1108.8</v>
      </c>
      <c r="I722" s="122">
        <f t="shared" si="3"/>
        <v>3.037808219</v>
      </c>
      <c r="J722" s="122">
        <f t="shared" si="4"/>
        <v>78.9830137</v>
      </c>
      <c r="K722" s="122">
        <f t="shared" si="5"/>
        <v>63.18641096</v>
      </c>
      <c r="L722" s="122">
        <f t="shared" si="6"/>
        <v>205</v>
      </c>
      <c r="M722" s="125">
        <v>1.0</v>
      </c>
      <c r="N722" s="125">
        <v>26.0</v>
      </c>
      <c r="O722" s="118">
        <f t="shared" si="7"/>
        <v>26</v>
      </c>
      <c r="P722" s="118"/>
      <c r="Q722" s="118"/>
      <c r="R722" s="118"/>
      <c r="S722" s="118"/>
      <c r="T722" s="118"/>
      <c r="U722" s="118"/>
      <c r="V722" s="118"/>
      <c r="W722" s="118"/>
      <c r="X722" s="118"/>
      <c r="Y722" s="118"/>
      <c r="Z722" s="118"/>
      <c r="AA722" s="118"/>
      <c r="AB722" s="118"/>
      <c r="AC722" s="118"/>
      <c r="AD722" s="118"/>
      <c r="AE722" s="118"/>
      <c r="AF722" s="118"/>
      <c r="AG722" s="118"/>
    </row>
    <row r="723" ht="11.25" customHeight="1">
      <c r="A723" s="123">
        <v>34249.81367826604</v>
      </c>
      <c r="B723" s="124">
        <v>210.56847890999995</v>
      </c>
      <c r="C723" s="124">
        <f t="shared" si="1"/>
        <v>0.8011975871</v>
      </c>
      <c r="D723" s="124">
        <v>168.70695722479059</v>
      </c>
      <c r="E723" s="125">
        <v>34.0</v>
      </c>
      <c r="F723" s="125">
        <v>0.2</v>
      </c>
      <c r="G723" s="126">
        <v>-0.4</v>
      </c>
      <c r="H723" s="127">
        <f t="shared" si="2"/>
        <v>244.8</v>
      </c>
      <c r="I723" s="122">
        <f t="shared" si="3"/>
        <v>0.6706849315</v>
      </c>
      <c r="J723" s="122">
        <f t="shared" si="4"/>
        <v>2.012054795</v>
      </c>
      <c r="K723" s="122">
        <f t="shared" si="5"/>
        <v>0.4024109589</v>
      </c>
      <c r="L723" s="122">
        <f t="shared" si="6"/>
        <v>3</v>
      </c>
      <c r="M723" s="125">
        <v>1.0</v>
      </c>
      <c r="N723" s="125">
        <v>3.0</v>
      </c>
      <c r="O723" s="118">
        <f t="shared" si="7"/>
        <v>3</v>
      </c>
      <c r="P723" s="118"/>
      <c r="Q723" s="118"/>
      <c r="R723" s="118"/>
      <c r="S723" s="118"/>
      <c r="T723" s="118"/>
      <c r="U723" s="118"/>
      <c r="V723" s="118"/>
      <c r="W723" s="118"/>
      <c r="X723" s="118"/>
      <c r="Y723" s="118"/>
      <c r="Z723" s="118"/>
      <c r="AA723" s="118"/>
      <c r="AB723" s="118"/>
      <c r="AC723" s="118"/>
      <c r="AD723" s="118"/>
      <c r="AE723" s="118"/>
      <c r="AF723" s="118"/>
      <c r="AG723" s="118"/>
    </row>
    <row r="724" ht="11.25" customHeight="1">
      <c r="A724" s="123">
        <v>62442.85335800267</v>
      </c>
      <c r="B724" s="124">
        <v>99.63537998</v>
      </c>
      <c r="C724" s="124">
        <f t="shared" si="1"/>
        <v>118.1529652</v>
      </c>
      <c r="D724" s="124">
        <v>11772.215581791535</v>
      </c>
      <c r="E724" s="125">
        <v>50.0</v>
      </c>
      <c r="F724" s="125">
        <v>1.84</v>
      </c>
      <c r="G724" s="126">
        <v>-0.1</v>
      </c>
      <c r="H724" s="127">
        <f t="shared" si="2"/>
        <v>540</v>
      </c>
      <c r="I724" s="122">
        <f t="shared" si="3"/>
        <v>1.479452055</v>
      </c>
      <c r="J724" s="122">
        <f t="shared" si="4"/>
        <v>66.57534247</v>
      </c>
      <c r="K724" s="122">
        <f t="shared" si="5"/>
        <v>122.4986301</v>
      </c>
      <c r="L724" s="122">
        <f t="shared" si="6"/>
        <v>312</v>
      </c>
      <c r="M724" s="125">
        <v>0.74</v>
      </c>
      <c r="N724" s="125">
        <v>33.0</v>
      </c>
      <c r="O724" s="118">
        <f t="shared" si="7"/>
        <v>45</v>
      </c>
      <c r="P724" s="118"/>
      <c r="Q724" s="118"/>
      <c r="R724" s="118"/>
      <c r="S724" s="118"/>
      <c r="T724" s="118"/>
      <c r="U724" s="118"/>
      <c r="V724" s="118"/>
      <c r="W724" s="118"/>
      <c r="X724" s="118"/>
      <c r="Y724" s="118"/>
      <c r="Z724" s="118"/>
      <c r="AA724" s="118"/>
      <c r="AB724" s="118"/>
      <c r="AC724" s="118"/>
      <c r="AD724" s="118"/>
      <c r="AE724" s="118"/>
      <c r="AF724" s="118"/>
      <c r="AG724" s="118"/>
    </row>
    <row r="725" ht="11.25" customHeight="1">
      <c r="A725" s="123">
        <v>4614.8385364298665</v>
      </c>
      <c r="B725" s="124">
        <v>10.14843</v>
      </c>
      <c r="C725" s="124">
        <f t="shared" si="1"/>
        <v>9.418727738</v>
      </c>
      <c r="D725" s="124">
        <v>95.58529913386667</v>
      </c>
      <c r="E725" s="125">
        <v>34.0</v>
      </c>
      <c r="F725" s="125">
        <v>0.8</v>
      </c>
      <c r="G725" s="126">
        <v>-0.1</v>
      </c>
      <c r="H725" s="127">
        <f t="shared" si="2"/>
        <v>367.2</v>
      </c>
      <c r="I725" s="122">
        <f t="shared" si="3"/>
        <v>1.006027397</v>
      </c>
      <c r="J725" s="122">
        <f t="shared" si="4"/>
        <v>8.048219178</v>
      </c>
      <c r="K725" s="122">
        <f t="shared" si="5"/>
        <v>6.438575342</v>
      </c>
      <c r="L725" s="122">
        <f t="shared" si="6"/>
        <v>21</v>
      </c>
      <c r="M725" s="125">
        <v>1.0</v>
      </c>
      <c r="N725" s="125">
        <v>8.0</v>
      </c>
      <c r="O725" s="118">
        <f t="shared" si="7"/>
        <v>8</v>
      </c>
      <c r="P725" s="118"/>
      <c r="Q725" s="118"/>
      <c r="R725" s="118"/>
      <c r="S725" s="118"/>
      <c r="T725" s="118"/>
      <c r="U725" s="118"/>
      <c r="V725" s="118"/>
      <c r="W725" s="118"/>
      <c r="X725" s="118"/>
      <c r="Y725" s="118"/>
      <c r="Z725" s="118"/>
      <c r="AA725" s="118"/>
      <c r="AB725" s="118"/>
      <c r="AC725" s="118"/>
      <c r="AD725" s="118"/>
      <c r="AE725" s="118"/>
      <c r="AF725" s="118"/>
      <c r="AG725" s="118"/>
    </row>
    <row r="726" ht="11.25" customHeight="1">
      <c r="A726" s="123">
        <v>7222.372289504719</v>
      </c>
      <c r="B726" s="124">
        <v>8.34329</v>
      </c>
      <c r="C726" s="124">
        <f t="shared" si="1"/>
        <v>9.652615613</v>
      </c>
      <c r="D726" s="124">
        <v>80.5345713216</v>
      </c>
      <c r="E726" s="125">
        <v>34.0</v>
      </c>
      <c r="F726" s="125">
        <v>0.8</v>
      </c>
      <c r="G726" s="126">
        <v>1.5</v>
      </c>
      <c r="H726" s="127">
        <f t="shared" si="2"/>
        <v>1020</v>
      </c>
      <c r="I726" s="122">
        <f t="shared" si="3"/>
        <v>2.794520548</v>
      </c>
      <c r="J726" s="122">
        <f t="shared" si="4"/>
        <v>22.35616438</v>
      </c>
      <c r="K726" s="122">
        <f t="shared" si="5"/>
        <v>17.88493151</v>
      </c>
      <c r="L726" s="122">
        <f t="shared" si="6"/>
        <v>58</v>
      </c>
      <c r="M726" s="125">
        <v>1.0</v>
      </c>
      <c r="N726" s="125">
        <v>8.0</v>
      </c>
      <c r="O726" s="118">
        <f t="shared" si="7"/>
        <v>8</v>
      </c>
      <c r="P726" s="118"/>
      <c r="Q726" s="118"/>
      <c r="R726" s="118"/>
      <c r="S726" s="118"/>
      <c r="T726" s="118"/>
      <c r="U726" s="118"/>
      <c r="V726" s="118"/>
      <c r="W726" s="118"/>
      <c r="X726" s="118"/>
      <c r="Y726" s="118"/>
      <c r="Z726" s="118"/>
      <c r="AA726" s="118"/>
      <c r="AB726" s="118"/>
      <c r="AC726" s="118"/>
      <c r="AD726" s="118"/>
      <c r="AE726" s="118"/>
      <c r="AF726" s="118"/>
      <c r="AG726" s="118"/>
    </row>
    <row r="727" ht="11.25" customHeight="1">
      <c r="A727" s="123">
        <v>14387.294665886318</v>
      </c>
      <c r="B727" s="124">
        <v>9.20458</v>
      </c>
      <c r="C727" s="124">
        <f t="shared" si="1"/>
        <v>9.582173246</v>
      </c>
      <c r="D727" s="124">
        <v>88.19988021960107</v>
      </c>
      <c r="E727" s="125">
        <v>34.0</v>
      </c>
      <c r="F727" s="125">
        <v>0.8</v>
      </c>
      <c r="G727" s="126">
        <v>0.2</v>
      </c>
      <c r="H727" s="127">
        <f t="shared" si="2"/>
        <v>489.6</v>
      </c>
      <c r="I727" s="122">
        <f t="shared" si="3"/>
        <v>1.341369863</v>
      </c>
      <c r="J727" s="122">
        <f t="shared" si="4"/>
        <v>12.07232877</v>
      </c>
      <c r="K727" s="122">
        <f t="shared" si="5"/>
        <v>9.657863014</v>
      </c>
      <c r="L727" s="122">
        <f t="shared" si="6"/>
        <v>31</v>
      </c>
      <c r="M727" s="125">
        <v>0.91</v>
      </c>
      <c r="N727" s="125">
        <v>8.0</v>
      </c>
      <c r="O727" s="118">
        <f t="shared" si="7"/>
        <v>9</v>
      </c>
      <c r="P727" s="118"/>
      <c r="Q727" s="118"/>
      <c r="R727" s="118"/>
      <c r="S727" s="118"/>
      <c r="T727" s="118"/>
      <c r="U727" s="118"/>
      <c r="V727" s="118"/>
      <c r="W727" s="118"/>
      <c r="X727" s="118"/>
      <c r="Y727" s="118"/>
      <c r="Z727" s="118"/>
      <c r="AA727" s="118"/>
      <c r="AB727" s="118"/>
      <c r="AC727" s="118"/>
      <c r="AD727" s="118"/>
      <c r="AE727" s="118"/>
      <c r="AF727" s="118"/>
      <c r="AG727" s="118"/>
    </row>
    <row r="728" ht="11.25" customHeight="1">
      <c r="A728" s="123">
        <v>472.5036415365036</v>
      </c>
      <c r="B728" s="124">
        <v>6.726059999999999</v>
      </c>
      <c r="C728" s="124">
        <f t="shared" si="1"/>
        <v>9.968775475</v>
      </c>
      <c r="D728" s="124">
        <v>67.05058196906667</v>
      </c>
      <c r="E728" s="125">
        <v>34.0</v>
      </c>
      <c r="F728" s="125">
        <v>0.8</v>
      </c>
      <c r="G728" s="126">
        <v>0.2</v>
      </c>
      <c r="H728" s="127">
        <f t="shared" si="2"/>
        <v>489.6</v>
      </c>
      <c r="I728" s="122">
        <f t="shared" si="3"/>
        <v>1.341369863</v>
      </c>
      <c r="J728" s="122">
        <f t="shared" si="4"/>
        <v>10.7309589</v>
      </c>
      <c r="K728" s="122">
        <f t="shared" si="5"/>
        <v>8.584767123</v>
      </c>
      <c r="L728" s="122">
        <f t="shared" si="6"/>
        <v>28</v>
      </c>
      <c r="M728" s="125">
        <v>1.0</v>
      </c>
      <c r="N728" s="125">
        <v>8.0</v>
      </c>
      <c r="O728" s="118">
        <f t="shared" si="7"/>
        <v>8</v>
      </c>
      <c r="P728" s="118"/>
      <c r="Q728" s="118"/>
      <c r="R728" s="118"/>
      <c r="S728" s="118"/>
      <c r="T728" s="118"/>
      <c r="U728" s="118"/>
      <c r="V728" s="118"/>
      <c r="W728" s="118"/>
      <c r="X728" s="118"/>
      <c r="Y728" s="118"/>
      <c r="Z728" s="118"/>
      <c r="AA728" s="118"/>
      <c r="AB728" s="118"/>
      <c r="AC728" s="118"/>
      <c r="AD728" s="118"/>
      <c r="AE728" s="118"/>
      <c r="AF728" s="118"/>
      <c r="AG728" s="118"/>
    </row>
    <row r="729" ht="11.25" customHeight="1">
      <c r="A729" s="123">
        <v>99727.35474187841</v>
      </c>
      <c r="B729" s="124">
        <v>8.21558</v>
      </c>
      <c r="C729" s="124">
        <f t="shared" si="1"/>
        <v>9.673055682</v>
      </c>
      <c r="D729" s="124">
        <v>79.4697628032</v>
      </c>
      <c r="E729" s="125">
        <v>34.0</v>
      </c>
      <c r="F729" s="125">
        <v>0.8</v>
      </c>
      <c r="G729" s="126">
        <v>1.2</v>
      </c>
      <c r="H729" s="127">
        <f t="shared" si="2"/>
        <v>897.6</v>
      </c>
      <c r="I729" s="122">
        <f t="shared" si="3"/>
        <v>2.459178082</v>
      </c>
      <c r="J729" s="122">
        <f t="shared" si="4"/>
        <v>19.67342466</v>
      </c>
      <c r="K729" s="122">
        <f t="shared" si="5"/>
        <v>15.73873973</v>
      </c>
      <c r="L729" s="122">
        <f t="shared" si="6"/>
        <v>51</v>
      </c>
      <c r="M729" s="125">
        <v>1.0</v>
      </c>
      <c r="N729" s="125">
        <v>8.0</v>
      </c>
      <c r="O729" s="118">
        <f t="shared" si="7"/>
        <v>8</v>
      </c>
      <c r="P729" s="118"/>
      <c r="Q729" s="118"/>
      <c r="R729" s="118"/>
      <c r="S729" s="118"/>
      <c r="T729" s="118"/>
      <c r="U729" s="118"/>
      <c r="V729" s="118"/>
      <c r="W729" s="118"/>
      <c r="X729" s="118"/>
      <c r="Y729" s="118"/>
      <c r="Z729" s="118"/>
      <c r="AA729" s="118"/>
      <c r="AB729" s="118"/>
      <c r="AC729" s="118"/>
      <c r="AD729" s="118"/>
      <c r="AE729" s="118"/>
      <c r="AF729" s="118"/>
      <c r="AG729" s="118"/>
    </row>
    <row r="730" ht="11.25" customHeight="1">
      <c r="A730" s="123">
        <v>24970.734880240543</v>
      </c>
      <c r="B730" s="124">
        <v>5.778339999999999</v>
      </c>
      <c r="C730" s="124">
        <f t="shared" si="1"/>
        <v>10.23629115</v>
      </c>
      <c r="D730" s="124">
        <v>59.14877060693334</v>
      </c>
      <c r="E730" s="125">
        <v>34.0</v>
      </c>
      <c r="F730" s="125">
        <v>0.8</v>
      </c>
      <c r="G730" s="126">
        <v>-0.4</v>
      </c>
      <c r="H730" s="127">
        <f t="shared" si="2"/>
        <v>244.8</v>
      </c>
      <c r="I730" s="122">
        <f t="shared" si="3"/>
        <v>0.6706849315</v>
      </c>
      <c r="J730" s="122">
        <f t="shared" si="4"/>
        <v>5.365479452</v>
      </c>
      <c r="K730" s="122">
        <f t="shared" si="5"/>
        <v>4.292383562</v>
      </c>
      <c r="L730" s="122">
        <f t="shared" si="6"/>
        <v>14</v>
      </c>
      <c r="M730" s="125">
        <v>1.0</v>
      </c>
      <c r="N730" s="125">
        <v>8.0</v>
      </c>
      <c r="O730" s="118">
        <f t="shared" si="7"/>
        <v>8</v>
      </c>
      <c r="P730" s="118"/>
      <c r="Q730" s="118"/>
      <c r="R730" s="118"/>
      <c r="S730" s="118"/>
      <c r="T730" s="118"/>
      <c r="U730" s="118"/>
      <c r="V730" s="118"/>
      <c r="W730" s="118"/>
      <c r="X730" s="118"/>
      <c r="Y730" s="118"/>
      <c r="Z730" s="118"/>
      <c r="AA730" s="118"/>
      <c r="AB730" s="118"/>
      <c r="AC730" s="118"/>
      <c r="AD730" s="118"/>
      <c r="AE730" s="118"/>
      <c r="AF730" s="118"/>
      <c r="AG730" s="118"/>
    </row>
    <row r="731" ht="11.25" customHeight="1">
      <c r="A731" s="123">
        <v>34368.34818709597</v>
      </c>
      <c r="B731" s="124">
        <v>9.82335</v>
      </c>
      <c r="C731" s="124">
        <f t="shared" si="1"/>
        <v>9.547778947</v>
      </c>
      <c r="D731" s="124">
        <v>93.79117432264083</v>
      </c>
      <c r="E731" s="125">
        <v>34.0</v>
      </c>
      <c r="F731" s="125">
        <v>0.8</v>
      </c>
      <c r="G731" s="126">
        <v>1.2</v>
      </c>
      <c r="H731" s="127">
        <f t="shared" si="2"/>
        <v>897.6</v>
      </c>
      <c r="I731" s="122">
        <f t="shared" si="3"/>
        <v>2.459178082</v>
      </c>
      <c r="J731" s="122">
        <f t="shared" si="4"/>
        <v>22.13260274</v>
      </c>
      <c r="K731" s="122">
        <f t="shared" si="5"/>
        <v>17.70608219</v>
      </c>
      <c r="L731" s="122">
        <f t="shared" si="6"/>
        <v>58</v>
      </c>
      <c r="M731" s="125">
        <v>0.88</v>
      </c>
      <c r="N731" s="125">
        <v>8.0</v>
      </c>
      <c r="O731" s="118">
        <f t="shared" si="7"/>
        <v>9</v>
      </c>
      <c r="P731" s="118"/>
      <c r="Q731" s="118"/>
      <c r="R731" s="118"/>
      <c r="S731" s="118"/>
      <c r="T731" s="118"/>
      <c r="U731" s="118"/>
      <c r="V731" s="118"/>
      <c r="W731" s="118"/>
      <c r="X731" s="118"/>
      <c r="Y731" s="118"/>
      <c r="Z731" s="118"/>
      <c r="AA731" s="118"/>
      <c r="AB731" s="118"/>
      <c r="AC731" s="118"/>
      <c r="AD731" s="118"/>
      <c r="AE731" s="118"/>
      <c r="AF731" s="118"/>
      <c r="AG731" s="118"/>
    </row>
    <row r="732" ht="11.25" customHeight="1">
      <c r="A732" s="123">
        <v>73377.32314931677</v>
      </c>
      <c r="B732" s="124">
        <v>8.13431</v>
      </c>
      <c r="C732" s="124">
        <f t="shared" si="1"/>
        <v>9.686397172</v>
      </c>
      <c r="D732" s="124">
        <v>78.7921573824</v>
      </c>
      <c r="E732" s="125">
        <v>34.0</v>
      </c>
      <c r="F732" s="125">
        <v>0.8</v>
      </c>
      <c r="G732" s="126">
        <v>-0.4</v>
      </c>
      <c r="H732" s="127">
        <f t="shared" si="2"/>
        <v>244.8</v>
      </c>
      <c r="I732" s="122">
        <f t="shared" si="3"/>
        <v>0.6706849315</v>
      </c>
      <c r="J732" s="122">
        <f t="shared" si="4"/>
        <v>5.365479452</v>
      </c>
      <c r="K732" s="122">
        <f t="shared" si="5"/>
        <v>4.292383562</v>
      </c>
      <c r="L732" s="122">
        <f t="shared" si="6"/>
        <v>14</v>
      </c>
      <c r="M732" s="125">
        <v>1.0</v>
      </c>
      <c r="N732" s="125">
        <v>8.0</v>
      </c>
      <c r="O732" s="118">
        <f t="shared" si="7"/>
        <v>8</v>
      </c>
      <c r="P732" s="118"/>
      <c r="Q732" s="118"/>
      <c r="R732" s="118"/>
      <c r="S732" s="118"/>
      <c r="T732" s="118"/>
      <c r="U732" s="118"/>
      <c r="V732" s="118"/>
      <c r="W732" s="118"/>
      <c r="X732" s="118"/>
      <c r="Y732" s="118"/>
      <c r="Z732" s="118"/>
      <c r="AA732" s="118"/>
      <c r="AB732" s="118"/>
      <c r="AC732" s="118"/>
      <c r="AD732" s="118"/>
      <c r="AE732" s="118"/>
      <c r="AF732" s="118"/>
      <c r="AG732" s="118"/>
    </row>
    <row r="733" ht="11.25" customHeight="1">
      <c r="A733" s="123">
        <v>58745.501682822185</v>
      </c>
      <c r="B733" s="124">
        <v>26.35027057</v>
      </c>
      <c r="C733" s="124">
        <f t="shared" si="1"/>
        <v>21.41523367</v>
      </c>
      <c r="D733" s="124">
        <v>564.2972015434232</v>
      </c>
      <c r="E733" s="125">
        <v>66.0</v>
      </c>
      <c r="F733" s="125">
        <v>0.25</v>
      </c>
      <c r="G733" s="126">
        <v>0.4</v>
      </c>
      <c r="H733" s="127">
        <f t="shared" si="2"/>
        <v>1108.8</v>
      </c>
      <c r="I733" s="122">
        <f t="shared" si="3"/>
        <v>3.037808219</v>
      </c>
      <c r="J733" s="122">
        <f t="shared" si="4"/>
        <v>91.13424658</v>
      </c>
      <c r="K733" s="122">
        <f t="shared" si="5"/>
        <v>22.78356164</v>
      </c>
      <c r="L733" s="122">
        <f t="shared" si="6"/>
        <v>137</v>
      </c>
      <c r="M733" s="125">
        <v>0.92</v>
      </c>
      <c r="N733" s="125">
        <v>28.0</v>
      </c>
      <c r="O733" s="118">
        <f t="shared" si="7"/>
        <v>30</v>
      </c>
      <c r="P733" s="118"/>
      <c r="Q733" s="118"/>
      <c r="R733" s="118"/>
      <c r="S733" s="118"/>
      <c r="T733" s="118"/>
      <c r="U733" s="118"/>
      <c r="V733" s="118"/>
      <c r="W733" s="118"/>
      <c r="X733" s="118"/>
      <c r="Y733" s="118"/>
      <c r="Z733" s="118"/>
      <c r="AA733" s="118"/>
      <c r="AB733" s="118"/>
      <c r="AC733" s="118"/>
      <c r="AD733" s="118"/>
      <c r="AE733" s="118"/>
      <c r="AF733" s="118"/>
      <c r="AG733" s="118"/>
    </row>
    <row r="734" ht="11.25" customHeight="1">
      <c r="A734" s="123">
        <v>82534.17775626047</v>
      </c>
      <c r="B734" s="124">
        <v>11.85311039</v>
      </c>
      <c r="C734" s="124">
        <f t="shared" si="1"/>
        <v>24.29227655</v>
      </c>
      <c r="D734" s="124">
        <v>287.9390355847952</v>
      </c>
      <c r="E734" s="125">
        <v>42.0</v>
      </c>
      <c r="F734" s="125">
        <v>0.63</v>
      </c>
      <c r="G734" s="126">
        <v>0.2</v>
      </c>
      <c r="H734" s="127">
        <f t="shared" si="2"/>
        <v>604.8</v>
      </c>
      <c r="I734" s="122">
        <f t="shared" si="3"/>
        <v>1.656986301</v>
      </c>
      <c r="J734" s="122">
        <f t="shared" si="4"/>
        <v>34.79671233</v>
      </c>
      <c r="K734" s="122">
        <f t="shared" si="5"/>
        <v>21.92192877</v>
      </c>
      <c r="L734" s="122">
        <f t="shared" si="6"/>
        <v>79</v>
      </c>
      <c r="M734" s="125">
        <v>1.0</v>
      </c>
      <c r="N734" s="125">
        <v>21.0</v>
      </c>
      <c r="O734" s="118">
        <f t="shared" si="7"/>
        <v>21</v>
      </c>
      <c r="P734" s="118"/>
      <c r="Q734" s="118"/>
      <c r="R734" s="118"/>
      <c r="S734" s="118"/>
      <c r="T734" s="118"/>
      <c r="U734" s="118"/>
      <c r="V734" s="118"/>
      <c r="W734" s="118"/>
      <c r="X734" s="118"/>
      <c r="Y734" s="118"/>
      <c r="Z734" s="118"/>
      <c r="AA734" s="118"/>
      <c r="AB734" s="118"/>
      <c r="AC734" s="118"/>
      <c r="AD734" s="118"/>
      <c r="AE734" s="118"/>
      <c r="AF734" s="118"/>
      <c r="AG734" s="118"/>
    </row>
    <row r="735" ht="11.25" customHeight="1">
      <c r="A735" s="123">
        <v>27828.58878428317</v>
      </c>
      <c r="B735" s="124">
        <v>48.39143718</v>
      </c>
      <c r="C735" s="124">
        <f t="shared" si="1"/>
        <v>31.13207784</v>
      </c>
      <c r="D735" s="124">
        <v>1506.5259893164362</v>
      </c>
      <c r="E735" s="125">
        <v>34.0</v>
      </c>
      <c r="F735" s="125">
        <v>1.06</v>
      </c>
      <c r="G735" s="126">
        <v>-0.1</v>
      </c>
      <c r="H735" s="127">
        <f t="shared" si="2"/>
        <v>367.2</v>
      </c>
      <c r="I735" s="122">
        <f t="shared" si="3"/>
        <v>1.006027397</v>
      </c>
      <c r="J735" s="122">
        <f t="shared" si="4"/>
        <v>27.16273973</v>
      </c>
      <c r="K735" s="122">
        <f t="shared" si="5"/>
        <v>28.79250411</v>
      </c>
      <c r="L735" s="122">
        <f t="shared" si="6"/>
        <v>85</v>
      </c>
      <c r="M735" s="125">
        <v>1.0</v>
      </c>
      <c r="N735" s="125">
        <v>27.0</v>
      </c>
      <c r="O735" s="118">
        <f t="shared" si="7"/>
        <v>27</v>
      </c>
      <c r="P735" s="118"/>
      <c r="Q735" s="118"/>
      <c r="R735" s="118"/>
      <c r="S735" s="118"/>
      <c r="T735" s="118"/>
      <c r="U735" s="118"/>
      <c r="V735" s="118"/>
      <c r="W735" s="118"/>
      <c r="X735" s="118"/>
      <c r="Y735" s="118"/>
      <c r="Z735" s="118"/>
      <c r="AA735" s="118"/>
      <c r="AB735" s="118"/>
      <c r="AC735" s="118"/>
      <c r="AD735" s="118"/>
      <c r="AE735" s="118"/>
      <c r="AF735" s="118"/>
      <c r="AG735" s="118"/>
    </row>
    <row r="736" ht="11.25" customHeight="1">
      <c r="A736" s="123">
        <v>59196.26072567504</v>
      </c>
      <c r="B736" s="124">
        <v>14.940249379999997</v>
      </c>
      <c r="C736" s="124">
        <f t="shared" si="1"/>
        <v>17.67928158</v>
      </c>
      <c r="D736" s="124">
        <v>264.13287564485626</v>
      </c>
      <c r="E736" s="125">
        <v>34.0</v>
      </c>
      <c r="F736" s="125">
        <v>1.06</v>
      </c>
      <c r="G736" s="126">
        <v>-0.1</v>
      </c>
      <c r="H736" s="127">
        <f t="shared" si="2"/>
        <v>367.2</v>
      </c>
      <c r="I736" s="122">
        <f t="shared" si="3"/>
        <v>1.006027397</v>
      </c>
      <c r="J736" s="122">
        <f t="shared" si="4"/>
        <v>12.07232877</v>
      </c>
      <c r="K736" s="122">
        <f t="shared" si="5"/>
        <v>12.79666849</v>
      </c>
      <c r="L736" s="122">
        <f t="shared" si="6"/>
        <v>38</v>
      </c>
      <c r="M736" s="125">
        <v>0.97</v>
      </c>
      <c r="N736" s="125">
        <v>12.0</v>
      </c>
      <c r="O736" s="118">
        <f t="shared" si="7"/>
        <v>12</v>
      </c>
      <c r="P736" s="118"/>
      <c r="Q736" s="118"/>
      <c r="R736" s="118"/>
      <c r="S736" s="118"/>
      <c r="T736" s="118"/>
      <c r="U736" s="118"/>
      <c r="V736" s="118"/>
      <c r="W736" s="118"/>
      <c r="X736" s="118"/>
      <c r="Y736" s="118"/>
      <c r="Z736" s="118"/>
      <c r="AA736" s="118"/>
      <c r="AB736" s="118"/>
      <c r="AC736" s="118"/>
      <c r="AD736" s="118"/>
      <c r="AE736" s="118"/>
      <c r="AF736" s="118"/>
      <c r="AG736" s="118"/>
    </row>
    <row r="737" ht="11.25" customHeight="1">
      <c r="A737" s="123">
        <v>43035.68841678215</v>
      </c>
      <c r="B737" s="124">
        <v>35.403434669999996</v>
      </c>
      <c r="C737" s="124">
        <f t="shared" si="1"/>
        <v>74.03260997</v>
      </c>
      <c r="D737" s="124">
        <v>2621.008670695279</v>
      </c>
      <c r="E737" s="125">
        <v>58.0</v>
      </c>
      <c r="F737" s="125">
        <v>1.16</v>
      </c>
      <c r="G737" s="126">
        <v>-0.4</v>
      </c>
      <c r="H737" s="127">
        <f t="shared" si="2"/>
        <v>417.6</v>
      </c>
      <c r="I737" s="122">
        <f t="shared" si="3"/>
        <v>1.144109589</v>
      </c>
      <c r="J737" s="122">
        <f t="shared" si="4"/>
        <v>32.03506849</v>
      </c>
      <c r="K737" s="122">
        <f t="shared" si="5"/>
        <v>37.16067945</v>
      </c>
      <c r="L737" s="122">
        <f t="shared" si="6"/>
        <v>106</v>
      </c>
      <c r="M737" s="125">
        <v>1.0</v>
      </c>
      <c r="N737" s="125">
        <v>28.0</v>
      </c>
      <c r="O737" s="118">
        <f t="shared" si="7"/>
        <v>28</v>
      </c>
      <c r="P737" s="118"/>
      <c r="Q737" s="118"/>
      <c r="R737" s="118"/>
      <c r="S737" s="118"/>
      <c r="T737" s="118"/>
      <c r="U737" s="118"/>
      <c r="V737" s="118"/>
      <c r="W737" s="118"/>
      <c r="X737" s="118"/>
      <c r="Y737" s="118"/>
      <c r="Z737" s="118"/>
      <c r="AA737" s="118"/>
      <c r="AB737" s="118"/>
      <c r="AC737" s="118"/>
      <c r="AD737" s="118"/>
      <c r="AE737" s="118"/>
      <c r="AF737" s="118"/>
      <c r="AG737" s="118"/>
    </row>
    <row r="738" ht="11.25" customHeight="1">
      <c r="A738" s="123">
        <v>83101.39768091761</v>
      </c>
      <c r="B738" s="124">
        <v>73.7915819</v>
      </c>
      <c r="C738" s="124">
        <f t="shared" si="1"/>
        <v>1.847466765</v>
      </c>
      <c r="D738" s="124">
        <v>136.32749509238246</v>
      </c>
      <c r="E738" s="125">
        <v>42.0</v>
      </c>
      <c r="F738" s="125">
        <v>0.53</v>
      </c>
      <c r="G738" s="126">
        <v>0.2</v>
      </c>
      <c r="H738" s="127">
        <f t="shared" si="2"/>
        <v>604.8</v>
      </c>
      <c r="I738" s="122">
        <f t="shared" si="3"/>
        <v>1.656986301</v>
      </c>
      <c r="J738" s="122">
        <f t="shared" si="4"/>
        <v>3.313972603</v>
      </c>
      <c r="K738" s="122">
        <f t="shared" si="5"/>
        <v>1.756405479</v>
      </c>
      <c r="L738" s="122">
        <f t="shared" si="6"/>
        <v>7</v>
      </c>
      <c r="M738" s="125">
        <v>0.82</v>
      </c>
      <c r="N738" s="125">
        <v>2.0</v>
      </c>
      <c r="O738" s="118">
        <f t="shared" si="7"/>
        <v>2</v>
      </c>
      <c r="P738" s="118"/>
      <c r="Q738" s="118"/>
      <c r="R738" s="118"/>
      <c r="S738" s="118"/>
      <c r="T738" s="118"/>
      <c r="U738" s="118"/>
      <c r="V738" s="118"/>
      <c r="W738" s="118"/>
      <c r="X738" s="118"/>
      <c r="Y738" s="118"/>
      <c r="Z738" s="118"/>
      <c r="AA738" s="118"/>
      <c r="AB738" s="118"/>
      <c r="AC738" s="118"/>
      <c r="AD738" s="118"/>
      <c r="AE738" s="118"/>
      <c r="AF738" s="118"/>
      <c r="AG738" s="118"/>
    </row>
    <row r="739" ht="11.25" customHeight="1">
      <c r="A739" s="123">
        <v>48407.04413376141</v>
      </c>
      <c r="B739" s="124">
        <v>5.40338258</v>
      </c>
      <c r="C739" s="124">
        <f t="shared" si="1"/>
        <v>10.10419834</v>
      </c>
      <c r="D739" s="124">
        <v>54.596849309255006</v>
      </c>
      <c r="E739" s="125">
        <v>50.0</v>
      </c>
      <c r="F739" s="125">
        <v>0.86</v>
      </c>
      <c r="G739" s="126">
        <v>-0.4</v>
      </c>
      <c r="H739" s="127">
        <f t="shared" si="2"/>
        <v>360</v>
      </c>
      <c r="I739" s="122">
        <f t="shared" si="3"/>
        <v>0.9863013699</v>
      </c>
      <c r="J739" s="122">
        <f t="shared" si="4"/>
        <v>4.931506849</v>
      </c>
      <c r="K739" s="122">
        <f t="shared" si="5"/>
        <v>4.24109589</v>
      </c>
      <c r="L739" s="122">
        <f t="shared" si="6"/>
        <v>13</v>
      </c>
      <c r="M739" s="125">
        <v>1.0</v>
      </c>
      <c r="N739" s="125">
        <v>5.0</v>
      </c>
      <c r="O739" s="118">
        <f t="shared" si="7"/>
        <v>5</v>
      </c>
      <c r="P739" s="118"/>
      <c r="Q739" s="118"/>
      <c r="R739" s="118"/>
      <c r="S739" s="118"/>
      <c r="T739" s="118"/>
      <c r="U739" s="118"/>
      <c r="V739" s="118"/>
      <c r="W739" s="118"/>
      <c r="X739" s="118"/>
      <c r="Y739" s="118"/>
      <c r="Z739" s="118"/>
      <c r="AA739" s="118"/>
      <c r="AB739" s="118"/>
      <c r="AC739" s="118"/>
      <c r="AD739" s="118"/>
      <c r="AE739" s="118"/>
      <c r="AF739" s="118"/>
      <c r="AG739" s="118"/>
    </row>
    <row r="740" ht="11.25" customHeight="1">
      <c r="A740" s="123">
        <v>29029.654812301585</v>
      </c>
      <c r="B740" s="124">
        <v>13.501999999999999</v>
      </c>
      <c r="C740" s="124">
        <f t="shared" si="1"/>
        <v>41.79927603</v>
      </c>
      <c r="D740" s="124">
        <v>564.3738249043666</v>
      </c>
      <c r="E740" s="125">
        <v>50.0</v>
      </c>
      <c r="F740" s="125">
        <v>1.27</v>
      </c>
      <c r="G740" s="126">
        <v>0.8</v>
      </c>
      <c r="H740" s="127">
        <f t="shared" si="2"/>
        <v>1080</v>
      </c>
      <c r="I740" s="122">
        <f t="shared" si="3"/>
        <v>2.95890411</v>
      </c>
      <c r="J740" s="122">
        <f t="shared" si="4"/>
        <v>59.17808219</v>
      </c>
      <c r="K740" s="122">
        <f t="shared" si="5"/>
        <v>75.15616438</v>
      </c>
      <c r="L740" s="122">
        <f t="shared" si="6"/>
        <v>209</v>
      </c>
      <c r="M740" s="125">
        <v>0.8</v>
      </c>
      <c r="N740" s="125">
        <v>16.0</v>
      </c>
      <c r="O740" s="118">
        <f t="shared" si="7"/>
        <v>20</v>
      </c>
      <c r="P740" s="118"/>
      <c r="Q740" s="118"/>
      <c r="R740" s="118"/>
      <c r="S740" s="118"/>
      <c r="T740" s="118"/>
      <c r="U740" s="118"/>
      <c r="V740" s="118"/>
      <c r="W740" s="118"/>
      <c r="X740" s="118"/>
      <c r="Y740" s="118"/>
      <c r="Z740" s="118"/>
      <c r="AA740" s="118"/>
      <c r="AB740" s="118"/>
      <c r="AC740" s="118"/>
      <c r="AD740" s="118"/>
      <c r="AE740" s="118"/>
      <c r="AF740" s="118"/>
      <c r="AG740" s="118"/>
    </row>
    <row r="741" ht="11.25" customHeight="1">
      <c r="A741" s="123">
        <v>51278.72570888419</v>
      </c>
      <c r="B741" s="124">
        <v>11.112919999999999</v>
      </c>
      <c r="C741" s="124">
        <f t="shared" si="1"/>
        <v>4.116356186</v>
      </c>
      <c r="D741" s="124">
        <v>45.744736989600014</v>
      </c>
      <c r="E741" s="125">
        <v>18.0</v>
      </c>
      <c r="F741" s="125">
        <v>0.9</v>
      </c>
      <c r="G741" s="126">
        <v>0.2</v>
      </c>
      <c r="H741" s="127">
        <f t="shared" si="2"/>
        <v>259.2</v>
      </c>
      <c r="I741" s="122">
        <f t="shared" si="3"/>
        <v>0.7101369863</v>
      </c>
      <c r="J741" s="122">
        <f t="shared" si="4"/>
        <v>4.260821918</v>
      </c>
      <c r="K741" s="122">
        <f t="shared" si="5"/>
        <v>3.834739726</v>
      </c>
      <c r="L741" s="122">
        <f t="shared" si="6"/>
        <v>12</v>
      </c>
      <c r="M741" s="125">
        <v>1.0</v>
      </c>
      <c r="N741" s="125">
        <v>6.0</v>
      </c>
      <c r="O741" s="118">
        <f t="shared" si="7"/>
        <v>6</v>
      </c>
      <c r="P741" s="118"/>
      <c r="Q741" s="118"/>
      <c r="R741" s="118"/>
      <c r="S741" s="118"/>
      <c r="T741" s="118"/>
      <c r="U741" s="118"/>
      <c r="V741" s="118"/>
      <c r="W741" s="118"/>
      <c r="X741" s="118"/>
      <c r="Y741" s="118"/>
      <c r="Z741" s="118"/>
      <c r="AA741" s="118"/>
      <c r="AB741" s="118"/>
      <c r="AC741" s="118"/>
      <c r="AD741" s="118"/>
      <c r="AE741" s="118"/>
      <c r="AF741" s="118"/>
      <c r="AG741" s="118"/>
    </row>
    <row r="742" ht="11.25" customHeight="1">
      <c r="A742" s="123">
        <v>78912.73120754838</v>
      </c>
      <c r="B742" s="124">
        <v>91.95558298999998</v>
      </c>
      <c r="C742" s="124">
        <f t="shared" si="1"/>
        <v>4.75635817</v>
      </c>
      <c r="D742" s="124">
        <v>437.3736883938965</v>
      </c>
      <c r="E742" s="125">
        <v>26.0</v>
      </c>
      <c r="F742" s="125">
        <v>1.58</v>
      </c>
      <c r="G742" s="126">
        <v>-0.4</v>
      </c>
      <c r="H742" s="127">
        <f t="shared" si="2"/>
        <v>187.2</v>
      </c>
      <c r="I742" s="122">
        <f t="shared" si="3"/>
        <v>0.5128767123</v>
      </c>
      <c r="J742" s="122">
        <f t="shared" si="4"/>
        <v>1.538630137</v>
      </c>
      <c r="K742" s="122">
        <f t="shared" si="5"/>
        <v>2.431035616</v>
      </c>
      <c r="L742" s="122">
        <f t="shared" si="6"/>
        <v>6</v>
      </c>
      <c r="M742" s="125">
        <v>1.0</v>
      </c>
      <c r="N742" s="125">
        <v>3.0</v>
      </c>
      <c r="O742" s="118">
        <f t="shared" si="7"/>
        <v>3</v>
      </c>
      <c r="P742" s="118"/>
      <c r="Q742" s="118"/>
      <c r="R742" s="118"/>
      <c r="S742" s="118"/>
      <c r="T742" s="118"/>
      <c r="U742" s="118"/>
      <c r="V742" s="118"/>
      <c r="W742" s="118"/>
      <c r="X742" s="118"/>
      <c r="Y742" s="118"/>
      <c r="Z742" s="118"/>
      <c r="AA742" s="118"/>
      <c r="AB742" s="118"/>
      <c r="AC742" s="118"/>
      <c r="AD742" s="118"/>
      <c r="AE742" s="118"/>
      <c r="AF742" s="118"/>
      <c r="AG742" s="118"/>
    </row>
    <row r="743" ht="11.25" customHeight="1">
      <c r="A743" s="123">
        <v>37695.827876906915</v>
      </c>
      <c r="B743" s="124">
        <v>12.339566809999999</v>
      </c>
      <c r="C743" s="124">
        <f t="shared" si="1"/>
        <v>28.25561126</v>
      </c>
      <c r="D743" s="124">
        <v>348.6620029457671</v>
      </c>
      <c r="E743" s="125">
        <v>26.0</v>
      </c>
      <c r="F743" s="125">
        <v>3.46</v>
      </c>
      <c r="G743" s="126">
        <v>0.2</v>
      </c>
      <c r="H743" s="127">
        <f t="shared" si="2"/>
        <v>374.4</v>
      </c>
      <c r="I743" s="122">
        <f t="shared" si="3"/>
        <v>1.025753425</v>
      </c>
      <c r="J743" s="122">
        <f t="shared" si="4"/>
        <v>8.206027397</v>
      </c>
      <c r="K743" s="122">
        <f t="shared" si="5"/>
        <v>28.39285479</v>
      </c>
      <c r="L743" s="122">
        <f t="shared" si="6"/>
        <v>65</v>
      </c>
      <c r="M743" s="125">
        <v>1.0</v>
      </c>
      <c r="N743" s="125">
        <v>8.0</v>
      </c>
      <c r="O743" s="118">
        <f t="shared" si="7"/>
        <v>8</v>
      </c>
      <c r="P743" s="118"/>
      <c r="Q743" s="118"/>
      <c r="R743" s="118"/>
      <c r="S743" s="118"/>
      <c r="T743" s="118"/>
      <c r="U743" s="118"/>
      <c r="V743" s="118"/>
      <c r="W743" s="118"/>
      <c r="X743" s="118"/>
      <c r="Y743" s="118"/>
      <c r="Z743" s="118"/>
      <c r="AA743" s="118"/>
      <c r="AB743" s="118"/>
      <c r="AC743" s="118"/>
      <c r="AD743" s="118"/>
      <c r="AE743" s="118"/>
      <c r="AF743" s="118"/>
      <c r="AG743" s="118"/>
    </row>
    <row r="744" ht="11.25" customHeight="1">
      <c r="A744" s="123">
        <v>85652.99079673785</v>
      </c>
      <c r="B744" s="124">
        <v>36.46542287</v>
      </c>
      <c r="C744" s="124">
        <f t="shared" si="1"/>
        <v>7.393659833</v>
      </c>
      <c r="D744" s="124">
        <v>269.61293235987495</v>
      </c>
      <c r="E744" s="125">
        <v>42.0</v>
      </c>
      <c r="F744" s="125">
        <v>0.89</v>
      </c>
      <c r="G744" s="126">
        <v>0.4</v>
      </c>
      <c r="H744" s="127">
        <f t="shared" si="2"/>
        <v>705.6</v>
      </c>
      <c r="I744" s="122">
        <f t="shared" si="3"/>
        <v>1.933150685</v>
      </c>
      <c r="J744" s="122">
        <f t="shared" si="4"/>
        <v>9.665753425</v>
      </c>
      <c r="K744" s="122">
        <f t="shared" si="5"/>
        <v>8.602520548</v>
      </c>
      <c r="L744" s="122">
        <f t="shared" si="6"/>
        <v>27</v>
      </c>
      <c r="M744" s="125">
        <v>1.0</v>
      </c>
      <c r="N744" s="125">
        <v>5.0</v>
      </c>
      <c r="O744" s="118">
        <f t="shared" si="7"/>
        <v>5</v>
      </c>
      <c r="P744" s="118"/>
      <c r="Q744" s="118"/>
      <c r="R744" s="118"/>
      <c r="S744" s="118"/>
      <c r="T744" s="118"/>
      <c r="U744" s="118"/>
      <c r="V744" s="118"/>
      <c r="W744" s="118"/>
      <c r="X744" s="118"/>
      <c r="Y744" s="118"/>
      <c r="Z744" s="118"/>
      <c r="AA744" s="118"/>
      <c r="AB744" s="118"/>
      <c r="AC744" s="118"/>
      <c r="AD744" s="118"/>
      <c r="AE744" s="118"/>
      <c r="AF744" s="118"/>
      <c r="AG744" s="118"/>
    </row>
    <row r="745" ht="11.25" customHeight="1">
      <c r="A745" s="123">
        <v>76699.42839764428</v>
      </c>
      <c r="B745" s="124">
        <v>11.357159999999999</v>
      </c>
      <c r="C745" s="124">
        <f t="shared" si="1"/>
        <v>9.520111742</v>
      </c>
      <c r="D745" s="124">
        <v>108.121432276</v>
      </c>
      <c r="E745" s="125">
        <v>26.0</v>
      </c>
      <c r="F745" s="125">
        <v>1.5</v>
      </c>
      <c r="G745" s="126">
        <v>0.4</v>
      </c>
      <c r="H745" s="127">
        <f t="shared" si="2"/>
        <v>436.8</v>
      </c>
      <c r="I745" s="122">
        <f t="shared" si="3"/>
        <v>1.196712329</v>
      </c>
      <c r="J745" s="122">
        <f t="shared" si="4"/>
        <v>7.180273973</v>
      </c>
      <c r="K745" s="122">
        <f t="shared" si="5"/>
        <v>10.77041096</v>
      </c>
      <c r="L745" s="122">
        <f t="shared" si="6"/>
        <v>29</v>
      </c>
      <c r="M745" s="125">
        <v>1.0</v>
      </c>
      <c r="N745" s="125">
        <v>6.0</v>
      </c>
      <c r="O745" s="118">
        <f t="shared" si="7"/>
        <v>6</v>
      </c>
      <c r="P745" s="118"/>
      <c r="Q745" s="118"/>
      <c r="R745" s="118"/>
      <c r="S745" s="118"/>
      <c r="T745" s="118"/>
      <c r="U745" s="118"/>
      <c r="V745" s="118"/>
      <c r="W745" s="118"/>
      <c r="X745" s="118"/>
      <c r="Y745" s="118"/>
      <c r="Z745" s="118"/>
      <c r="AA745" s="118"/>
      <c r="AB745" s="118"/>
      <c r="AC745" s="118"/>
      <c r="AD745" s="118"/>
      <c r="AE745" s="118"/>
      <c r="AF745" s="118"/>
      <c r="AG745" s="118"/>
    </row>
    <row r="746" ht="11.25" customHeight="1">
      <c r="A746" s="123">
        <v>24373.99537300148</v>
      </c>
      <c r="B746" s="124">
        <v>11.136999999999999</v>
      </c>
      <c r="C746" s="124">
        <f t="shared" si="1"/>
        <v>52.654412</v>
      </c>
      <c r="D746" s="124">
        <v>586.4121864742834</v>
      </c>
      <c r="E746" s="125">
        <v>42.0</v>
      </c>
      <c r="F746" s="125">
        <v>1.95</v>
      </c>
      <c r="G746" s="126">
        <v>0.2</v>
      </c>
      <c r="H746" s="127">
        <f t="shared" si="2"/>
        <v>604.8</v>
      </c>
      <c r="I746" s="122">
        <f t="shared" si="3"/>
        <v>1.656986301</v>
      </c>
      <c r="J746" s="122">
        <f t="shared" si="4"/>
        <v>28.16876712</v>
      </c>
      <c r="K746" s="122">
        <f t="shared" si="5"/>
        <v>54.92909589</v>
      </c>
      <c r="L746" s="122">
        <f t="shared" si="6"/>
        <v>138</v>
      </c>
      <c r="M746" s="125">
        <v>0.96</v>
      </c>
      <c r="N746" s="125">
        <v>16.0</v>
      </c>
      <c r="O746" s="118">
        <f t="shared" si="7"/>
        <v>17</v>
      </c>
      <c r="P746" s="118"/>
      <c r="Q746" s="118"/>
      <c r="R746" s="118"/>
      <c r="S746" s="118"/>
      <c r="T746" s="118"/>
      <c r="U746" s="118"/>
      <c r="V746" s="118"/>
      <c r="W746" s="118"/>
      <c r="X746" s="118"/>
      <c r="Y746" s="118"/>
      <c r="Z746" s="118"/>
      <c r="AA746" s="118"/>
      <c r="AB746" s="118"/>
      <c r="AC746" s="118"/>
      <c r="AD746" s="118"/>
      <c r="AE746" s="118"/>
      <c r="AF746" s="118"/>
      <c r="AG746" s="118"/>
    </row>
    <row r="747" ht="11.25" customHeight="1">
      <c r="A747" s="123">
        <v>49076.64577292977</v>
      </c>
      <c r="B747" s="124">
        <v>7.137999999999999</v>
      </c>
      <c r="C747" s="124">
        <f t="shared" si="1"/>
        <v>20.6078906</v>
      </c>
      <c r="D747" s="124">
        <v>147.099123072</v>
      </c>
      <c r="E747" s="125">
        <v>18.0</v>
      </c>
      <c r="F747" s="125">
        <v>1.72</v>
      </c>
      <c r="G747" s="126">
        <v>0.2</v>
      </c>
      <c r="H747" s="127">
        <f t="shared" si="2"/>
        <v>259.2</v>
      </c>
      <c r="I747" s="122">
        <f t="shared" si="3"/>
        <v>0.7101369863</v>
      </c>
      <c r="J747" s="122">
        <f t="shared" si="4"/>
        <v>11.36219178</v>
      </c>
      <c r="K747" s="122">
        <f t="shared" si="5"/>
        <v>19.54296986</v>
      </c>
      <c r="L747" s="122">
        <f t="shared" si="6"/>
        <v>50</v>
      </c>
      <c r="M747" s="125">
        <v>1.0</v>
      </c>
      <c r="N747" s="125">
        <v>16.0</v>
      </c>
      <c r="O747" s="118">
        <f t="shared" si="7"/>
        <v>16</v>
      </c>
      <c r="P747" s="118"/>
      <c r="Q747" s="118"/>
      <c r="R747" s="118"/>
      <c r="S747" s="118"/>
      <c r="T747" s="118"/>
      <c r="U747" s="118"/>
      <c r="V747" s="118"/>
      <c r="W747" s="118"/>
      <c r="X747" s="118"/>
      <c r="Y747" s="118"/>
      <c r="Z747" s="118"/>
      <c r="AA747" s="118"/>
      <c r="AB747" s="118"/>
      <c r="AC747" s="118"/>
      <c r="AD747" s="118"/>
      <c r="AE747" s="118"/>
      <c r="AF747" s="118"/>
      <c r="AG747" s="118"/>
    </row>
    <row r="748" ht="11.25" customHeight="1">
      <c r="A748" s="123">
        <v>14103.039637035097</v>
      </c>
      <c r="B748" s="124">
        <v>38.35709263</v>
      </c>
      <c r="C748" s="124">
        <f t="shared" si="1"/>
        <v>33.71723237</v>
      </c>
      <c r="D748" s="124">
        <v>1293.2950051460707</v>
      </c>
      <c r="E748" s="125">
        <v>26.0</v>
      </c>
      <c r="F748" s="125">
        <v>1.12</v>
      </c>
      <c r="G748" s="126">
        <v>1.2</v>
      </c>
      <c r="H748" s="127">
        <f t="shared" si="2"/>
        <v>686.4</v>
      </c>
      <c r="I748" s="122">
        <f t="shared" si="3"/>
        <v>1.880547945</v>
      </c>
      <c r="J748" s="122">
        <f t="shared" si="4"/>
        <v>71.46082192</v>
      </c>
      <c r="K748" s="122">
        <f t="shared" si="5"/>
        <v>80.03612055</v>
      </c>
      <c r="L748" s="122">
        <f t="shared" si="6"/>
        <v>232</v>
      </c>
      <c r="M748" s="125">
        <v>0.94</v>
      </c>
      <c r="N748" s="125">
        <v>36.0</v>
      </c>
      <c r="O748" s="118">
        <f t="shared" si="7"/>
        <v>38</v>
      </c>
      <c r="P748" s="118"/>
      <c r="Q748" s="118"/>
      <c r="R748" s="118"/>
      <c r="S748" s="118"/>
      <c r="T748" s="118"/>
      <c r="U748" s="118"/>
      <c r="V748" s="118"/>
      <c r="W748" s="118"/>
      <c r="X748" s="118"/>
      <c r="Y748" s="118"/>
      <c r="Z748" s="118"/>
      <c r="AA748" s="118"/>
      <c r="AB748" s="118"/>
      <c r="AC748" s="118"/>
      <c r="AD748" s="118"/>
      <c r="AE748" s="118"/>
      <c r="AF748" s="118"/>
      <c r="AG748" s="118"/>
    </row>
    <row r="749" ht="11.25" customHeight="1">
      <c r="A749" s="123">
        <v>50165.03927638563</v>
      </c>
      <c r="B749" s="124">
        <v>15.888499999999999</v>
      </c>
      <c r="C749" s="124">
        <f t="shared" si="1"/>
        <v>18.59988565</v>
      </c>
      <c r="D749" s="124">
        <v>295.5242832121639</v>
      </c>
      <c r="E749" s="125">
        <v>34.0</v>
      </c>
      <c r="F749" s="125">
        <v>0.82</v>
      </c>
      <c r="G749" s="126">
        <v>0.8</v>
      </c>
      <c r="H749" s="127">
        <f t="shared" si="2"/>
        <v>734.4</v>
      </c>
      <c r="I749" s="122">
        <f t="shared" si="3"/>
        <v>2.012054795</v>
      </c>
      <c r="J749" s="122">
        <f t="shared" si="4"/>
        <v>36.2169863</v>
      </c>
      <c r="K749" s="122">
        <f t="shared" si="5"/>
        <v>29.69792877</v>
      </c>
      <c r="L749" s="122">
        <f t="shared" si="6"/>
        <v>96</v>
      </c>
      <c r="M749" s="125">
        <v>0.9</v>
      </c>
      <c r="N749" s="125">
        <v>16.0</v>
      </c>
      <c r="O749" s="118">
        <f t="shared" si="7"/>
        <v>18</v>
      </c>
      <c r="P749" s="118"/>
      <c r="Q749" s="118"/>
      <c r="R749" s="118"/>
      <c r="S749" s="118"/>
      <c r="T749" s="118"/>
      <c r="U749" s="118"/>
      <c r="V749" s="118"/>
      <c r="W749" s="118"/>
      <c r="X749" s="118"/>
      <c r="Y749" s="118"/>
      <c r="Z749" s="118"/>
      <c r="AA749" s="118"/>
      <c r="AB749" s="118"/>
      <c r="AC749" s="118"/>
      <c r="AD749" s="118"/>
      <c r="AE749" s="118"/>
      <c r="AF749" s="118"/>
      <c r="AG749" s="118"/>
    </row>
    <row r="750" ht="11.25" customHeight="1">
      <c r="A750" s="123">
        <v>45624.17289415597</v>
      </c>
      <c r="B750" s="124">
        <v>9.57911</v>
      </c>
      <c r="C750" s="124">
        <f t="shared" si="1"/>
        <v>55.78124869</v>
      </c>
      <c r="D750" s="124">
        <v>534.3347171598806</v>
      </c>
      <c r="E750" s="125">
        <v>42.0</v>
      </c>
      <c r="F750" s="125">
        <v>1.16</v>
      </c>
      <c r="G750" s="126">
        <v>0.8</v>
      </c>
      <c r="H750" s="127">
        <f t="shared" si="2"/>
        <v>907.2</v>
      </c>
      <c r="I750" s="122">
        <f t="shared" si="3"/>
        <v>2.485479452</v>
      </c>
      <c r="J750" s="122">
        <f t="shared" si="4"/>
        <v>82.02082192</v>
      </c>
      <c r="K750" s="122">
        <f t="shared" si="5"/>
        <v>95.14415342</v>
      </c>
      <c r="L750" s="122">
        <f t="shared" si="6"/>
        <v>272</v>
      </c>
      <c r="M750" s="125">
        <v>0.82</v>
      </c>
      <c r="N750" s="125">
        <v>27.0</v>
      </c>
      <c r="O750" s="118">
        <f t="shared" si="7"/>
        <v>33</v>
      </c>
      <c r="P750" s="118"/>
      <c r="Q750" s="118"/>
      <c r="R750" s="118"/>
      <c r="S750" s="118"/>
      <c r="T750" s="118"/>
      <c r="U750" s="118"/>
      <c r="V750" s="118"/>
      <c r="W750" s="118"/>
      <c r="X750" s="118"/>
      <c r="Y750" s="118"/>
      <c r="Z750" s="118"/>
      <c r="AA750" s="118"/>
      <c r="AB750" s="118"/>
      <c r="AC750" s="118"/>
      <c r="AD750" s="118"/>
      <c r="AE750" s="118"/>
      <c r="AF750" s="118"/>
      <c r="AG750" s="118"/>
    </row>
    <row r="751" ht="11.25" customHeight="1">
      <c r="A751" s="123">
        <v>98191.86268329812</v>
      </c>
      <c r="B751" s="124">
        <v>5.79620005</v>
      </c>
      <c r="C751" s="124">
        <f t="shared" si="1"/>
        <v>5.704859195</v>
      </c>
      <c r="D751" s="124">
        <v>33.066505149058344</v>
      </c>
      <c r="E751" s="125">
        <v>26.0</v>
      </c>
      <c r="F751" s="125">
        <v>1.25</v>
      </c>
      <c r="G751" s="126">
        <v>-0.4</v>
      </c>
      <c r="H751" s="127">
        <f t="shared" si="2"/>
        <v>187.2</v>
      </c>
      <c r="I751" s="122">
        <f t="shared" si="3"/>
        <v>0.5128767123</v>
      </c>
      <c r="J751" s="122">
        <f t="shared" si="4"/>
        <v>2.051506849</v>
      </c>
      <c r="K751" s="122">
        <f t="shared" si="5"/>
        <v>2.564383562</v>
      </c>
      <c r="L751" s="122">
        <f t="shared" si="6"/>
        <v>7</v>
      </c>
      <c r="M751" s="125">
        <v>1.0</v>
      </c>
      <c r="N751" s="125">
        <v>4.0</v>
      </c>
      <c r="O751" s="118">
        <f t="shared" si="7"/>
        <v>4</v>
      </c>
      <c r="P751" s="118"/>
      <c r="Q751" s="118"/>
      <c r="R751" s="118"/>
      <c r="S751" s="118"/>
      <c r="T751" s="118"/>
      <c r="U751" s="118"/>
      <c r="V751" s="118"/>
      <c r="W751" s="118"/>
      <c r="X751" s="118"/>
      <c r="Y751" s="118"/>
      <c r="Z751" s="118"/>
      <c r="AA751" s="118"/>
      <c r="AB751" s="118"/>
      <c r="AC751" s="118"/>
      <c r="AD751" s="118"/>
      <c r="AE751" s="118"/>
      <c r="AF751" s="118"/>
      <c r="AG751" s="118"/>
    </row>
    <row r="752" ht="11.25" customHeight="1">
      <c r="A752" s="123">
        <v>36637.88987664259</v>
      </c>
      <c r="B752" s="124">
        <v>7.39241939</v>
      </c>
      <c r="C752" s="124">
        <f t="shared" si="1"/>
        <v>5.548594791</v>
      </c>
      <c r="D752" s="124">
        <v>41.01753971815501</v>
      </c>
      <c r="E752" s="125">
        <v>26.0</v>
      </c>
      <c r="F752" s="125">
        <v>1.25</v>
      </c>
      <c r="G752" s="126">
        <v>0.2</v>
      </c>
      <c r="H752" s="127">
        <f t="shared" si="2"/>
        <v>374.4</v>
      </c>
      <c r="I752" s="122">
        <f t="shared" si="3"/>
        <v>1.025753425</v>
      </c>
      <c r="J752" s="122">
        <f t="shared" si="4"/>
        <v>4.103013699</v>
      </c>
      <c r="K752" s="122">
        <f t="shared" si="5"/>
        <v>5.128767123</v>
      </c>
      <c r="L752" s="122">
        <f t="shared" si="6"/>
        <v>14</v>
      </c>
      <c r="M752" s="125">
        <v>1.0</v>
      </c>
      <c r="N752" s="125">
        <v>4.0</v>
      </c>
      <c r="O752" s="118">
        <f t="shared" si="7"/>
        <v>4</v>
      </c>
      <c r="P752" s="118"/>
      <c r="Q752" s="118"/>
      <c r="R752" s="118"/>
      <c r="S752" s="118"/>
      <c r="T752" s="118"/>
      <c r="U752" s="118"/>
      <c r="V752" s="118"/>
      <c r="W752" s="118"/>
      <c r="X752" s="118"/>
      <c r="Y752" s="118"/>
      <c r="Z752" s="118"/>
      <c r="AA752" s="118"/>
      <c r="AB752" s="118"/>
      <c r="AC752" s="118"/>
      <c r="AD752" s="118"/>
      <c r="AE752" s="118"/>
      <c r="AF752" s="118"/>
      <c r="AG752" s="118"/>
    </row>
    <row r="753" ht="11.25" customHeight="1">
      <c r="A753" s="123">
        <v>82599.30915471567</v>
      </c>
      <c r="B753" s="124">
        <v>6.37261806</v>
      </c>
      <c r="C753" s="124">
        <f t="shared" si="1"/>
        <v>62.54862341</v>
      </c>
      <c r="D753" s="124">
        <v>398.59848717708917</v>
      </c>
      <c r="E753" s="125">
        <v>58.0</v>
      </c>
      <c r="F753" s="125">
        <v>0.84</v>
      </c>
      <c r="G753" s="126">
        <v>1.5</v>
      </c>
      <c r="H753" s="127">
        <f t="shared" si="2"/>
        <v>1740</v>
      </c>
      <c r="I753" s="122">
        <f t="shared" si="3"/>
        <v>4.767123288</v>
      </c>
      <c r="J753" s="122">
        <f t="shared" si="4"/>
        <v>133.4794521</v>
      </c>
      <c r="K753" s="122">
        <f t="shared" si="5"/>
        <v>112.1227397</v>
      </c>
      <c r="L753" s="122">
        <f t="shared" si="6"/>
        <v>358</v>
      </c>
      <c r="M753" s="125">
        <v>1.0</v>
      </c>
      <c r="N753" s="125">
        <v>28.0</v>
      </c>
      <c r="O753" s="118">
        <f t="shared" si="7"/>
        <v>28</v>
      </c>
      <c r="P753" s="118"/>
      <c r="Q753" s="118"/>
      <c r="R753" s="118"/>
      <c r="S753" s="118"/>
      <c r="T753" s="118"/>
      <c r="U753" s="118"/>
      <c r="V753" s="118"/>
      <c r="W753" s="118"/>
      <c r="X753" s="118"/>
      <c r="Y753" s="118"/>
      <c r="Z753" s="118"/>
      <c r="AA753" s="118"/>
      <c r="AB753" s="118"/>
      <c r="AC753" s="118"/>
      <c r="AD753" s="118"/>
      <c r="AE753" s="118"/>
      <c r="AF753" s="118"/>
      <c r="AG753" s="118"/>
    </row>
    <row r="754" ht="11.25" customHeight="1">
      <c r="A754" s="123">
        <v>1390.7730485478664</v>
      </c>
      <c r="B754" s="124">
        <v>9.1547</v>
      </c>
      <c r="C754" s="124">
        <f t="shared" si="1"/>
        <v>16.09255301</v>
      </c>
      <c r="D754" s="124">
        <v>147.3224950736</v>
      </c>
      <c r="E754" s="125">
        <v>42.0</v>
      </c>
      <c r="F754" s="125">
        <v>0.51</v>
      </c>
      <c r="G754" s="126">
        <v>-0.1</v>
      </c>
      <c r="H754" s="127">
        <f t="shared" si="2"/>
        <v>453.6</v>
      </c>
      <c r="I754" s="122">
        <f t="shared" si="3"/>
        <v>1.242739726</v>
      </c>
      <c r="J754" s="122">
        <f t="shared" si="4"/>
        <v>19.88383562</v>
      </c>
      <c r="K754" s="122">
        <f t="shared" si="5"/>
        <v>10.14075616</v>
      </c>
      <c r="L754" s="122">
        <f t="shared" si="6"/>
        <v>40</v>
      </c>
      <c r="M754" s="125">
        <v>1.0</v>
      </c>
      <c r="N754" s="125">
        <v>16.0</v>
      </c>
      <c r="O754" s="118">
        <f t="shared" si="7"/>
        <v>16</v>
      </c>
      <c r="P754" s="118"/>
      <c r="Q754" s="118"/>
      <c r="R754" s="118"/>
      <c r="S754" s="118"/>
      <c r="T754" s="118"/>
      <c r="U754" s="118"/>
      <c r="V754" s="118"/>
      <c r="W754" s="118"/>
      <c r="X754" s="118"/>
      <c r="Y754" s="118"/>
      <c r="Z754" s="118"/>
      <c r="AA754" s="118"/>
      <c r="AB754" s="118"/>
      <c r="AC754" s="118"/>
      <c r="AD754" s="118"/>
      <c r="AE754" s="118"/>
      <c r="AF754" s="118"/>
      <c r="AG754" s="118"/>
    </row>
    <row r="755" ht="11.25" customHeight="1">
      <c r="A755" s="123">
        <v>84351.60936278223</v>
      </c>
      <c r="B755" s="124">
        <v>89.74264862</v>
      </c>
      <c r="C755" s="124">
        <f t="shared" si="1"/>
        <v>38.72920049</v>
      </c>
      <c r="D755" s="124">
        <v>3475.6610306284842</v>
      </c>
      <c r="E755" s="125">
        <v>34.0</v>
      </c>
      <c r="F755" s="125">
        <v>1.05</v>
      </c>
      <c r="G755" s="126">
        <v>0.5</v>
      </c>
      <c r="H755" s="127">
        <f t="shared" si="2"/>
        <v>612</v>
      </c>
      <c r="I755" s="122">
        <f t="shared" si="3"/>
        <v>1.676712329</v>
      </c>
      <c r="J755" s="122">
        <f t="shared" si="4"/>
        <v>46.94794521</v>
      </c>
      <c r="K755" s="122">
        <f t="shared" si="5"/>
        <v>49.29534247</v>
      </c>
      <c r="L755" s="122">
        <f t="shared" si="6"/>
        <v>146</v>
      </c>
      <c r="M755" s="125">
        <v>1.0</v>
      </c>
      <c r="N755" s="125">
        <v>28.0</v>
      </c>
      <c r="O755" s="118">
        <f t="shared" si="7"/>
        <v>28</v>
      </c>
      <c r="P755" s="118"/>
      <c r="Q755" s="118"/>
      <c r="R755" s="118"/>
      <c r="S755" s="118"/>
      <c r="T755" s="118"/>
      <c r="U755" s="118"/>
      <c r="V755" s="118"/>
      <c r="W755" s="118"/>
      <c r="X755" s="118"/>
      <c r="Y755" s="118"/>
      <c r="Z755" s="118"/>
      <c r="AA755" s="118"/>
      <c r="AB755" s="118"/>
      <c r="AC755" s="118"/>
      <c r="AD755" s="118"/>
      <c r="AE755" s="118"/>
      <c r="AF755" s="118"/>
      <c r="AG755" s="118"/>
    </row>
    <row r="756" ht="11.25" customHeight="1">
      <c r="A756" s="123">
        <v>53101.94765495838</v>
      </c>
      <c r="B756" s="124">
        <v>29.15219959</v>
      </c>
      <c r="C756" s="124">
        <f t="shared" si="1"/>
        <v>31.37847732</v>
      </c>
      <c r="D756" s="124">
        <v>914.7516337054025</v>
      </c>
      <c r="E756" s="125">
        <v>34.0</v>
      </c>
      <c r="F756" s="125">
        <v>0.85</v>
      </c>
      <c r="G756" s="126">
        <v>-0.4</v>
      </c>
      <c r="H756" s="127">
        <f t="shared" si="2"/>
        <v>244.8</v>
      </c>
      <c r="I756" s="122">
        <f t="shared" si="3"/>
        <v>0.6706849315</v>
      </c>
      <c r="J756" s="122">
        <f t="shared" si="4"/>
        <v>15.42575342</v>
      </c>
      <c r="K756" s="122">
        <f t="shared" si="5"/>
        <v>13.11189041</v>
      </c>
      <c r="L756" s="122">
        <f t="shared" si="6"/>
        <v>42</v>
      </c>
      <c r="M756" s="125">
        <v>1.0</v>
      </c>
      <c r="N756" s="125">
        <v>23.0</v>
      </c>
      <c r="O756" s="118">
        <f t="shared" si="7"/>
        <v>23</v>
      </c>
      <c r="P756" s="118"/>
      <c r="Q756" s="118"/>
      <c r="R756" s="118"/>
      <c r="S756" s="118"/>
      <c r="T756" s="118"/>
      <c r="U756" s="118"/>
      <c r="V756" s="118"/>
      <c r="W756" s="118"/>
      <c r="X756" s="118"/>
      <c r="Y756" s="118"/>
      <c r="Z756" s="118"/>
      <c r="AA756" s="118"/>
      <c r="AB756" s="118"/>
      <c r="AC756" s="118"/>
      <c r="AD756" s="118"/>
      <c r="AE756" s="118"/>
      <c r="AF756" s="118"/>
      <c r="AG756" s="118"/>
    </row>
    <row r="757" ht="11.25" customHeight="1">
      <c r="A757" s="123">
        <v>43367.37951969299</v>
      </c>
      <c r="B757" s="124">
        <v>6.837</v>
      </c>
      <c r="C757" s="124">
        <f t="shared" si="1"/>
        <v>41.29550755</v>
      </c>
      <c r="D757" s="124">
        <v>282.33738510860127</v>
      </c>
      <c r="E757" s="125">
        <v>34.0</v>
      </c>
      <c r="F757" s="125">
        <v>1.81</v>
      </c>
      <c r="G757" s="126">
        <v>0.2</v>
      </c>
      <c r="H757" s="127">
        <f t="shared" si="2"/>
        <v>489.6</v>
      </c>
      <c r="I757" s="122">
        <f t="shared" si="3"/>
        <v>1.341369863</v>
      </c>
      <c r="J757" s="122">
        <f t="shared" si="4"/>
        <v>28.16876712</v>
      </c>
      <c r="K757" s="122">
        <f t="shared" si="5"/>
        <v>50.98546849</v>
      </c>
      <c r="L757" s="122">
        <f t="shared" si="6"/>
        <v>130</v>
      </c>
      <c r="M757" s="125">
        <v>0.75</v>
      </c>
      <c r="N757" s="125">
        <v>16.0</v>
      </c>
      <c r="O757" s="118">
        <f t="shared" si="7"/>
        <v>21</v>
      </c>
      <c r="P757" s="118"/>
      <c r="Q757" s="118"/>
      <c r="R757" s="118"/>
      <c r="S757" s="118"/>
      <c r="T757" s="118"/>
      <c r="U757" s="118"/>
      <c r="V757" s="118"/>
      <c r="W757" s="118"/>
      <c r="X757" s="118"/>
      <c r="Y757" s="118"/>
      <c r="Z757" s="118"/>
      <c r="AA757" s="118"/>
      <c r="AB757" s="118"/>
      <c r="AC757" s="118"/>
      <c r="AD757" s="118"/>
      <c r="AE757" s="118"/>
      <c r="AF757" s="118"/>
      <c r="AG757" s="118"/>
    </row>
    <row r="758" ht="11.25" customHeight="1">
      <c r="A758" s="123">
        <v>99367.0790525731</v>
      </c>
      <c r="B758" s="124">
        <v>23.490459679999997</v>
      </c>
      <c r="C758" s="124">
        <f t="shared" si="1"/>
        <v>8.79237164</v>
      </c>
      <c r="D758" s="124">
        <v>206.53685150794078</v>
      </c>
      <c r="E758" s="125">
        <v>18.0</v>
      </c>
      <c r="F758" s="125">
        <v>1.23</v>
      </c>
      <c r="G758" s="126">
        <v>0.2</v>
      </c>
      <c r="H758" s="127">
        <f t="shared" si="2"/>
        <v>259.2</v>
      </c>
      <c r="I758" s="122">
        <f t="shared" si="3"/>
        <v>0.7101369863</v>
      </c>
      <c r="J758" s="122">
        <f t="shared" si="4"/>
        <v>7.101369863</v>
      </c>
      <c r="K758" s="122">
        <f t="shared" si="5"/>
        <v>8.734684932</v>
      </c>
      <c r="L758" s="122">
        <f t="shared" si="6"/>
        <v>25</v>
      </c>
      <c r="M758" s="125">
        <v>1.0</v>
      </c>
      <c r="N758" s="125">
        <v>10.0</v>
      </c>
      <c r="O758" s="118">
        <f t="shared" si="7"/>
        <v>10</v>
      </c>
      <c r="P758" s="118"/>
      <c r="Q758" s="118"/>
      <c r="R758" s="118"/>
      <c r="S758" s="118"/>
      <c r="T758" s="118"/>
      <c r="U758" s="118"/>
      <c r="V758" s="118"/>
      <c r="W758" s="118"/>
      <c r="X758" s="118"/>
      <c r="Y758" s="118"/>
      <c r="Z758" s="118"/>
      <c r="AA758" s="118"/>
      <c r="AB758" s="118"/>
      <c r="AC758" s="118"/>
      <c r="AD758" s="118"/>
      <c r="AE758" s="118"/>
      <c r="AF758" s="118"/>
      <c r="AG758" s="118"/>
    </row>
    <row r="759" ht="11.25" customHeight="1">
      <c r="A759" s="123">
        <v>81266.55764294053</v>
      </c>
      <c r="B759" s="124">
        <v>6.59448</v>
      </c>
      <c r="C759" s="124">
        <f t="shared" si="1"/>
        <v>3.890523923</v>
      </c>
      <c r="D759" s="124">
        <v>25.655982199789275</v>
      </c>
      <c r="E759" s="125">
        <v>10.0</v>
      </c>
      <c r="F759" s="125">
        <v>1.53</v>
      </c>
      <c r="G759" s="126">
        <v>1.2</v>
      </c>
      <c r="H759" s="127">
        <f t="shared" si="2"/>
        <v>264</v>
      </c>
      <c r="I759" s="122">
        <f t="shared" si="3"/>
        <v>0.7232876712</v>
      </c>
      <c r="J759" s="122">
        <f t="shared" si="4"/>
        <v>5.063013699</v>
      </c>
      <c r="K759" s="122">
        <f t="shared" si="5"/>
        <v>7.746410959</v>
      </c>
      <c r="L759" s="122">
        <f t="shared" si="6"/>
        <v>21</v>
      </c>
      <c r="M759" s="125">
        <v>0.91</v>
      </c>
      <c r="N759" s="125">
        <v>6.0</v>
      </c>
      <c r="O759" s="118">
        <f t="shared" si="7"/>
        <v>7</v>
      </c>
      <c r="P759" s="118"/>
      <c r="Q759" s="118"/>
      <c r="R759" s="118"/>
      <c r="S759" s="118"/>
      <c r="T759" s="118"/>
      <c r="U759" s="118"/>
      <c r="V759" s="118"/>
      <c r="W759" s="118"/>
      <c r="X759" s="118"/>
      <c r="Y759" s="118"/>
      <c r="Z759" s="118"/>
      <c r="AA759" s="118"/>
      <c r="AB759" s="118"/>
      <c r="AC759" s="118"/>
      <c r="AD759" s="118"/>
      <c r="AE759" s="118"/>
      <c r="AF759" s="118"/>
      <c r="AG759" s="118"/>
    </row>
    <row r="760" ht="11.25" customHeight="1">
      <c r="A760" s="123">
        <v>32963.11452494414</v>
      </c>
      <c r="B760" s="124">
        <v>7.911999999999999</v>
      </c>
      <c r="C760" s="124">
        <f t="shared" si="1"/>
        <v>9.862882508</v>
      </c>
      <c r="D760" s="124">
        <v>78.03512640000001</v>
      </c>
      <c r="E760" s="125">
        <v>42.0</v>
      </c>
      <c r="F760" s="125">
        <v>0.25</v>
      </c>
      <c r="G760" s="126">
        <v>1.2</v>
      </c>
      <c r="H760" s="127">
        <f t="shared" si="2"/>
        <v>1108.8</v>
      </c>
      <c r="I760" s="122">
        <f t="shared" si="3"/>
        <v>3.037808219</v>
      </c>
      <c r="J760" s="122">
        <f t="shared" si="4"/>
        <v>48.60493151</v>
      </c>
      <c r="K760" s="122">
        <f t="shared" si="5"/>
        <v>12.15123288</v>
      </c>
      <c r="L760" s="122">
        <f t="shared" si="6"/>
        <v>73</v>
      </c>
      <c r="M760" s="125">
        <v>1.0</v>
      </c>
      <c r="N760" s="125">
        <v>16.0</v>
      </c>
      <c r="O760" s="118">
        <f t="shared" si="7"/>
        <v>16</v>
      </c>
      <c r="P760" s="118"/>
      <c r="Q760" s="118"/>
      <c r="R760" s="118"/>
      <c r="S760" s="118"/>
      <c r="T760" s="118"/>
      <c r="U760" s="118"/>
      <c r="V760" s="118"/>
      <c r="W760" s="118"/>
      <c r="X760" s="118"/>
      <c r="Y760" s="118"/>
      <c r="Z760" s="118"/>
      <c r="AA760" s="118"/>
      <c r="AB760" s="118"/>
      <c r="AC760" s="118"/>
      <c r="AD760" s="118"/>
      <c r="AE760" s="118"/>
      <c r="AF760" s="118"/>
      <c r="AG760" s="118"/>
    </row>
    <row r="761" ht="11.25" customHeight="1">
      <c r="A761" s="123">
        <v>47021.69046382042</v>
      </c>
      <c r="B761" s="124">
        <v>8.556999999999999</v>
      </c>
      <c r="C761" s="124">
        <f t="shared" si="1"/>
        <v>39.97816007</v>
      </c>
      <c r="D761" s="124">
        <v>342.0931156763122</v>
      </c>
      <c r="E761" s="125">
        <v>26.0</v>
      </c>
      <c r="F761" s="125">
        <v>2.54</v>
      </c>
      <c r="G761" s="126">
        <v>0.2</v>
      </c>
      <c r="H761" s="127">
        <f t="shared" si="2"/>
        <v>374.4</v>
      </c>
      <c r="I761" s="122">
        <f t="shared" si="3"/>
        <v>1.025753425</v>
      </c>
      <c r="J761" s="122">
        <f t="shared" si="4"/>
        <v>20.51506849</v>
      </c>
      <c r="K761" s="122">
        <f t="shared" si="5"/>
        <v>52.10827397</v>
      </c>
      <c r="L761" s="122">
        <f t="shared" si="6"/>
        <v>125</v>
      </c>
      <c r="M761" s="125">
        <v>0.75</v>
      </c>
      <c r="N761" s="125">
        <v>15.0</v>
      </c>
      <c r="O761" s="118">
        <f t="shared" si="7"/>
        <v>20</v>
      </c>
      <c r="P761" s="118"/>
      <c r="Q761" s="118"/>
      <c r="R761" s="118"/>
      <c r="S761" s="118"/>
      <c r="T761" s="118"/>
      <c r="U761" s="118"/>
      <c r="V761" s="118"/>
      <c r="W761" s="118"/>
      <c r="X761" s="118"/>
      <c r="Y761" s="118"/>
      <c r="Z761" s="118"/>
      <c r="AA761" s="118"/>
      <c r="AB761" s="118"/>
      <c r="AC761" s="118"/>
      <c r="AD761" s="118"/>
      <c r="AE761" s="118"/>
      <c r="AF761" s="118"/>
      <c r="AG761" s="118"/>
    </row>
    <row r="762" ht="11.25" customHeight="1">
      <c r="A762" s="123">
        <v>34854.65502442149</v>
      </c>
      <c r="B762" s="124">
        <v>8.341999999999999</v>
      </c>
      <c r="C762" s="124">
        <f t="shared" si="1"/>
        <v>39.84212894</v>
      </c>
      <c r="D762" s="124">
        <v>332.36303957999996</v>
      </c>
      <c r="E762" s="125">
        <v>26.0</v>
      </c>
      <c r="F762" s="125">
        <v>2.54</v>
      </c>
      <c r="G762" s="126">
        <v>0.8</v>
      </c>
      <c r="H762" s="127">
        <f t="shared" si="2"/>
        <v>561.6</v>
      </c>
      <c r="I762" s="122">
        <f t="shared" si="3"/>
        <v>1.538630137</v>
      </c>
      <c r="J762" s="122">
        <f t="shared" si="4"/>
        <v>23.07945205</v>
      </c>
      <c r="K762" s="122">
        <f t="shared" si="5"/>
        <v>58.62180822</v>
      </c>
      <c r="L762" s="122">
        <f t="shared" si="6"/>
        <v>140</v>
      </c>
      <c r="M762" s="125">
        <v>1.0</v>
      </c>
      <c r="N762" s="125">
        <v>15.0</v>
      </c>
      <c r="O762" s="118">
        <f t="shared" si="7"/>
        <v>15</v>
      </c>
      <c r="P762" s="118"/>
      <c r="Q762" s="118"/>
      <c r="R762" s="118"/>
      <c r="S762" s="118"/>
      <c r="T762" s="118"/>
      <c r="U762" s="118"/>
      <c r="V762" s="118"/>
      <c r="W762" s="118"/>
      <c r="X762" s="118"/>
      <c r="Y762" s="118"/>
      <c r="Z762" s="118"/>
      <c r="AA762" s="118"/>
      <c r="AB762" s="118"/>
      <c r="AC762" s="118"/>
      <c r="AD762" s="118"/>
      <c r="AE762" s="118"/>
      <c r="AF762" s="118"/>
      <c r="AG762" s="118"/>
    </row>
    <row r="763" ht="11.25" customHeight="1">
      <c r="A763" s="123">
        <v>32226.873689066182</v>
      </c>
      <c r="B763" s="124">
        <v>8.341999999999999</v>
      </c>
      <c r="C763" s="124">
        <f t="shared" si="1"/>
        <v>39.88446485</v>
      </c>
      <c r="D763" s="124">
        <v>332.716205801593</v>
      </c>
      <c r="E763" s="125">
        <v>26.0</v>
      </c>
      <c r="F763" s="125">
        <v>2.54</v>
      </c>
      <c r="G763" s="126">
        <v>1.2</v>
      </c>
      <c r="H763" s="127">
        <f t="shared" si="2"/>
        <v>686.4</v>
      </c>
      <c r="I763" s="122">
        <f t="shared" si="3"/>
        <v>1.880547945</v>
      </c>
      <c r="J763" s="122">
        <f t="shared" si="4"/>
        <v>31.96931507</v>
      </c>
      <c r="K763" s="122">
        <f t="shared" si="5"/>
        <v>81.20206027</v>
      </c>
      <c r="L763" s="122">
        <f t="shared" si="6"/>
        <v>194</v>
      </c>
      <c r="M763" s="125">
        <v>0.88</v>
      </c>
      <c r="N763" s="125">
        <v>15.0</v>
      </c>
      <c r="O763" s="118">
        <f t="shared" si="7"/>
        <v>17</v>
      </c>
      <c r="P763" s="118"/>
      <c r="Q763" s="118"/>
      <c r="R763" s="118"/>
      <c r="S763" s="118"/>
      <c r="T763" s="118"/>
      <c r="U763" s="118"/>
      <c r="V763" s="118"/>
      <c r="W763" s="118"/>
      <c r="X763" s="118"/>
      <c r="Y763" s="118"/>
      <c r="Z763" s="118"/>
      <c r="AA763" s="118"/>
      <c r="AB763" s="118"/>
      <c r="AC763" s="118"/>
      <c r="AD763" s="118"/>
      <c r="AE763" s="118"/>
      <c r="AF763" s="118"/>
      <c r="AG763" s="118"/>
    </row>
    <row r="764" ht="11.25" customHeight="1">
      <c r="A764" s="123">
        <v>22029.787363775155</v>
      </c>
      <c r="B764" s="124">
        <v>7.2669999999999995</v>
      </c>
      <c r="C764" s="124">
        <f t="shared" si="1"/>
        <v>40.12106961</v>
      </c>
      <c r="D764" s="124">
        <v>291.55981282999994</v>
      </c>
      <c r="E764" s="125">
        <v>26.0</v>
      </c>
      <c r="F764" s="125">
        <v>2.54</v>
      </c>
      <c r="G764" s="126">
        <v>0.2</v>
      </c>
      <c r="H764" s="127">
        <f t="shared" si="2"/>
        <v>374.4</v>
      </c>
      <c r="I764" s="122">
        <f t="shared" si="3"/>
        <v>1.025753425</v>
      </c>
      <c r="J764" s="122">
        <f t="shared" si="4"/>
        <v>15.38630137</v>
      </c>
      <c r="K764" s="122">
        <f t="shared" si="5"/>
        <v>39.08120548</v>
      </c>
      <c r="L764" s="122">
        <f t="shared" si="6"/>
        <v>94</v>
      </c>
      <c r="M764" s="125">
        <v>1.0</v>
      </c>
      <c r="N764" s="125">
        <v>15.0</v>
      </c>
      <c r="O764" s="118">
        <f t="shared" si="7"/>
        <v>15</v>
      </c>
      <c r="P764" s="118"/>
      <c r="Q764" s="118"/>
      <c r="R764" s="118"/>
      <c r="S764" s="118"/>
      <c r="T764" s="118"/>
      <c r="U764" s="118"/>
      <c r="V764" s="118"/>
      <c r="W764" s="118"/>
      <c r="X764" s="118"/>
      <c r="Y764" s="118"/>
      <c r="Z764" s="118"/>
      <c r="AA764" s="118"/>
      <c r="AB764" s="118"/>
      <c r="AC764" s="118"/>
      <c r="AD764" s="118"/>
      <c r="AE764" s="118"/>
      <c r="AF764" s="118"/>
      <c r="AG764" s="118"/>
    </row>
    <row r="765" ht="11.25" customHeight="1">
      <c r="A765" s="123">
        <v>47004.24268711335</v>
      </c>
      <c r="B765" s="124">
        <v>7.2669999999999995</v>
      </c>
      <c r="C765" s="124">
        <f t="shared" si="1"/>
        <v>40.12106961</v>
      </c>
      <c r="D765" s="124">
        <v>291.55981282999994</v>
      </c>
      <c r="E765" s="125">
        <v>26.0</v>
      </c>
      <c r="F765" s="125">
        <v>2.54</v>
      </c>
      <c r="G765" s="126">
        <v>1.5</v>
      </c>
      <c r="H765" s="127">
        <f t="shared" si="2"/>
        <v>780</v>
      </c>
      <c r="I765" s="122">
        <f t="shared" si="3"/>
        <v>2.136986301</v>
      </c>
      <c r="J765" s="122">
        <f t="shared" si="4"/>
        <v>32.05479452</v>
      </c>
      <c r="K765" s="122">
        <f t="shared" si="5"/>
        <v>81.41917808</v>
      </c>
      <c r="L765" s="122">
        <f t="shared" si="6"/>
        <v>195</v>
      </c>
      <c r="M765" s="125">
        <v>1.0</v>
      </c>
      <c r="N765" s="125">
        <v>15.0</v>
      </c>
      <c r="O765" s="118">
        <f t="shared" si="7"/>
        <v>15</v>
      </c>
      <c r="P765" s="118"/>
      <c r="Q765" s="118"/>
      <c r="R765" s="118"/>
      <c r="S765" s="118"/>
      <c r="T765" s="118"/>
      <c r="U765" s="118"/>
      <c r="V765" s="118"/>
      <c r="W765" s="118"/>
      <c r="X765" s="118"/>
      <c r="Y765" s="118"/>
      <c r="Z765" s="118"/>
      <c r="AA765" s="118"/>
      <c r="AB765" s="118"/>
      <c r="AC765" s="118"/>
      <c r="AD765" s="118"/>
      <c r="AE765" s="118"/>
      <c r="AF765" s="118"/>
      <c r="AG765" s="118"/>
    </row>
    <row r="766" ht="11.25" customHeight="1">
      <c r="A766" s="123">
        <v>25867.05539693289</v>
      </c>
      <c r="B766" s="124">
        <v>7.2669999999999995</v>
      </c>
      <c r="C766" s="124">
        <f t="shared" si="1"/>
        <v>40.12106961</v>
      </c>
      <c r="D766" s="124">
        <v>291.55981282999994</v>
      </c>
      <c r="E766" s="125">
        <v>26.0</v>
      </c>
      <c r="F766" s="125">
        <v>2.54</v>
      </c>
      <c r="G766" s="126">
        <v>0.5</v>
      </c>
      <c r="H766" s="127">
        <f t="shared" si="2"/>
        <v>468</v>
      </c>
      <c r="I766" s="122">
        <f t="shared" si="3"/>
        <v>1.282191781</v>
      </c>
      <c r="J766" s="122">
        <f t="shared" si="4"/>
        <v>19.23287671</v>
      </c>
      <c r="K766" s="122">
        <f t="shared" si="5"/>
        <v>48.85150685</v>
      </c>
      <c r="L766" s="122">
        <f t="shared" si="6"/>
        <v>117</v>
      </c>
      <c r="M766" s="125">
        <v>1.0</v>
      </c>
      <c r="N766" s="125">
        <v>15.0</v>
      </c>
      <c r="O766" s="118">
        <f t="shared" si="7"/>
        <v>15</v>
      </c>
      <c r="P766" s="118"/>
      <c r="Q766" s="118"/>
      <c r="R766" s="118"/>
      <c r="S766" s="118"/>
      <c r="T766" s="118"/>
      <c r="U766" s="118"/>
      <c r="V766" s="118"/>
      <c r="W766" s="118"/>
      <c r="X766" s="118"/>
      <c r="Y766" s="118"/>
      <c r="Z766" s="118"/>
      <c r="AA766" s="118"/>
      <c r="AB766" s="118"/>
      <c r="AC766" s="118"/>
      <c r="AD766" s="118"/>
      <c r="AE766" s="118"/>
      <c r="AF766" s="118"/>
      <c r="AG766" s="118"/>
    </row>
    <row r="767" ht="11.25" customHeight="1">
      <c r="A767" s="123">
        <v>91628.00789276969</v>
      </c>
      <c r="B767" s="124">
        <v>7.869</v>
      </c>
      <c r="C767" s="124">
        <f t="shared" si="1"/>
        <v>40.07295689</v>
      </c>
      <c r="D767" s="124">
        <v>315.3340977537581</v>
      </c>
      <c r="E767" s="125">
        <v>26.0</v>
      </c>
      <c r="F767" s="125">
        <v>2.54</v>
      </c>
      <c r="G767" s="126">
        <v>-0.4</v>
      </c>
      <c r="H767" s="127">
        <f t="shared" si="2"/>
        <v>187.2</v>
      </c>
      <c r="I767" s="122">
        <f t="shared" si="3"/>
        <v>0.5128767123</v>
      </c>
      <c r="J767" s="122">
        <f t="shared" si="4"/>
        <v>9.744657534</v>
      </c>
      <c r="K767" s="122">
        <f t="shared" si="5"/>
        <v>24.75143014</v>
      </c>
      <c r="L767" s="122">
        <f t="shared" si="6"/>
        <v>59</v>
      </c>
      <c r="M767" s="125">
        <v>0.8</v>
      </c>
      <c r="N767" s="125">
        <v>15.0</v>
      </c>
      <c r="O767" s="118">
        <f t="shared" si="7"/>
        <v>19</v>
      </c>
      <c r="P767" s="118"/>
      <c r="Q767" s="118"/>
      <c r="R767" s="118"/>
      <c r="S767" s="118"/>
      <c r="T767" s="118"/>
      <c r="U767" s="118"/>
      <c r="V767" s="118"/>
      <c r="W767" s="118"/>
      <c r="X767" s="118"/>
      <c r="Y767" s="118"/>
      <c r="Z767" s="118"/>
      <c r="AA767" s="118"/>
      <c r="AB767" s="118"/>
      <c r="AC767" s="118"/>
      <c r="AD767" s="118"/>
      <c r="AE767" s="118"/>
      <c r="AF767" s="118"/>
      <c r="AG767" s="118"/>
    </row>
    <row r="768" ht="11.25" customHeight="1">
      <c r="A768" s="123">
        <v>66241.69921369807</v>
      </c>
      <c r="B768" s="124">
        <v>8.040999999999999</v>
      </c>
      <c r="C768" s="124">
        <f t="shared" si="1"/>
        <v>39.91271435</v>
      </c>
      <c r="D768" s="124">
        <v>320.93813609</v>
      </c>
      <c r="E768" s="125">
        <v>26.0</v>
      </c>
      <c r="F768" s="125">
        <v>2.54</v>
      </c>
      <c r="G768" s="126">
        <v>-0.2</v>
      </c>
      <c r="H768" s="127">
        <f t="shared" si="2"/>
        <v>249.6</v>
      </c>
      <c r="I768" s="122">
        <f t="shared" si="3"/>
        <v>0.6838356164</v>
      </c>
      <c r="J768" s="122">
        <f t="shared" si="4"/>
        <v>10.25753425</v>
      </c>
      <c r="K768" s="122">
        <f t="shared" si="5"/>
        <v>26.05413699</v>
      </c>
      <c r="L768" s="122">
        <f t="shared" si="6"/>
        <v>62</v>
      </c>
      <c r="M768" s="125">
        <v>1.0</v>
      </c>
      <c r="N768" s="125">
        <v>15.0</v>
      </c>
      <c r="O768" s="118">
        <f t="shared" si="7"/>
        <v>15</v>
      </c>
      <c r="P768" s="118"/>
      <c r="Q768" s="118"/>
      <c r="R768" s="118"/>
      <c r="S768" s="118"/>
      <c r="T768" s="118"/>
      <c r="U768" s="118"/>
      <c r="V768" s="118"/>
      <c r="W768" s="118"/>
      <c r="X768" s="118"/>
      <c r="Y768" s="118"/>
      <c r="Z768" s="118"/>
      <c r="AA768" s="118"/>
      <c r="AB768" s="118"/>
      <c r="AC768" s="118"/>
      <c r="AD768" s="118"/>
      <c r="AE768" s="118"/>
      <c r="AF768" s="118"/>
      <c r="AG768" s="118"/>
    </row>
    <row r="769" ht="11.25" customHeight="1">
      <c r="A769" s="123">
        <v>14944.904217581723</v>
      </c>
      <c r="B769" s="124">
        <v>8.040999999999999</v>
      </c>
      <c r="C769" s="124">
        <f t="shared" si="1"/>
        <v>39.91271435</v>
      </c>
      <c r="D769" s="124">
        <v>320.93813609</v>
      </c>
      <c r="E769" s="125">
        <v>26.0</v>
      </c>
      <c r="F769" s="125">
        <v>2.54</v>
      </c>
      <c r="G769" s="126">
        <v>0.2</v>
      </c>
      <c r="H769" s="127">
        <f t="shared" si="2"/>
        <v>374.4</v>
      </c>
      <c r="I769" s="122">
        <f t="shared" si="3"/>
        <v>1.025753425</v>
      </c>
      <c r="J769" s="122">
        <f t="shared" si="4"/>
        <v>15.38630137</v>
      </c>
      <c r="K769" s="122">
        <f t="shared" si="5"/>
        <v>39.08120548</v>
      </c>
      <c r="L769" s="122">
        <f t="shared" si="6"/>
        <v>94</v>
      </c>
      <c r="M769" s="125">
        <v>1.0</v>
      </c>
      <c r="N769" s="125">
        <v>15.0</v>
      </c>
      <c r="O769" s="118">
        <f t="shared" si="7"/>
        <v>15</v>
      </c>
      <c r="P769" s="118"/>
      <c r="Q769" s="118"/>
      <c r="R769" s="118"/>
      <c r="S769" s="118"/>
      <c r="T769" s="118"/>
      <c r="U769" s="118"/>
      <c r="V769" s="118"/>
      <c r="W769" s="118"/>
      <c r="X769" s="118"/>
      <c r="Y769" s="118"/>
      <c r="Z769" s="118"/>
      <c r="AA769" s="118"/>
      <c r="AB769" s="118"/>
      <c r="AC769" s="118"/>
      <c r="AD769" s="118"/>
      <c r="AE769" s="118"/>
      <c r="AF769" s="118"/>
      <c r="AG769" s="118"/>
    </row>
    <row r="770" ht="11.25" customHeight="1">
      <c r="A770" s="123">
        <v>32581.970035898055</v>
      </c>
      <c r="B770" s="124">
        <v>8.556999999999999</v>
      </c>
      <c r="C770" s="124">
        <f t="shared" si="1"/>
        <v>39.88994065</v>
      </c>
      <c r="D770" s="124">
        <v>341.33822213120504</v>
      </c>
      <c r="E770" s="125">
        <v>26.0</v>
      </c>
      <c r="F770" s="125">
        <v>2.54</v>
      </c>
      <c r="G770" s="126">
        <v>-0.2</v>
      </c>
      <c r="H770" s="127">
        <f t="shared" si="2"/>
        <v>249.6</v>
      </c>
      <c r="I770" s="122">
        <f t="shared" si="3"/>
        <v>0.6838356164</v>
      </c>
      <c r="J770" s="122">
        <f t="shared" si="4"/>
        <v>12.3090411</v>
      </c>
      <c r="K770" s="122">
        <f t="shared" si="5"/>
        <v>31.26496438</v>
      </c>
      <c r="L770" s="122">
        <f t="shared" si="6"/>
        <v>75</v>
      </c>
      <c r="M770" s="125">
        <v>0.82</v>
      </c>
      <c r="N770" s="125">
        <v>15.0</v>
      </c>
      <c r="O770" s="118">
        <f t="shared" si="7"/>
        <v>18</v>
      </c>
      <c r="P770" s="118"/>
      <c r="Q770" s="118"/>
      <c r="R770" s="118"/>
      <c r="S770" s="118"/>
      <c r="T770" s="118"/>
      <c r="U770" s="118"/>
      <c r="V770" s="118"/>
      <c r="W770" s="118"/>
      <c r="X770" s="118"/>
      <c r="Y770" s="118"/>
      <c r="Z770" s="118"/>
      <c r="AA770" s="118"/>
      <c r="AB770" s="118"/>
      <c r="AC770" s="118"/>
      <c r="AD770" s="118"/>
      <c r="AE770" s="118"/>
      <c r="AF770" s="118"/>
      <c r="AG770" s="118"/>
    </row>
    <row r="771" ht="11.25" customHeight="1">
      <c r="A771" s="123">
        <v>76899.60135024476</v>
      </c>
      <c r="B771" s="124">
        <v>8.556999999999999</v>
      </c>
      <c r="C771" s="124">
        <f t="shared" si="1"/>
        <v>39.79475107</v>
      </c>
      <c r="D771" s="124">
        <v>340.52368492999994</v>
      </c>
      <c r="E771" s="125">
        <v>26.0</v>
      </c>
      <c r="F771" s="125">
        <v>2.54</v>
      </c>
      <c r="G771" s="126">
        <v>0.4</v>
      </c>
      <c r="H771" s="127">
        <f t="shared" si="2"/>
        <v>436.8</v>
      </c>
      <c r="I771" s="122">
        <f t="shared" si="3"/>
        <v>1.196712329</v>
      </c>
      <c r="J771" s="122">
        <f t="shared" si="4"/>
        <v>17.95068493</v>
      </c>
      <c r="K771" s="122">
        <f t="shared" si="5"/>
        <v>45.59473973</v>
      </c>
      <c r="L771" s="122">
        <f t="shared" si="6"/>
        <v>109</v>
      </c>
      <c r="M771" s="125">
        <v>1.0</v>
      </c>
      <c r="N771" s="125">
        <v>15.0</v>
      </c>
      <c r="O771" s="118">
        <f t="shared" si="7"/>
        <v>15</v>
      </c>
      <c r="P771" s="118"/>
      <c r="Q771" s="118"/>
      <c r="R771" s="118"/>
      <c r="S771" s="118"/>
      <c r="T771" s="118"/>
      <c r="U771" s="118"/>
      <c r="V771" s="118"/>
      <c r="W771" s="118"/>
      <c r="X771" s="118"/>
      <c r="Y771" s="118"/>
      <c r="Z771" s="118"/>
      <c r="AA771" s="118"/>
      <c r="AB771" s="118"/>
      <c r="AC771" s="118"/>
      <c r="AD771" s="118"/>
      <c r="AE771" s="118"/>
      <c r="AF771" s="118"/>
      <c r="AG771" s="118"/>
    </row>
    <row r="772" ht="11.25" customHeight="1">
      <c r="A772" s="123">
        <v>34485.09543305236</v>
      </c>
      <c r="B772" s="124">
        <v>8.6</v>
      </c>
      <c r="C772" s="124">
        <f t="shared" si="1"/>
        <v>39.78555977</v>
      </c>
      <c r="D772" s="124">
        <v>342.155814</v>
      </c>
      <c r="E772" s="125">
        <v>26.0</v>
      </c>
      <c r="F772" s="125">
        <v>2.54</v>
      </c>
      <c r="G772" s="126">
        <v>1.2</v>
      </c>
      <c r="H772" s="127">
        <f t="shared" si="2"/>
        <v>686.4</v>
      </c>
      <c r="I772" s="122">
        <f t="shared" si="3"/>
        <v>1.880547945</v>
      </c>
      <c r="J772" s="122">
        <f t="shared" si="4"/>
        <v>28.20821918</v>
      </c>
      <c r="K772" s="122">
        <f t="shared" si="5"/>
        <v>71.64887671</v>
      </c>
      <c r="L772" s="122">
        <f t="shared" si="6"/>
        <v>172</v>
      </c>
      <c r="M772" s="125">
        <v>1.0</v>
      </c>
      <c r="N772" s="125">
        <v>15.0</v>
      </c>
      <c r="O772" s="118">
        <f t="shared" si="7"/>
        <v>15</v>
      </c>
      <c r="P772" s="118"/>
      <c r="Q772" s="118"/>
      <c r="R772" s="118"/>
      <c r="S772" s="118"/>
      <c r="T772" s="118"/>
      <c r="U772" s="118"/>
      <c r="V772" s="118"/>
      <c r="W772" s="118"/>
      <c r="X772" s="118"/>
      <c r="Y772" s="118"/>
      <c r="Z772" s="118"/>
      <c r="AA772" s="118"/>
      <c r="AB772" s="118"/>
      <c r="AC772" s="118"/>
      <c r="AD772" s="118"/>
      <c r="AE772" s="118"/>
      <c r="AF772" s="118"/>
      <c r="AG772" s="118"/>
    </row>
    <row r="773" ht="11.25" customHeight="1">
      <c r="A773" s="123">
        <v>77841.39490525989</v>
      </c>
      <c r="B773" s="124">
        <v>7.5249999999999995</v>
      </c>
      <c r="C773" s="124">
        <f t="shared" si="1"/>
        <v>40.0762604</v>
      </c>
      <c r="D773" s="124">
        <v>301.5738594878708</v>
      </c>
      <c r="E773" s="125">
        <v>26.0</v>
      </c>
      <c r="F773" s="125">
        <v>2.54</v>
      </c>
      <c r="G773" s="126">
        <v>-0.4</v>
      </c>
      <c r="H773" s="127">
        <f t="shared" si="2"/>
        <v>187.2</v>
      </c>
      <c r="I773" s="122">
        <f t="shared" si="3"/>
        <v>0.5128767123</v>
      </c>
      <c r="J773" s="122">
        <f t="shared" si="4"/>
        <v>8.71890411</v>
      </c>
      <c r="K773" s="122">
        <f t="shared" si="5"/>
        <v>22.14601644</v>
      </c>
      <c r="L773" s="122">
        <f t="shared" si="6"/>
        <v>53</v>
      </c>
      <c r="M773" s="125">
        <v>0.9</v>
      </c>
      <c r="N773" s="125">
        <v>15.0</v>
      </c>
      <c r="O773" s="118">
        <f t="shared" si="7"/>
        <v>17</v>
      </c>
      <c r="P773" s="118"/>
      <c r="Q773" s="118"/>
      <c r="R773" s="118"/>
      <c r="S773" s="118"/>
      <c r="T773" s="118"/>
      <c r="U773" s="118"/>
      <c r="V773" s="118"/>
      <c r="W773" s="118"/>
      <c r="X773" s="118"/>
      <c r="Y773" s="118"/>
      <c r="Z773" s="118"/>
      <c r="AA773" s="118"/>
      <c r="AB773" s="118"/>
      <c r="AC773" s="118"/>
      <c r="AD773" s="118"/>
      <c r="AE773" s="118"/>
      <c r="AF773" s="118"/>
      <c r="AG773" s="118"/>
    </row>
    <row r="774" ht="11.25" customHeight="1">
      <c r="A774" s="123">
        <v>32279.673700073043</v>
      </c>
      <c r="B774" s="124">
        <v>7.5249999999999995</v>
      </c>
      <c r="C774" s="124">
        <f t="shared" si="1"/>
        <v>40.04685545</v>
      </c>
      <c r="D774" s="124">
        <v>301.35258725</v>
      </c>
      <c r="E774" s="125">
        <v>26.0</v>
      </c>
      <c r="F774" s="125">
        <v>2.54</v>
      </c>
      <c r="G774" s="126">
        <v>1.2</v>
      </c>
      <c r="H774" s="127">
        <f t="shared" si="2"/>
        <v>686.4</v>
      </c>
      <c r="I774" s="122">
        <f t="shared" si="3"/>
        <v>1.880547945</v>
      </c>
      <c r="J774" s="122">
        <f t="shared" si="4"/>
        <v>28.20821918</v>
      </c>
      <c r="K774" s="122">
        <f t="shared" si="5"/>
        <v>71.64887671</v>
      </c>
      <c r="L774" s="122">
        <f t="shared" si="6"/>
        <v>172</v>
      </c>
      <c r="M774" s="125">
        <v>1.0</v>
      </c>
      <c r="N774" s="125">
        <v>15.0</v>
      </c>
      <c r="O774" s="118">
        <f t="shared" si="7"/>
        <v>15</v>
      </c>
      <c r="P774" s="118"/>
      <c r="Q774" s="118"/>
      <c r="R774" s="118"/>
      <c r="S774" s="118"/>
      <c r="T774" s="118"/>
      <c r="U774" s="118"/>
      <c r="V774" s="118"/>
      <c r="W774" s="118"/>
      <c r="X774" s="118"/>
      <c r="Y774" s="118"/>
      <c r="Z774" s="118"/>
      <c r="AA774" s="118"/>
      <c r="AB774" s="118"/>
      <c r="AC774" s="118"/>
      <c r="AD774" s="118"/>
      <c r="AE774" s="118"/>
      <c r="AF774" s="118"/>
      <c r="AG774" s="118"/>
    </row>
    <row r="775" ht="11.25" customHeight="1">
      <c r="A775" s="123">
        <v>55973.83444939021</v>
      </c>
      <c r="B775" s="124">
        <v>9.773162979999999</v>
      </c>
      <c r="C775" s="124">
        <f t="shared" si="1"/>
        <v>17.20238226</v>
      </c>
      <c r="D775" s="124">
        <v>168.12168550570007</v>
      </c>
      <c r="E775" s="125">
        <v>18.0</v>
      </c>
      <c r="F775" s="125">
        <v>1.08</v>
      </c>
      <c r="G775" s="126">
        <v>1.2</v>
      </c>
      <c r="H775" s="127">
        <f t="shared" si="2"/>
        <v>475.2</v>
      </c>
      <c r="I775" s="122">
        <f t="shared" si="3"/>
        <v>1.301917808</v>
      </c>
      <c r="J775" s="122">
        <f t="shared" si="4"/>
        <v>27.34027397</v>
      </c>
      <c r="K775" s="122">
        <f t="shared" si="5"/>
        <v>29.52749589</v>
      </c>
      <c r="L775" s="122">
        <f t="shared" si="6"/>
        <v>86</v>
      </c>
      <c r="M775" s="125">
        <v>1.0</v>
      </c>
      <c r="N775" s="125">
        <v>21.0</v>
      </c>
      <c r="O775" s="118">
        <f t="shared" si="7"/>
        <v>21</v>
      </c>
      <c r="P775" s="118"/>
      <c r="Q775" s="118"/>
      <c r="R775" s="118"/>
      <c r="S775" s="118"/>
      <c r="T775" s="118"/>
      <c r="U775" s="118"/>
      <c r="V775" s="118"/>
      <c r="W775" s="118"/>
      <c r="X775" s="118"/>
      <c r="Y775" s="118"/>
      <c r="Z775" s="118"/>
      <c r="AA775" s="118"/>
      <c r="AB775" s="118"/>
      <c r="AC775" s="118"/>
      <c r="AD775" s="118"/>
      <c r="AE775" s="118"/>
      <c r="AF775" s="118"/>
      <c r="AG775" s="118"/>
    </row>
    <row r="776" ht="11.25" customHeight="1">
      <c r="A776" s="123">
        <v>46566.801954063245</v>
      </c>
      <c r="B776" s="124">
        <v>20.286700389999996</v>
      </c>
      <c r="C776" s="124">
        <f t="shared" si="1"/>
        <v>29.02331551</v>
      </c>
      <c r="D776" s="124">
        <v>588.7873060789741</v>
      </c>
      <c r="E776" s="125">
        <v>42.0</v>
      </c>
      <c r="F776" s="125">
        <v>0.57</v>
      </c>
      <c r="G776" s="126">
        <v>1.2</v>
      </c>
      <c r="H776" s="127">
        <f t="shared" si="2"/>
        <v>1108.8</v>
      </c>
      <c r="I776" s="122">
        <f t="shared" si="3"/>
        <v>3.037808219</v>
      </c>
      <c r="J776" s="122">
        <f t="shared" si="4"/>
        <v>88.09643836</v>
      </c>
      <c r="K776" s="122">
        <f t="shared" si="5"/>
        <v>50.21496986</v>
      </c>
      <c r="L776" s="122">
        <f t="shared" si="6"/>
        <v>189</v>
      </c>
      <c r="M776" s="125">
        <v>1.0</v>
      </c>
      <c r="N776" s="125">
        <v>29.0</v>
      </c>
      <c r="O776" s="118">
        <f t="shared" si="7"/>
        <v>29</v>
      </c>
      <c r="P776" s="118"/>
      <c r="Q776" s="118"/>
      <c r="R776" s="118"/>
      <c r="S776" s="118"/>
      <c r="T776" s="118"/>
      <c r="U776" s="118"/>
      <c r="V776" s="118"/>
      <c r="W776" s="118"/>
      <c r="X776" s="118"/>
      <c r="Y776" s="118"/>
      <c r="Z776" s="118"/>
      <c r="AA776" s="118"/>
      <c r="AB776" s="118"/>
      <c r="AC776" s="118"/>
      <c r="AD776" s="118"/>
      <c r="AE776" s="118"/>
      <c r="AF776" s="118"/>
      <c r="AG776" s="118"/>
    </row>
    <row r="777" ht="11.25" customHeight="1">
      <c r="A777" s="123">
        <v>8263.86357169141</v>
      </c>
      <c r="B777" s="124">
        <v>95.03293346</v>
      </c>
      <c r="C777" s="124">
        <f t="shared" si="1"/>
        <v>85.06905718</v>
      </c>
      <c r="D777" s="124">
        <v>8084.362050412813</v>
      </c>
      <c r="E777" s="125">
        <v>42.0</v>
      </c>
      <c r="F777" s="125">
        <v>1.38</v>
      </c>
      <c r="G777" s="126">
        <v>1.2</v>
      </c>
      <c r="H777" s="127">
        <f t="shared" si="2"/>
        <v>1108.8</v>
      </c>
      <c r="I777" s="122">
        <f t="shared" si="3"/>
        <v>3.037808219</v>
      </c>
      <c r="J777" s="122">
        <f t="shared" si="4"/>
        <v>115.4367123</v>
      </c>
      <c r="K777" s="122">
        <f t="shared" si="5"/>
        <v>159.302663</v>
      </c>
      <c r="L777" s="122">
        <f t="shared" si="6"/>
        <v>434</v>
      </c>
      <c r="M777" s="125">
        <v>1.0</v>
      </c>
      <c r="N777" s="125">
        <v>38.0</v>
      </c>
      <c r="O777" s="118">
        <f t="shared" si="7"/>
        <v>38</v>
      </c>
      <c r="P777" s="118"/>
      <c r="Q777" s="118"/>
      <c r="R777" s="118"/>
      <c r="S777" s="118"/>
      <c r="T777" s="118"/>
      <c r="U777" s="118"/>
      <c r="V777" s="118"/>
      <c r="W777" s="118"/>
      <c r="X777" s="118"/>
      <c r="Y777" s="118"/>
      <c r="Z777" s="118"/>
      <c r="AA777" s="118"/>
      <c r="AB777" s="118"/>
      <c r="AC777" s="118"/>
      <c r="AD777" s="118"/>
      <c r="AE777" s="118"/>
      <c r="AF777" s="118"/>
      <c r="AG777" s="118"/>
    </row>
    <row r="778" ht="11.25" customHeight="1">
      <c r="A778" s="123">
        <v>62332.91036328128</v>
      </c>
      <c r="B778" s="124">
        <v>30.057</v>
      </c>
      <c r="C778" s="124">
        <f t="shared" si="1"/>
        <v>34.23473117</v>
      </c>
      <c r="D778" s="124">
        <v>1028.9933148</v>
      </c>
      <c r="E778" s="125">
        <v>50.0</v>
      </c>
      <c r="F778" s="125">
        <v>1.33</v>
      </c>
      <c r="G778" s="126">
        <v>-0.1</v>
      </c>
      <c r="H778" s="127">
        <f t="shared" si="2"/>
        <v>540</v>
      </c>
      <c r="I778" s="122">
        <f t="shared" si="3"/>
        <v>1.479452055</v>
      </c>
      <c r="J778" s="122">
        <f t="shared" si="4"/>
        <v>23.67123288</v>
      </c>
      <c r="K778" s="122">
        <f t="shared" si="5"/>
        <v>31.48273973</v>
      </c>
      <c r="L778" s="122">
        <f t="shared" si="6"/>
        <v>87</v>
      </c>
      <c r="M778" s="125">
        <v>1.0</v>
      </c>
      <c r="N778" s="125">
        <v>16.0</v>
      </c>
      <c r="O778" s="118">
        <f t="shared" si="7"/>
        <v>16</v>
      </c>
      <c r="P778" s="118"/>
      <c r="Q778" s="118"/>
      <c r="R778" s="118"/>
      <c r="S778" s="118"/>
      <c r="T778" s="118"/>
      <c r="U778" s="118"/>
      <c r="V778" s="118"/>
      <c r="W778" s="118"/>
      <c r="X778" s="118"/>
      <c r="Y778" s="118"/>
      <c r="Z778" s="118"/>
      <c r="AA778" s="118"/>
      <c r="AB778" s="118"/>
      <c r="AC778" s="118"/>
      <c r="AD778" s="118"/>
      <c r="AE778" s="118"/>
      <c r="AF778" s="118"/>
      <c r="AG778" s="118"/>
    </row>
    <row r="779" ht="11.25" customHeight="1">
      <c r="A779" s="123">
        <v>55949.496658974684</v>
      </c>
      <c r="B779" s="124">
        <v>35.09997635999999</v>
      </c>
      <c r="C779" s="124">
        <f t="shared" si="1"/>
        <v>28.79163457</v>
      </c>
      <c r="D779" s="124">
        <v>1010.5856926209076</v>
      </c>
      <c r="E779" s="125">
        <v>34.0</v>
      </c>
      <c r="F779" s="125">
        <v>0.77</v>
      </c>
      <c r="G779" s="126">
        <v>1.5</v>
      </c>
      <c r="H779" s="127">
        <f t="shared" si="2"/>
        <v>1020</v>
      </c>
      <c r="I779" s="122">
        <f t="shared" si="3"/>
        <v>2.794520548</v>
      </c>
      <c r="J779" s="122">
        <f t="shared" si="4"/>
        <v>111.7808219</v>
      </c>
      <c r="K779" s="122">
        <f t="shared" si="5"/>
        <v>86.07123288</v>
      </c>
      <c r="L779" s="122">
        <f t="shared" si="6"/>
        <v>284</v>
      </c>
      <c r="M779" s="125">
        <v>0.83</v>
      </c>
      <c r="N779" s="125">
        <v>33.0</v>
      </c>
      <c r="O779" s="118">
        <f t="shared" si="7"/>
        <v>40</v>
      </c>
      <c r="P779" s="118"/>
      <c r="Q779" s="118"/>
      <c r="R779" s="118"/>
      <c r="S779" s="118"/>
      <c r="T779" s="118"/>
      <c r="U779" s="118"/>
      <c r="V779" s="118"/>
      <c r="W779" s="118"/>
      <c r="X779" s="118"/>
      <c r="Y779" s="118"/>
      <c r="Z779" s="118"/>
      <c r="AA779" s="118"/>
      <c r="AB779" s="118"/>
      <c r="AC779" s="118"/>
      <c r="AD779" s="118"/>
      <c r="AE779" s="118"/>
      <c r="AF779" s="118"/>
      <c r="AG779" s="118"/>
    </row>
    <row r="780" ht="11.25" customHeight="1">
      <c r="A780" s="123">
        <v>12151.203783680108</v>
      </c>
      <c r="B780" s="124">
        <v>93.05618174999998</v>
      </c>
      <c r="C780" s="124">
        <f t="shared" si="1"/>
        <v>11.46897427</v>
      </c>
      <c r="D780" s="124">
        <v>1067.258954251875</v>
      </c>
      <c r="E780" s="125">
        <v>50.0</v>
      </c>
      <c r="F780" s="125">
        <v>0.25</v>
      </c>
      <c r="G780" s="126">
        <v>1.5</v>
      </c>
      <c r="H780" s="127">
        <f t="shared" si="2"/>
        <v>1500</v>
      </c>
      <c r="I780" s="122">
        <f t="shared" si="3"/>
        <v>4.109589041</v>
      </c>
      <c r="J780" s="122">
        <f t="shared" si="4"/>
        <v>115.0684932</v>
      </c>
      <c r="K780" s="122">
        <f t="shared" si="5"/>
        <v>28.76712329</v>
      </c>
      <c r="L780" s="122">
        <f t="shared" si="6"/>
        <v>173</v>
      </c>
      <c r="M780" s="125">
        <v>1.0</v>
      </c>
      <c r="N780" s="125">
        <v>28.0</v>
      </c>
      <c r="O780" s="118">
        <f t="shared" si="7"/>
        <v>28</v>
      </c>
      <c r="P780" s="118"/>
      <c r="Q780" s="118"/>
      <c r="R780" s="118"/>
      <c r="S780" s="118"/>
      <c r="T780" s="118"/>
      <c r="U780" s="118"/>
      <c r="V780" s="118"/>
      <c r="W780" s="118"/>
      <c r="X780" s="118"/>
      <c r="Y780" s="118"/>
      <c r="Z780" s="118"/>
      <c r="AA780" s="118"/>
      <c r="AB780" s="118"/>
      <c r="AC780" s="118"/>
      <c r="AD780" s="118"/>
      <c r="AE780" s="118"/>
      <c r="AF780" s="118"/>
      <c r="AG780" s="118"/>
    </row>
    <row r="781" ht="11.25" customHeight="1">
      <c r="A781" s="123">
        <v>80557.19668043886</v>
      </c>
      <c r="B781" s="124">
        <v>13.0849</v>
      </c>
      <c r="C781" s="124">
        <f t="shared" si="1"/>
        <v>15.49696993</v>
      </c>
      <c r="D781" s="124">
        <v>202.776301871772</v>
      </c>
      <c r="E781" s="125">
        <v>58.0</v>
      </c>
      <c r="F781" s="125">
        <v>0.76</v>
      </c>
      <c r="G781" s="126">
        <v>-0.2</v>
      </c>
      <c r="H781" s="127">
        <f t="shared" si="2"/>
        <v>556.8</v>
      </c>
      <c r="I781" s="122">
        <f t="shared" si="3"/>
        <v>1.525479452</v>
      </c>
      <c r="J781" s="122">
        <f t="shared" si="4"/>
        <v>15.25479452</v>
      </c>
      <c r="K781" s="122">
        <f t="shared" si="5"/>
        <v>11.59364384</v>
      </c>
      <c r="L781" s="122">
        <f t="shared" si="6"/>
        <v>38</v>
      </c>
      <c r="M781" s="125">
        <v>0.78</v>
      </c>
      <c r="N781" s="125">
        <v>8.0</v>
      </c>
      <c r="O781" s="118">
        <f t="shared" si="7"/>
        <v>10</v>
      </c>
      <c r="P781" s="118"/>
      <c r="Q781" s="118"/>
      <c r="R781" s="118"/>
      <c r="S781" s="118"/>
      <c r="T781" s="118"/>
      <c r="U781" s="118"/>
      <c r="V781" s="118"/>
      <c r="W781" s="118"/>
      <c r="X781" s="118"/>
      <c r="Y781" s="118"/>
      <c r="Z781" s="118"/>
      <c r="AA781" s="118"/>
      <c r="AB781" s="118"/>
      <c r="AC781" s="118"/>
      <c r="AD781" s="118"/>
      <c r="AE781" s="118"/>
      <c r="AF781" s="118"/>
      <c r="AG781" s="118"/>
    </row>
    <row r="782" ht="11.25" customHeight="1">
      <c r="A782" s="123">
        <v>34296.63757542752</v>
      </c>
      <c r="B782" s="124">
        <v>10.50232</v>
      </c>
      <c r="C782" s="124">
        <f t="shared" si="1"/>
        <v>14.66058557</v>
      </c>
      <c r="D782" s="124">
        <v>153.97016105699825</v>
      </c>
      <c r="E782" s="125">
        <v>50.0</v>
      </c>
      <c r="F782" s="125">
        <v>1.17</v>
      </c>
      <c r="G782" s="126">
        <v>0.8</v>
      </c>
      <c r="H782" s="127">
        <f t="shared" si="2"/>
        <v>1080</v>
      </c>
      <c r="I782" s="122">
        <f t="shared" si="3"/>
        <v>2.95890411</v>
      </c>
      <c r="J782" s="122">
        <f t="shared" si="4"/>
        <v>20.71232877</v>
      </c>
      <c r="K782" s="122">
        <f t="shared" si="5"/>
        <v>24.23342466</v>
      </c>
      <c r="L782" s="122">
        <f t="shared" si="6"/>
        <v>69</v>
      </c>
      <c r="M782" s="125">
        <v>0.89</v>
      </c>
      <c r="N782" s="125">
        <v>6.0</v>
      </c>
      <c r="O782" s="118">
        <f t="shared" si="7"/>
        <v>7</v>
      </c>
      <c r="P782" s="118"/>
      <c r="Q782" s="118"/>
      <c r="R782" s="118"/>
      <c r="S782" s="118"/>
      <c r="T782" s="118"/>
      <c r="U782" s="118"/>
      <c r="V782" s="118"/>
      <c r="W782" s="118"/>
      <c r="X782" s="118"/>
      <c r="Y782" s="118"/>
      <c r="Z782" s="118"/>
      <c r="AA782" s="118"/>
      <c r="AB782" s="118"/>
      <c r="AC782" s="118"/>
      <c r="AD782" s="118"/>
      <c r="AE782" s="118"/>
      <c r="AF782" s="118"/>
      <c r="AG782" s="118"/>
    </row>
    <row r="783" ht="11.25" customHeight="1">
      <c r="A783" s="123">
        <v>78367.93562261318</v>
      </c>
      <c r="B783" s="124">
        <v>232.65114094999998</v>
      </c>
      <c r="C783" s="124">
        <f t="shared" si="1"/>
        <v>79.70098614</v>
      </c>
      <c r="D783" s="124">
        <v>18542.525360113963</v>
      </c>
      <c r="E783" s="125">
        <v>50.0</v>
      </c>
      <c r="F783" s="125">
        <v>1.43</v>
      </c>
      <c r="G783" s="126">
        <v>0.4</v>
      </c>
      <c r="H783" s="127">
        <f t="shared" si="2"/>
        <v>840</v>
      </c>
      <c r="I783" s="122">
        <f t="shared" si="3"/>
        <v>2.301369863</v>
      </c>
      <c r="J783" s="122">
        <f t="shared" si="4"/>
        <v>66.73972603</v>
      </c>
      <c r="K783" s="122">
        <f t="shared" si="5"/>
        <v>95.43780822</v>
      </c>
      <c r="L783" s="122">
        <f t="shared" si="6"/>
        <v>258</v>
      </c>
      <c r="M783" s="125">
        <v>1.0</v>
      </c>
      <c r="N783" s="125">
        <v>29.0</v>
      </c>
      <c r="O783" s="118">
        <f t="shared" si="7"/>
        <v>29</v>
      </c>
      <c r="P783" s="118"/>
      <c r="Q783" s="118"/>
      <c r="R783" s="118"/>
      <c r="S783" s="118"/>
      <c r="T783" s="118"/>
      <c r="U783" s="118"/>
      <c r="V783" s="118"/>
      <c r="W783" s="118"/>
      <c r="X783" s="118"/>
      <c r="Y783" s="118"/>
      <c r="Z783" s="118"/>
      <c r="AA783" s="118"/>
      <c r="AB783" s="118"/>
      <c r="AC783" s="118"/>
      <c r="AD783" s="118"/>
      <c r="AE783" s="118"/>
      <c r="AF783" s="118"/>
      <c r="AG783" s="118"/>
    </row>
    <row r="784" ht="11.25" customHeight="1">
      <c r="A784" s="123">
        <v>75543.6224015436</v>
      </c>
      <c r="B784" s="124">
        <v>106.21030357999999</v>
      </c>
      <c r="C784" s="124">
        <f t="shared" si="1"/>
        <v>69.06407609</v>
      </c>
      <c r="D784" s="124">
        <v>7335.316488216234</v>
      </c>
      <c r="E784" s="125">
        <v>74.0</v>
      </c>
      <c r="F784" s="125">
        <v>0.86</v>
      </c>
      <c r="G784" s="126">
        <v>0.2</v>
      </c>
      <c r="H784" s="127">
        <f t="shared" si="2"/>
        <v>1065.6</v>
      </c>
      <c r="I784" s="122">
        <f t="shared" si="3"/>
        <v>2.919452055</v>
      </c>
      <c r="J784" s="122">
        <f t="shared" si="4"/>
        <v>81.74465753</v>
      </c>
      <c r="K784" s="122">
        <f t="shared" si="5"/>
        <v>70.30040548</v>
      </c>
      <c r="L784" s="122">
        <f t="shared" si="6"/>
        <v>222</v>
      </c>
      <c r="M784" s="125">
        <v>1.0</v>
      </c>
      <c r="N784" s="125">
        <v>28.0</v>
      </c>
      <c r="O784" s="118">
        <f t="shared" si="7"/>
        <v>28</v>
      </c>
      <c r="P784" s="118"/>
      <c r="Q784" s="118"/>
      <c r="R784" s="118"/>
      <c r="S784" s="118"/>
      <c r="T784" s="118"/>
      <c r="U784" s="118"/>
      <c r="V784" s="118"/>
      <c r="W784" s="118"/>
      <c r="X784" s="118"/>
      <c r="Y784" s="118"/>
      <c r="Z784" s="118"/>
      <c r="AA784" s="118"/>
      <c r="AB784" s="118"/>
      <c r="AC784" s="118"/>
      <c r="AD784" s="118"/>
      <c r="AE784" s="118"/>
      <c r="AF784" s="118"/>
      <c r="AG784" s="118"/>
    </row>
    <row r="785" ht="11.25" customHeight="1">
      <c r="A785" s="123">
        <v>77655.76465208242</v>
      </c>
      <c r="B785" s="124">
        <v>21.156</v>
      </c>
      <c r="C785" s="124">
        <f t="shared" si="1"/>
        <v>13.59899684</v>
      </c>
      <c r="D785" s="124">
        <v>287.7003770666667</v>
      </c>
      <c r="E785" s="125">
        <v>74.0</v>
      </c>
      <c r="F785" s="125">
        <v>0.25</v>
      </c>
      <c r="G785" s="126">
        <v>0.8</v>
      </c>
      <c r="H785" s="127">
        <f t="shared" si="2"/>
        <v>1598.4</v>
      </c>
      <c r="I785" s="122">
        <f t="shared" si="3"/>
        <v>4.379178082</v>
      </c>
      <c r="J785" s="122">
        <f t="shared" si="4"/>
        <v>70.06684932</v>
      </c>
      <c r="K785" s="122">
        <f t="shared" si="5"/>
        <v>17.51671233</v>
      </c>
      <c r="L785" s="122">
        <f t="shared" si="6"/>
        <v>105</v>
      </c>
      <c r="M785" s="125">
        <v>1.0</v>
      </c>
      <c r="N785" s="125">
        <v>16.0</v>
      </c>
      <c r="O785" s="118">
        <f t="shared" si="7"/>
        <v>16</v>
      </c>
      <c r="P785" s="118"/>
      <c r="Q785" s="118"/>
      <c r="R785" s="118"/>
      <c r="S785" s="118"/>
      <c r="T785" s="118"/>
      <c r="U785" s="118"/>
      <c r="V785" s="118"/>
      <c r="W785" s="118"/>
      <c r="X785" s="118"/>
      <c r="Y785" s="118"/>
      <c r="Z785" s="118"/>
      <c r="AA785" s="118"/>
      <c r="AB785" s="118"/>
      <c r="AC785" s="118"/>
      <c r="AD785" s="118"/>
      <c r="AE785" s="118"/>
      <c r="AF785" s="118"/>
      <c r="AG785" s="118"/>
    </row>
    <row r="786" ht="11.25" customHeight="1">
      <c r="A786" s="123">
        <v>17003.45785537678</v>
      </c>
      <c r="B786" s="124">
        <v>7.2734499999999995</v>
      </c>
      <c r="C786" s="124">
        <f t="shared" si="1"/>
        <v>4.213982582</v>
      </c>
      <c r="D786" s="124">
        <v>30.65019160866667</v>
      </c>
      <c r="E786" s="125">
        <v>10.0</v>
      </c>
      <c r="F786" s="125">
        <v>1.23</v>
      </c>
      <c r="G786" s="126">
        <v>1.5</v>
      </c>
      <c r="H786" s="127">
        <f t="shared" si="2"/>
        <v>300</v>
      </c>
      <c r="I786" s="122">
        <f t="shared" si="3"/>
        <v>0.8219178082</v>
      </c>
      <c r="J786" s="122">
        <f t="shared" si="4"/>
        <v>6.575342466</v>
      </c>
      <c r="K786" s="122">
        <f t="shared" si="5"/>
        <v>8.087671233</v>
      </c>
      <c r="L786" s="122">
        <f t="shared" si="6"/>
        <v>23</v>
      </c>
      <c r="M786" s="125">
        <v>1.0</v>
      </c>
      <c r="N786" s="125">
        <v>8.0</v>
      </c>
      <c r="O786" s="118">
        <f t="shared" si="7"/>
        <v>8</v>
      </c>
      <c r="P786" s="118"/>
      <c r="Q786" s="118"/>
      <c r="R786" s="118"/>
      <c r="S786" s="118"/>
      <c r="T786" s="118"/>
      <c r="U786" s="118"/>
      <c r="V786" s="118"/>
      <c r="W786" s="118"/>
      <c r="X786" s="118"/>
      <c r="Y786" s="118"/>
      <c r="Z786" s="118"/>
      <c r="AA786" s="118"/>
      <c r="AB786" s="118"/>
      <c r="AC786" s="118"/>
      <c r="AD786" s="118"/>
      <c r="AE786" s="118"/>
      <c r="AF786" s="118"/>
      <c r="AG786" s="118"/>
    </row>
    <row r="787" ht="11.25" customHeight="1">
      <c r="A787" s="123">
        <v>34364.44187636435</v>
      </c>
      <c r="B787" s="124">
        <v>9.025269999999999</v>
      </c>
      <c r="C787" s="124">
        <f t="shared" si="1"/>
        <v>4.127874697</v>
      </c>
      <c r="D787" s="124">
        <v>37.25518366386667</v>
      </c>
      <c r="E787" s="125">
        <v>10.0</v>
      </c>
      <c r="F787" s="125">
        <v>1.23</v>
      </c>
      <c r="G787" s="126">
        <v>-0.2</v>
      </c>
      <c r="H787" s="127">
        <f t="shared" si="2"/>
        <v>96</v>
      </c>
      <c r="I787" s="122">
        <f t="shared" si="3"/>
        <v>0.2630136986</v>
      </c>
      <c r="J787" s="122">
        <f t="shared" si="4"/>
        <v>2.104109589</v>
      </c>
      <c r="K787" s="122">
        <f t="shared" si="5"/>
        <v>2.588054795</v>
      </c>
      <c r="L787" s="122">
        <f t="shared" si="6"/>
        <v>7</v>
      </c>
      <c r="M787" s="125">
        <v>1.0</v>
      </c>
      <c r="N787" s="125">
        <v>8.0</v>
      </c>
      <c r="O787" s="118">
        <f t="shared" si="7"/>
        <v>8</v>
      </c>
      <c r="P787" s="118"/>
      <c r="Q787" s="118"/>
      <c r="R787" s="118"/>
      <c r="S787" s="118"/>
      <c r="T787" s="118"/>
      <c r="U787" s="118"/>
      <c r="V787" s="118"/>
      <c r="W787" s="118"/>
      <c r="X787" s="118"/>
      <c r="Y787" s="118"/>
      <c r="Z787" s="118"/>
      <c r="AA787" s="118"/>
      <c r="AB787" s="118"/>
      <c r="AC787" s="118"/>
      <c r="AD787" s="118"/>
      <c r="AE787" s="118"/>
      <c r="AF787" s="118"/>
      <c r="AG787" s="118"/>
    </row>
    <row r="788" ht="11.25" customHeight="1">
      <c r="A788" s="123">
        <v>60638.948642913696</v>
      </c>
      <c r="B788" s="124">
        <v>14.048529999999998</v>
      </c>
      <c r="C788" s="124">
        <f t="shared" si="1"/>
        <v>4.077131295</v>
      </c>
      <c r="D788" s="124">
        <v>57.27770131586671</v>
      </c>
      <c r="E788" s="125">
        <v>10.0</v>
      </c>
      <c r="F788" s="125">
        <v>1.23</v>
      </c>
      <c r="G788" s="126">
        <v>-0.6</v>
      </c>
      <c r="H788" s="127">
        <f t="shared" si="2"/>
        <v>48</v>
      </c>
      <c r="I788" s="122">
        <f t="shared" si="3"/>
        <v>0.1315068493</v>
      </c>
      <c r="J788" s="122">
        <f t="shared" si="4"/>
        <v>1.446575342</v>
      </c>
      <c r="K788" s="122">
        <f t="shared" si="5"/>
        <v>1.779287671</v>
      </c>
      <c r="L788" s="122">
        <f t="shared" si="6"/>
        <v>5</v>
      </c>
      <c r="M788" s="125">
        <v>0.75</v>
      </c>
      <c r="N788" s="125">
        <v>8.0</v>
      </c>
      <c r="O788" s="118">
        <f t="shared" si="7"/>
        <v>11</v>
      </c>
      <c r="P788" s="118"/>
      <c r="Q788" s="118"/>
      <c r="R788" s="118"/>
      <c r="S788" s="118"/>
      <c r="T788" s="118"/>
      <c r="U788" s="118"/>
      <c r="V788" s="118"/>
      <c r="W788" s="118"/>
      <c r="X788" s="118"/>
      <c r="Y788" s="118"/>
      <c r="Z788" s="118"/>
      <c r="AA788" s="118"/>
      <c r="AB788" s="118"/>
      <c r="AC788" s="118"/>
      <c r="AD788" s="118"/>
      <c r="AE788" s="118"/>
      <c r="AF788" s="118"/>
      <c r="AG788" s="118"/>
    </row>
    <row r="789" ht="11.25" customHeight="1">
      <c r="A789" s="123">
        <v>56543.00903635133</v>
      </c>
      <c r="B789" s="124">
        <v>80.04869336</v>
      </c>
      <c r="C789" s="124">
        <f t="shared" si="1"/>
        <v>75.29447681</v>
      </c>
      <c r="D789" s="124">
        <v>6027.224485641142</v>
      </c>
      <c r="E789" s="125">
        <v>58.0</v>
      </c>
      <c r="F789" s="125">
        <v>1.03</v>
      </c>
      <c r="G789" s="126">
        <v>0.2</v>
      </c>
      <c r="H789" s="127">
        <f t="shared" si="2"/>
        <v>835.2</v>
      </c>
      <c r="I789" s="122">
        <f t="shared" si="3"/>
        <v>2.288219178</v>
      </c>
      <c r="J789" s="122">
        <f t="shared" si="4"/>
        <v>89.24054795</v>
      </c>
      <c r="K789" s="122">
        <f t="shared" si="5"/>
        <v>91.91776438</v>
      </c>
      <c r="L789" s="122">
        <f t="shared" si="6"/>
        <v>273</v>
      </c>
      <c r="M789" s="125">
        <v>0.82</v>
      </c>
      <c r="N789" s="125">
        <v>32.0</v>
      </c>
      <c r="O789" s="118">
        <f t="shared" si="7"/>
        <v>39</v>
      </c>
      <c r="P789" s="118"/>
      <c r="Q789" s="118"/>
      <c r="R789" s="118"/>
      <c r="S789" s="118"/>
      <c r="T789" s="118"/>
      <c r="U789" s="118"/>
      <c r="V789" s="118"/>
      <c r="W789" s="118"/>
      <c r="X789" s="118"/>
      <c r="Y789" s="118"/>
      <c r="Z789" s="118"/>
      <c r="AA789" s="118"/>
      <c r="AB789" s="118"/>
      <c r="AC789" s="118"/>
      <c r="AD789" s="118"/>
      <c r="AE789" s="118"/>
      <c r="AF789" s="118"/>
      <c r="AG789" s="118"/>
    </row>
    <row r="790" ht="11.25" customHeight="1">
      <c r="A790" s="123">
        <v>21469.859340301657</v>
      </c>
      <c r="B790" s="124">
        <v>73.57845196999999</v>
      </c>
      <c r="C790" s="124">
        <f t="shared" si="1"/>
        <v>68.71685507</v>
      </c>
      <c r="D790" s="124">
        <v>5056.079820127597</v>
      </c>
      <c r="E790" s="125">
        <v>58.0</v>
      </c>
      <c r="F790" s="125">
        <v>1.09</v>
      </c>
      <c r="G790" s="126">
        <v>-0.2</v>
      </c>
      <c r="H790" s="127">
        <f t="shared" si="2"/>
        <v>556.8</v>
      </c>
      <c r="I790" s="122">
        <f t="shared" si="3"/>
        <v>1.525479452</v>
      </c>
      <c r="J790" s="122">
        <f t="shared" si="4"/>
        <v>42.71342466</v>
      </c>
      <c r="K790" s="122">
        <f t="shared" si="5"/>
        <v>46.55763288</v>
      </c>
      <c r="L790" s="122">
        <f t="shared" si="6"/>
        <v>136</v>
      </c>
      <c r="M790" s="125">
        <v>1.0</v>
      </c>
      <c r="N790" s="125">
        <v>28.0</v>
      </c>
      <c r="O790" s="118">
        <f t="shared" si="7"/>
        <v>28</v>
      </c>
      <c r="P790" s="118"/>
      <c r="Q790" s="118"/>
      <c r="R790" s="118"/>
      <c r="S790" s="118"/>
      <c r="T790" s="118"/>
      <c r="U790" s="118"/>
      <c r="V790" s="118"/>
      <c r="W790" s="118"/>
      <c r="X790" s="118"/>
      <c r="Y790" s="118"/>
      <c r="Z790" s="118"/>
      <c r="AA790" s="118"/>
      <c r="AB790" s="118"/>
      <c r="AC790" s="118"/>
      <c r="AD790" s="118"/>
      <c r="AE790" s="118"/>
      <c r="AF790" s="118"/>
      <c r="AG790" s="118"/>
    </row>
    <row r="791" ht="11.25" customHeight="1">
      <c r="A791" s="123">
        <v>2177.3266575840444</v>
      </c>
      <c r="B791" s="124">
        <v>23.566149999999997</v>
      </c>
      <c r="C791" s="124">
        <f t="shared" si="1"/>
        <v>48.9856132</v>
      </c>
      <c r="D791" s="124">
        <v>1154.4023085661372</v>
      </c>
      <c r="E791" s="125">
        <v>50.0</v>
      </c>
      <c r="F791" s="125">
        <v>1.9</v>
      </c>
      <c r="G791" s="126">
        <v>-0.4</v>
      </c>
      <c r="H791" s="127">
        <f t="shared" si="2"/>
        <v>360</v>
      </c>
      <c r="I791" s="122">
        <f t="shared" si="3"/>
        <v>0.9863013699</v>
      </c>
      <c r="J791" s="122">
        <f t="shared" si="4"/>
        <v>19.7260274</v>
      </c>
      <c r="K791" s="122">
        <f t="shared" si="5"/>
        <v>37.47945205</v>
      </c>
      <c r="L791" s="122">
        <f t="shared" si="6"/>
        <v>95</v>
      </c>
      <c r="M791" s="125">
        <v>0.82</v>
      </c>
      <c r="N791" s="125">
        <v>16.0</v>
      </c>
      <c r="O791" s="118">
        <f t="shared" si="7"/>
        <v>20</v>
      </c>
      <c r="P791" s="118"/>
      <c r="Q791" s="118"/>
      <c r="R791" s="118"/>
      <c r="S791" s="118"/>
      <c r="T791" s="118"/>
      <c r="U791" s="118"/>
      <c r="V791" s="118"/>
      <c r="W791" s="118"/>
      <c r="X791" s="118"/>
      <c r="Y791" s="118"/>
      <c r="Z791" s="118"/>
      <c r="AA791" s="118"/>
      <c r="AB791" s="118"/>
      <c r="AC791" s="118"/>
      <c r="AD791" s="118"/>
      <c r="AE791" s="118"/>
      <c r="AF791" s="118"/>
      <c r="AG791" s="118"/>
    </row>
    <row r="792" ht="11.25" customHeight="1">
      <c r="A792" s="123">
        <v>63748.76854356211</v>
      </c>
      <c r="B792" s="124">
        <v>34.56942043</v>
      </c>
      <c r="C792" s="124">
        <f t="shared" si="1"/>
        <v>7.911538195</v>
      </c>
      <c r="D792" s="124">
        <v>273.4972901122423</v>
      </c>
      <c r="E792" s="125">
        <v>58.0</v>
      </c>
      <c r="F792" s="125">
        <v>0.66</v>
      </c>
      <c r="G792" s="126">
        <v>-0.7</v>
      </c>
      <c r="H792" s="127">
        <f t="shared" si="2"/>
        <v>208.8</v>
      </c>
      <c r="I792" s="122">
        <f t="shared" si="3"/>
        <v>0.5720547945</v>
      </c>
      <c r="J792" s="122">
        <f t="shared" si="4"/>
        <v>3.432328767</v>
      </c>
      <c r="K792" s="122">
        <f t="shared" si="5"/>
        <v>2.265336986</v>
      </c>
      <c r="L792" s="122">
        <f t="shared" si="6"/>
        <v>8</v>
      </c>
      <c r="M792" s="125">
        <v>0.83</v>
      </c>
      <c r="N792" s="125">
        <v>5.0</v>
      </c>
      <c r="O792" s="118">
        <f t="shared" si="7"/>
        <v>6</v>
      </c>
      <c r="P792" s="118"/>
      <c r="Q792" s="118"/>
      <c r="R792" s="118"/>
      <c r="S792" s="118"/>
      <c r="T792" s="118"/>
      <c r="U792" s="118"/>
      <c r="V792" s="118"/>
      <c r="W792" s="118"/>
      <c r="X792" s="118"/>
      <c r="Y792" s="118"/>
      <c r="Z792" s="118"/>
      <c r="AA792" s="118"/>
      <c r="AB792" s="118"/>
      <c r="AC792" s="118"/>
      <c r="AD792" s="118"/>
      <c r="AE792" s="118"/>
      <c r="AF792" s="118"/>
      <c r="AG792" s="118"/>
    </row>
    <row r="793" ht="11.25" customHeight="1">
      <c r="A793" s="123">
        <v>30587.579947579612</v>
      </c>
      <c r="B793" s="124">
        <v>27.11444335</v>
      </c>
      <c r="C793" s="124">
        <f t="shared" si="1"/>
        <v>10.21724402</v>
      </c>
      <c r="D793" s="124">
        <v>277.0348841652847</v>
      </c>
      <c r="E793" s="125">
        <v>114.0</v>
      </c>
      <c r="F793" s="125">
        <v>1.13</v>
      </c>
      <c r="G793" s="126">
        <v>0.2</v>
      </c>
      <c r="H793" s="127">
        <f t="shared" si="2"/>
        <v>1641.6</v>
      </c>
      <c r="I793" s="122">
        <f t="shared" si="3"/>
        <v>4.497534247</v>
      </c>
      <c r="J793" s="122">
        <f t="shared" si="4"/>
        <v>8.995068493</v>
      </c>
      <c r="K793" s="122">
        <f t="shared" si="5"/>
        <v>10.1644274</v>
      </c>
      <c r="L793" s="122">
        <f t="shared" si="6"/>
        <v>29</v>
      </c>
      <c r="M793" s="125">
        <v>0.96</v>
      </c>
      <c r="N793" s="125">
        <v>2.0</v>
      </c>
      <c r="O793" s="118">
        <f t="shared" si="7"/>
        <v>2</v>
      </c>
      <c r="P793" s="118"/>
      <c r="Q793" s="118"/>
      <c r="R793" s="118"/>
      <c r="S793" s="118"/>
      <c r="T793" s="118"/>
      <c r="U793" s="118"/>
      <c r="V793" s="118"/>
      <c r="W793" s="118"/>
      <c r="X793" s="118"/>
      <c r="Y793" s="118"/>
      <c r="Z793" s="118"/>
      <c r="AA793" s="118"/>
      <c r="AB793" s="118"/>
      <c r="AC793" s="118"/>
      <c r="AD793" s="118"/>
      <c r="AE793" s="118"/>
      <c r="AF793" s="118"/>
      <c r="AG793" s="118"/>
    </row>
    <row r="794" ht="11.25" customHeight="1">
      <c r="A794" s="123">
        <v>10654.131359540865</v>
      </c>
      <c r="B794" s="124">
        <v>10.104999999999999</v>
      </c>
      <c r="C794" s="124">
        <f t="shared" si="1"/>
        <v>19.85687872</v>
      </c>
      <c r="D794" s="124">
        <v>200.65375950647189</v>
      </c>
      <c r="E794" s="125">
        <v>26.0</v>
      </c>
      <c r="F794" s="125">
        <v>1.14</v>
      </c>
      <c r="G794" s="126">
        <v>0.8</v>
      </c>
      <c r="H794" s="127">
        <f t="shared" si="2"/>
        <v>561.6</v>
      </c>
      <c r="I794" s="122">
        <f t="shared" si="3"/>
        <v>1.538630137</v>
      </c>
      <c r="J794" s="122">
        <f t="shared" si="4"/>
        <v>26.15671233</v>
      </c>
      <c r="K794" s="122">
        <f t="shared" si="5"/>
        <v>29.81865205</v>
      </c>
      <c r="L794" s="122">
        <f t="shared" si="6"/>
        <v>86</v>
      </c>
      <c r="M794" s="125">
        <v>0.94</v>
      </c>
      <c r="N794" s="125">
        <v>16.0</v>
      </c>
      <c r="O794" s="118">
        <f t="shared" si="7"/>
        <v>17</v>
      </c>
      <c r="P794" s="118"/>
      <c r="Q794" s="118"/>
      <c r="R794" s="118"/>
      <c r="S794" s="118"/>
      <c r="T794" s="118"/>
      <c r="U794" s="118"/>
      <c r="V794" s="118"/>
      <c r="W794" s="118"/>
      <c r="X794" s="118"/>
      <c r="Y794" s="118"/>
      <c r="Z794" s="118"/>
      <c r="AA794" s="118"/>
      <c r="AB794" s="118"/>
      <c r="AC794" s="118"/>
      <c r="AD794" s="118"/>
      <c r="AE794" s="118"/>
      <c r="AF794" s="118"/>
      <c r="AG794" s="118"/>
    </row>
    <row r="795" ht="11.25" customHeight="1">
      <c r="A795" s="123">
        <v>9166.740084924319</v>
      </c>
      <c r="B795" s="124">
        <v>16.48577</v>
      </c>
      <c r="C795" s="124">
        <f t="shared" si="1"/>
        <v>32.85245273</v>
      </c>
      <c r="D795" s="124">
        <v>541.5979796374401</v>
      </c>
      <c r="E795" s="125">
        <v>66.0</v>
      </c>
      <c r="F795" s="125">
        <v>1.56</v>
      </c>
      <c r="G795" s="126">
        <v>-0.2</v>
      </c>
      <c r="H795" s="127">
        <f t="shared" si="2"/>
        <v>633.6</v>
      </c>
      <c r="I795" s="122">
        <f t="shared" si="3"/>
        <v>1.735890411</v>
      </c>
      <c r="J795" s="122">
        <f t="shared" si="4"/>
        <v>13.88712329</v>
      </c>
      <c r="K795" s="122">
        <f t="shared" si="5"/>
        <v>21.66391233</v>
      </c>
      <c r="L795" s="122">
        <f t="shared" si="6"/>
        <v>57</v>
      </c>
      <c r="M795" s="125">
        <v>1.0</v>
      </c>
      <c r="N795" s="125">
        <v>8.0</v>
      </c>
      <c r="O795" s="118">
        <f t="shared" si="7"/>
        <v>8</v>
      </c>
      <c r="P795" s="118"/>
      <c r="Q795" s="118"/>
      <c r="R795" s="118"/>
      <c r="S795" s="118"/>
      <c r="T795" s="118"/>
      <c r="U795" s="118"/>
      <c r="V795" s="118"/>
      <c r="W795" s="118"/>
      <c r="X795" s="118"/>
      <c r="Y795" s="118"/>
      <c r="Z795" s="118"/>
      <c r="AA795" s="118"/>
      <c r="AB795" s="118"/>
      <c r="AC795" s="118"/>
      <c r="AD795" s="118"/>
      <c r="AE795" s="118"/>
      <c r="AF795" s="118"/>
      <c r="AG795" s="118"/>
    </row>
    <row r="796" ht="11.25" customHeight="1">
      <c r="A796" s="123">
        <v>81582.05838184168</v>
      </c>
      <c r="B796" s="124">
        <v>28.460248319999994</v>
      </c>
      <c r="C796" s="124">
        <f t="shared" si="1"/>
        <v>12.97279137</v>
      </c>
      <c r="D796" s="124">
        <v>369.20886385103876</v>
      </c>
      <c r="E796" s="125">
        <v>42.0</v>
      </c>
      <c r="F796" s="125">
        <v>0.69</v>
      </c>
      <c r="G796" s="126">
        <v>-0.1</v>
      </c>
      <c r="H796" s="127">
        <f t="shared" si="2"/>
        <v>453.6</v>
      </c>
      <c r="I796" s="122">
        <f t="shared" si="3"/>
        <v>1.242739726</v>
      </c>
      <c r="J796" s="122">
        <f t="shared" si="4"/>
        <v>14.91287671</v>
      </c>
      <c r="K796" s="122">
        <f t="shared" si="5"/>
        <v>10.28988493</v>
      </c>
      <c r="L796" s="122">
        <f t="shared" si="6"/>
        <v>35</v>
      </c>
      <c r="M796" s="125">
        <v>0.91</v>
      </c>
      <c r="N796" s="125">
        <v>11.0</v>
      </c>
      <c r="O796" s="118">
        <f t="shared" si="7"/>
        <v>12</v>
      </c>
      <c r="P796" s="118"/>
      <c r="Q796" s="118"/>
      <c r="R796" s="118"/>
      <c r="S796" s="118"/>
      <c r="T796" s="118"/>
      <c r="U796" s="118"/>
      <c r="V796" s="118"/>
      <c r="W796" s="118"/>
      <c r="X796" s="118"/>
      <c r="Y796" s="118"/>
      <c r="Z796" s="118"/>
      <c r="AA796" s="118"/>
      <c r="AB796" s="118"/>
      <c r="AC796" s="118"/>
      <c r="AD796" s="118"/>
      <c r="AE796" s="118"/>
      <c r="AF796" s="118"/>
      <c r="AG796" s="118"/>
    </row>
    <row r="797" ht="11.25" customHeight="1">
      <c r="A797" s="123">
        <v>68.43051657219323</v>
      </c>
      <c r="B797" s="124">
        <v>76.41099999999999</v>
      </c>
      <c r="C797" s="124">
        <f t="shared" si="1"/>
        <v>89.9837079</v>
      </c>
      <c r="D797" s="124">
        <v>6875.745104305</v>
      </c>
      <c r="E797" s="125">
        <v>82.0</v>
      </c>
      <c r="F797" s="125">
        <v>1.35</v>
      </c>
      <c r="G797" s="126">
        <v>-0.2</v>
      </c>
      <c r="H797" s="127">
        <f t="shared" si="2"/>
        <v>787.2</v>
      </c>
      <c r="I797" s="122">
        <f t="shared" si="3"/>
        <v>2.156712329</v>
      </c>
      <c r="J797" s="122">
        <f t="shared" si="4"/>
        <v>45.2909589</v>
      </c>
      <c r="K797" s="122">
        <f t="shared" si="5"/>
        <v>61.14279452</v>
      </c>
      <c r="L797" s="122">
        <f t="shared" si="6"/>
        <v>168</v>
      </c>
      <c r="M797" s="125">
        <v>1.0</v>
      </c>
      <c r="N797" s="125">
        <v>21.0</v>
      </c>
      <c r="O797" s="118">
        <f t="shared" si="7"/>
        <v>21</v>
      </c>
      <c r="P797" s="118"/>
      <c r="Q797" s="118"/>
      <c r="R797" s="118"/>
      <c r="S797" s="118"/>
      <c r="T797" s="118"/>
      <c r="U797" s="118"/>
      <c r="V797" s="118"/>
      <c r="W797" s="118"/>
      <c r="X797" s="118"/>
      <c r="Y797" s="118"/>
      <c r="Z797" s="118"/>
      <c r="AA797" s="118"/>
      <c r="AB797" s="118"/>
      <c r="AC797" s="118"/>
      <c r="AD797" s="118"/>
      <c r="AE797" s="118"/>
      <c r="AF797" s="118"/>
      <c r="AG797" s="118"/>
    </row>
    <row r="798" ht="11.25" customHeight="1">
      <c r="A798" s="123">
        <v>45397.09928455929</v>
      </c>
      <c r="B798" s="124">
        <v>115.45499999999998</v>
      </c>
      <c r="C798" s="124">
        <f t="shared" si="1"/>
        <v>40.74187397</v>
      </c>
      <c r="D798" s="124">
        <v>4703.8530586666675</v>
      </c>
      <c r="E798" s="125">
        <v>50.0</v>
      </c>
      <c r="F798" s="125">
        <v>1.32</v>
      </c>
      <c r="G798" s="126">
        <v>-0.2</v>
      </c>
      <c r="H798" s="127">
        <f t="shared" si="2"/>
        <v>480</v>
      </c>
      <c r="I798" s="122">
        <f t="shared" si="3"/>
        <v>1.315068493</v>
      </c>
      <c r="J798" s="122">
        <f t="shared" si="4"/>
        <v>21.04109589</v>
      </c>
      <c r="K798" s="122">
        <f t="shared" si="5"/>
        <v>27.77424658</v>
      </c>
      <c r="L798" s="122">
        <f t="shared" si="6"/>
        <v>77</v>
      </c>
      <c r="M798" s="125">
        <v>1.0</v>
      </c>
      <c r="N798" s="125">
        <v>16.0</v>
      </c>
      <c r="O798" s="118">
        <f t="shared" si="7"/>
        <v>16</v>
      </c>
      <c r="P798" s="118"/>
      <c r="Q798" s="118"/>
      <c r="R798" s="118"/>
      <c r="S798" s="118"/>
      <c r="T798" s="118"/>
      <c r="U798" s="118"/>
      <c r="V798" s="118"/>
      <c r="W798" s="118"/>
      <c r="X798" s="118"/>
      <c r="Y798" s="118"/>
      <c r="Z798" s="118"/>
      <c r="AA798" s="118"/>
      <c r="AB798" s="118"/>
      <c r="AC798" s="118"/>
      <c r="AD798" s="118"/>
      <c r="AE798" s="118"/>
      <c r="AF798" s="118"/>
      <c r="AG798" s="118"/>
    </row>
    <row r="799" ht="11.25" customHeight="1">
      <c r="A799" s="123">
        <v>46724.822874959784</v>
      </c>
      <c r="B799" s="124">
        <v>5.39521</v>
      </c>
      <c r="C799" s="124">
        <f t="shared" si="1"/>
        <v>18.3934162</v>
      </c>
      <c r="D799" s="124">
        <v>99.2363430301025</v>
      </c>
      <c r="E799" s="125">
        <v>50.0</v>
      </c>
      <c r="F799" s="125">
        <v>1.0</v>
      </c>
      <c r="G799" s="126">
        <v>0.4</v>
      </c>
      <c r="H799" s="127">
        <f t="shared" si="2"/>
        <v>840</v>
      </c>
      <c r="I799" s="122">
        <f t="shared" si="3"/>
        <v>2.301369863</v>
      </c>
      <c r="J799" s="122">
        <f t="shared" si="4"/>
        <v>20.71232877</v>
      </c>
      <c r="K799" s="122">
        <f t="shared" si="5"/>
        <v>20.71232877</v>
      </c>
      <c r="L799" s="122">
        <f t="shared" si="6"/>
        <v>62</v>
      </c>
      <c r="M799" s="125">
        <v>0.9</v>
      </c>
      <c r="N799" s="125">
        <v>8.0</v>
      </c>
      <c r="O799" s="118">
        <f t="shared" si="7"/>
        <v>9</v>
      </c>
      <c r="P799" s="118"/>
      <c r="Q799" s="118"/>
      <c r="R799" s="118"/>
      <c r="S799" s="118"/>
      <c r="T799" s="118"/>
      <c r="U799" s="118"/>
      <c r="V799" s="118"/>
      <c r="W799" s="118"/>
      <c r="X799" s="118"/>
      <c r="Y799" s="118"/>
      <c r="Z799" s="118"/>
      <c r="AA799" s="118"/>
      <c r="AB799" s="118"/>
      <c r="AC799" s="118"/>
      <c r="AD799" s="118"/>
      <c r="AE799" s="118"/>
      <c r="AF799" s="118"/>
      <c r="AG799" s="118"/>
    </row>
    <row r="800" ht="11.25" customHeight="1">
      <c r="A800" s="123">
        <v>79805.55301020067</v>
      </c>
      <c r="B800" s="124">
        <v>10.342789999999999</v>
      </c>
      <c r="C800" s="124">
        <f t="shared" si="1"/>
        <v>16.88652946</v>
      </c>
      <c r="D800" s="124">
        <v>174.65382806666668</v>
      </c>
      <c r="E800" s="125">
        <v>50.0</v>
      </c>
      <c r="F800" s="125">
        <v>1.0</v>
      </c>
      <c r="G800" s="126">
        <v>0.8</v>
      </c>
      <c r="H800" s="127">
        <f t="shared" si="2"/>
        <v>1080</v>
      </c>
      <c r="I800" s="122">
        <f t="shared" si="3"/>
        <v>2.95890411</v>
      </c>
      <c r="J800" s="122">
        <f t="shared" si="4"/>
        <v>23.67123288</v>
      </c>
      <c r="K800" s="122">
        <f t="shared" si="5"/>
        <v>23.67123288</v>
      </c>
      <c r="L800" s="122">
        <f t="shared" si="6"/>
        <v>71</v>
      </c>
      <c r="M800" s="125">
        <v>1.0</v>
      </c>
      <c r="N800" s="125">
        <v>8.0</v>
      </c>
      <c r="O800" s="118">
        <f t="shared" si="7"/>
        <v>8</v>
      </c>
      <c r="P800" s="118"/>
      <c r="Q800" s="118"/>
      <c r="R800" s="118"/>
      <c r="S800" s="118"/>
      <c r="T800" s="118"/>
      <c r="U800" s="118"/>
      <c r="V800" s="118"/>
      <c r="W800" s="118"/>
      <c r="X800" s="118"/>
      <c r="Y800" s="118"/>
      <c r="Z800" s="118"/>
      <c r="AA800" s="118"/>
      <c r="AB800" s="118"/>
      <c r="AC800" s="118"/>
      <c r="AD800" s="118"/>
      <c r="AE800" s="118"/>
      <c r="AF800" s="118"/>
      <c r="AG800" s="118"/>
    </row>
    <row r="801" ht="11.25" customHeight="1">
      <c r="A801" s="123">
        <v>34471.12390921074</v>
      </c>
      <c r="B801" s="124">
        <v>10.987789999999999</v>
      </c>
      <c r="C801" s="124">
        <f t="shared" si="1"/>
        <v>16.79496314</v>
      </c>
      <c r="D801" s="124">
        <v>184.53952806666666</v>
      </c>
      <c r="E801" s="125">
        <v>50.0</v>
      </c>
      <c r="F801" s="125">
        <v>1.0</v>
      </c>
      <c r="G801" s="126">
        <v>0.5</v>
      </c>
      <c r="H801" s="127">
        <f t="shared" si="2"/>
        <v>900</v>
      </c>
      <c r="I801" s="122">
        <f t="shared" si="3"/>
        <v>2.465753425</v>
      </c>
      <c r="J801" s="122">
        <f t="shared" si="4"/>
        <v>19.7260274</v>
      </c>
      <c r="K801" s="122">
        <f t="shared" si="5"/>
        <v>19.7260274</v>
      </c>
      <c r="L801" s="122">
        <f t="shared" si="6"/>
        <v>59</v>
      </c>
      <c r="M801" s="125">
        <v>1.0</v>
      </c>
      <c r="N801" s="125">
        <v>8.0</v>
      </c>
      <c r="O801" s="118">
        <f t="shared" si="7"/>
        <v>8</v>
      </c>
      <c r="P801" s="118"/>
      <c r="Q801" s="118"/>
      <c r="R801" s="118"/>
      <c r="S801" s="118"/>
      <c r="T801" s="118"/>
      <c r="U801" s="118"/>
      <c r="V801" s="118"/>
      <c r="W801" s="118"/>
      <c r="X801" s="118"/>
      <c r="Y801" s="118"/>
      <c r="Z801" s="118"/>
      <c r="AA801" s="118"/>
      <c r="AB801" s="118"/>
      <c r="AC801" s="118"/>
      <c r="AD801" s="118"/>
      <c r="AE801" s="118"/>
      <c r="AF801" s="118"/>
      <c r="AG801" s="118"/>
    </row>
    <row r="802" ht="11.25" customHeight="1">
      <c r="A802" s="123">
        <v>24295.5965121865</v>
      </c>
      <c r="B802" s="124">
        <v>32.073699999999995</v>
      </c>
      <c r="C802" s="124">
        <f t="shared" si="1"/>
        <v>12.54486915</v>
      </c>
      <c r="D802" s="124">
        <v>402.36036960365897</v>
      </c>
      <c r="E802" s="125">
        <v>50.0</v>
      </c>
      <c r="F802" s="125">
        <v>0.36</v>
      </c>
      <c r="G802" s="126">
        <v>0.8</v>
      </c>
      <c r="H802" s="127">
        <f t="shared" si="2"/>
        <v>1080</v>
      </c>
      <c r="I802" s="122">
        <f t="shared" si="3"/>
        <v>2.95890411</v>
      </c>
      <c r="J802" s="122">
        <f t="shared" si="4"/>
        <v>53.26027397</v>
      </c>
      <c r="K802" s="122">
        <f t="shared" si="5"/>
        <v>19.17369863</v>
      </c>
      <c r="L802" s="122">
        <f t="shared" si="6"/>
        <v>92</v>
      </c>
      <c r="M802" s="125">
        <v>0.89</v>
      </c>
      <c r="N802" s="125">
        <v>16.0</v>
      </c>
      <c r="O802" s="118">
        <f t="shared" si="7"/>
        <v>18</v>
      </c>
      <c r="P802" s="118"/>
      <c r="Q802" s="118"/>
      <c r="R802" s="118"/>
      <c r="S802" s="118"/>
      <c r="T802" s="118"/>
      <c r="U802" s="118"/>
      <c r="V802" s="118"/>
      <c r="W802" s="118"/>
      <c r="X802" s="118"/>
      <c r="Y802" s="118"/>
      <c r="Z802" s="118"/>
      <c r="AA802" s="118"/>
      <c r="AB802" s="118"/>
      <c r="AC802" s="118"/>
      <c r="AD802" s="118"/>
      <c r="AE802" s="118"/>
      <c r="AF802" s="118"/>
      <c r="AG802" s="118"/>
    </row>
    <row r="803" ht="11.25" customHeight="1">
      <c r="A803" s="123">
        <v>63597.9838026159</v>
      </c>
      <c r="B803" s="124">
        <v>7.353</v>
      </c>
      <c r="C803" s="124">
        <f t="shared" si="1"/>
        <v>27.78545374</v>
      </c>
      <c r="D803" s="124">
        <v>204.30644138666673</v>
      </c>
      <c r="E803" s="125">
        <v>26.0</v>
      </c>
      <c r="F803" s="125">
        <v>1.6</v>
      </c>
      <c r="G803" s="126">
        <v>1.2</v>
      </c>
      <c r="H803" s="127">
        <f t="shared" si="2"/>
        <v>686.4</v>
      </c>
      <c r="I803" s="122">
        <f t="shared" si="3"/>
        <v>1.880547945</v>
      </c>
      <c r="J803" s="122">
        <f t="shared" si="4"/>
        <v>30.08876712</v>
      </c>
      <c r="K803" s="122">
        <f t="shared" si="5"/>
        <v>48.1420274</v>
      </c>
      <c r="L803" s="122">
        <f t="shared" si="6"/>
        <v>126</v>
      </c>
      <c r="M803" s="125">
        <v>1.0</v>
      </c>
      <c r="N803" s="125">
        <v>16.0</v>
      </c>
      <c r="O803" s="118">
        <f t="shared" si="7"/>
        <v>16</v>
      </c>
      <c r="P803" s="118"/>
      <c r="Q803" s="118"/>
      <c r="R803" s="118"/>
      <c r="S803" s="118"/>
      <c r="T803" s="118"/>
      <c r="U803" s="118"/>
      <c r="V803" s="118"/>
      <c r="W803" s="118"/>
      <c r="X803" s="118"/>
      <c r="Y803" s="118"/>
      <c r="Z803" s="118"/>
      <c r="AA803" s="118"/>
      <c r="AB803" s="118"/>
      <c r="AC803" s="118"/>
      <c r="AD803" s="118"/>
      <c r="AE803" s="118"/>
      <c r="AF803" s="118"/>
      <c r="AG803" s="118"/>
    </row>
    <row r="804" ht="11.25" customHeight="1">
      <c r="A804" s="123">
        <v>80417.46675519615</v>
      </c>
      <c r="B804" s="124">
        <v>12.254999999999999</v>
      </c>
      <c r="C804" s="124">
        <f t="shared" si="1"/>
        <v>20.65756434</v>
      </c>
      <c r="D804" s="124">
        <v>253.15845101956984</v>
      </c>
      <c r="E804" s="125">
        <v>106.0</v>
      </c>
      <c r="F804" s="125">
        <v>0.25</v>
      </c>
      <c r="G804" s="126">
        <v>0.2</v>
      </c>
      <c r="H804" s="127">
        <f t="shared" si="2"/>
        <v>1526.4</v>
      </c>
      <c r="I804" s="122">
        <f t="shared" si="3"/>
        <v>4.181917808</v>
      </c>
      <c r="J804" s="122">
        <f t="shared" si="4"/>
        <v>66.91068493</v>
      </c>
      <c r="K804" s="122">
        <f t="shared" si="5"/>
        <v>16.72767123</v>
      </c>
      <c r="L804" s="122">
        <f t="shared" si="6"/>
        <v>100</v>
      </c>
      <c r="M804" s="125">
        <v>0.96</v>
      </c>
      <c r="N804" s="125">
        <v>15.0</v>
      </c>
      <c r="O804" s="118">
        <f t="shared" si="7"/>
        <v>16</v>
      </c>
      <c r="P804" s="118"/>
      <c r="Q804" s="118"/>
      <c r="R804" s="118"/>
      <c r="S804" s="118"/>
      <c r="T804" s="118"/>
      <c r="U804" s="118"/>
      <c r="V804" s="118"/>
      <c r="W804" s="118"/>
      <c r="X804" s="118"/>
      <c r="Y804" s="118"/>
      <c r="Z804" s="118"/>
      <c r="AA804" s="118"/>
      <c r="AB804" s="118"/>
      <c r="AC804" s="118"/>
      <c r="AD804" s="118"/>
      <c r="AE804" s="118"/>
      <c r="AF804" s="118"/>
      <c r="AG804" s="118"/>
    </row>
    <row r="805" ht="11.25" customHeight="1">
      <c r="A805" s="123">
        <v>25454.283108057585</v>
      </c>
      <c r="B805" s="124">
        <v>8.898287559999998</v>
      </c>
      <c r="C805" s="124">
        <f t="shared" si="1"/>
        <v>14.42627668</v>
      </c>
      <c r="D805" s="124">
        <v>128.36915828240535</v>
      </c>
      <c r="E805" s="125">
        <v>82.0</v>
      </c>
      <c r="F805" s="125">
        <v>0.8</v>
      </c>
      <c r="G805" s="126">
        <v>0.4</v>
      </c>
      <c r="H805" s="127">
        <f t="shared" si="2"/>
        <v>1377.6</v>
      </c>
      <c r="I805" s="122">
        <f t="shared" si="3"/>
        <v>3.774246575</v>
      </c>
      <c r="J805" s="122">
        <f t="shared" si="4"/>
        <v>18.87123288</v>
      </c>
      <c r="K805" s="122">
        <f t="shared" si="5"/>
        <v>15.0969863</v>
      </c>
      <c r="L805" s="122">
        <f t="shared" si="6"/>
        <v>49</v>
      </c>
      <c r="M805" s="125">
        <v>1.0</v>
      </c>
      <c r="N805" s="125">
        <v>5.0</v>
      </c>
      <c r="O805" s="118">
        <f t="shared" si="7"/>
        <v>5</v>
      </c>
      <c r="P805" s="118"/>
      <c r="Q805" s="118"/>
      <c r="R805" s="118"/>
      <c r="S805" s="118"/>
      <c r="T805" s="118"/>
      <c r="U805" s="118"/>
      <c r="V805" s="118"/>
      <c r="W805" s="118"/>
      <c r="X805" s="118"/>
      <c r="Y805" s="118"/>
      <c r="Z805" s="118"/>
      <c r="AA805" s="118"/>
      <c r="AB805" s="118"/>
      <c r="AC805" s="118"/>
      <c r="AD805" s="118"/>
      <c r="AE805" s="118"/>
      <c r="AF805" s="118"/>
      <c r="AG805" s="118"/>
    </row>
    <row r="806" ht="11.25" customHeight="1">
      <c r="A806" s="123">
        <v>71418.14790077631</v>
      </c>
      <c r="B806" s="124">
        <v>7.587461799999999</v>
      </c>
      <c r="C806" s="124">
        <f t="shared" si="1"/>
        <v>157.4701403</v>
      </c>
      <c r="D806" s="124">
        <v>1194.7986738655968</v>
      </c>
      <c r="E806" s="125">
        <v>66.0</v>
      </c>
      <c r="F806" s="125">
        <v>0.46</v>
      </c>
      <c r="G806" s="126">
        <v>0.2</v>
      </c>
      <c r="H806" s="127">
        <f t="shared" si="2"/>
        <v>950.4</v>
      </c>
      <c r="I806" s="122">
        <f t="shared" si="3"/>
        <v>2.603835616</v>
      </c>
      <c r="J806" s="122">
        <f t="shared" si="4"/>
        <v>229.1375342</v>
      </c>
      <c r="K806" s="122">
        <f t="shared" si="5"/>
        <v>105.4032658</v>
      </c>
      <c r="L806" s="122">
        <f t="shared" si="6"/>
        <v>440</v>
      </c>
      <c r="M806" s="125">
        <v>1.0</v>
      </c>
      <c r="N806" s="125">
        <v>88.0</v>
      </c>
      <c r="O806" s="118">
        <f t="shared" si="7"/>
        <v>88</v>
      </c>
      <c r="P806" s="118"/>
      <c r="Q806" s="118"/>
      <c r="R806" s="118"/>
      <c r="S806" s="118"/>
      <c r="T806" s="118"/>
      <c r="U806" s="118"/>
      <c r="V806" s="118"/>
      <c r="W806" s="118"/>
      <c r="X806" s="118"/>
      <c r="Y806" s="118"/>
      <c r="Z806" s="118"/>
      <c r="AA806" s="118"/>
      <c r="AB806" s="118"/>
      <c r="AC806" s="118"/>
      <c r="AD806" s="118"/>
      <c r="AE806" s="118"/>
      <c r="AF806" s="118"/>
      <c r="AG806" s="118"/>
    </row>
    <row r="807" ht="11.25" customHeight="1">
      <c r="A807" s="123">
        <v>53420.79035635365</v>
      </c>
      <c r="B807" s="124">
        <v>18.790999999999997</v>
      </c>
      <c r="C807" s="124">
        <f t="shared" si="1"/>
        <v>76.03369252</v>
      </c>
      <c r="D807" s="124">
        <v>1428.7491160799998</v>
      </c>
      <c r="E807" s="125">
        <v>90.0</v>
      </c>
      <c r="F807" s="125">
        <v>1.11</v>
      </c>
      <c r="G807" s="126">
        <v>0.8</v>
      </c>
      <c r="H807" s="127">
        <f t="shared" si="2"/>
        <v>1944</v>
      </c>
      <c r="I807" s="122">
        <f t="shared" si="3"/>
        <v>5.326027397</v>
      </c>
      <c r="J807" s="122">
        <f t="shared" si="4"/>
        <v>85.21643836</v>
      </c>
      <c r="K807" s="122">
        <f t="shared" si="5"/>
        <v>94.59024658</v>
      </c>
      <c r="L807" s="122">
        <f t="shared" si="6"/>
        <v>274</v>
      </c>
      <c r="M807" s="125">
        <v>1.0</v>
      </c>
      <c r="N807" s="125">
        <v>16.0</v>
      </c>
      <c r="O807" s="118">
        <f t="shared" si="7"/>
        <v>16</v>
      </c>
      <c r="P807" s="118"/>
      <c r="Q807" s="118"/>
      <c r="R807" s="118"/>
      <c r="S807" s="118"/>
      <c r="T807" s="118"/>
      <c r="U807" s="118"/>
      <c r="V807" s="118"/>
      <c r="W807" s="118"/>
      <c r="X807" s="118"/>
      <c r="Y807" s="118"/>
      <c r="Z807" s="118"/>
      <c r="AA807" s="118"/>
      <c r="AB807" s="118"/>
      <c r="AC807" s="118"/>
      <c r="AD807" s="118"/>
      <c r="AE807" s="118"/>
      <c r="AF807" s="118"/>
      <c r="AG807" s="118"/>
    </row>
    <row r="808" ht="11.25" customHeight="1">
      <c r="A808" s="123">
        <v>61732.08199394127</v>
      </c>
      <c r="B808" s="124">
        <v>110.21594922999999</v>
      </c>
      <c r="C808" s="124">
        <f t="shared" si="1"/>
        <v>45.52247647</v>
      </c>
      <c r="D808" s="124">
        <v>5017.302955169521</v>
      </c>
      <c r="E808" s="125">
        <v>34.0</v>
      </c>
      <c r="F808" s="125">
        <v>0.91</v>
      </c>
      <c r="G808" s="126">
        <v>-0.4</v>
      </c>
      <c r="H808" s="127">
        <f t="shared" si="2"/>
        <v>244.8</v>
      </c>
      <c r="I808" s="122">
        <f t="shared" si="3"/>
        <v>0.6706849315</v>
      </c>
      <c r="J808" s="122">
        <f t="shared" si="4"/>
        <v>25.4860274</v>
      </c>
      <c r="K808" s="122">
        <f t="shared" si="5"/>
        <v>23.19228493</v>
      </c>
      <c r="L808" s="122">
        <f t="shared" si="6"/>
        <v>72</v>
      </c>
      <c r="M808" s="125">
        <v>1.0</v>
      </c>
      <c r="N808" s="125">
        <v>38.0</v>
      </c>
      <c r="O808" s="118">
        <f t="shared" si="7"/>
        <v>38</v>
      </c>
      <c r="P808" s="118"/>
      <c r="Q808" s="118"/>
      <c r="R808" s="118"/>
      <c r="S808" s="118"/>
      <c r="T808" s="118"/>
      <c r="U808" s="118"/>
      <c r="V808" s="118"/>
      <c r="W808" s="118"/>
      <c r="X808" s="118"/>
      <c r="Y808" s="118"/>
      <c r="Z808" s="118"/>
      <c r="AA808" s="118"/>
      <c r="AB808" s="118"/>
      <c r="AC808" s="118"/>
      <c r="AD808" s="118"/>
      <c r="AE808" s="118"/>
      <c r="AF808" s="118"/>
      <c r="AG808" s="118"/>
    </row>
    <row r="809" ht="11.25" customHeight="1">
      <c r="A809" s="123">
        <v>38857.403404142045</v>
      </c>
      <c r="B809" s="124">
        <v>9.39930851</v>
      </c>
      <c r="C809" s="124">
        <f t="shared" si="1"/>
        <v>8.749871616</v>
      </c>
      <c r="D809" s="124">
        <v>82.2427427437231</v>
      </c>
      <c r="E809" s="125">
        <v>66.0</v>
      </c>
      <c r="F809" s="125">
        <v>0.58</v>
      </c>
      <c r="G809" s="126">
        <v>0.4</v>
      </c>
      <c r="H809" s="127">
        <f t="shared" si="2"/>
        <v>1108.8</v>
      </c>
      <c r="I809" s="122">
        <f t="shared" si="3"/>
        <v>3.037808219</v>
      </c>
      <c r="J809" s="122">
        <f t="shared" si="4"/>
        <v>15.1890411</v>
      </c>
      <c r="K809" s="122">
        <f t="shared" si="5"/>
        <v>8.809643836</v>
      </c>
      <c r="L809" s="122">
        <f t="shared" si="6"/>
        <v>33</v>
      </c>
      <c r="M809" s="125">
        <v>1.0</v>
      </c>
      <c r="N809" s="125">
        <v>5.0</v>
      </c>
      <c r="O809" s="118">
        <f t="shared" si="7"/>
        <v>5</v>
      </c>
      <c r="P809" s="118"/>
      <c r="Q809" s="118"/>
      <c r="R809" s="118"/>
      <c r="S809" s="118"/>
      <c r="T809" s="118"/>
      <c r="U809" s="118"/>
      <c r="V809" s="118"/>
      <c r="W809" s="118"/>
      <c r="X809" s="118"/>
      <c r="Y809" s="118"/>
      <c r="Z809" s="118"/>
      <c r="AA809" s="118"/>
      <c r="AB809" s="118"/>
      <c r="AC809" s="118"/>
      <c r="AD809" s="118"/>
      <c r="AE809" s="118"/>
      <c r="AF809" s="118"/>
      <c r="AG809" s="118"/>
    </row>
    <row r="810" ht="11.25" customHeight="1">
      <c r="A810" s="123">
        <v>21236.624376848446</v>
      </c>
      <c r="B810" s="124">
        <v>5.937661879999999</v>
      </c>
      <c r="C810" s="124">
        <f t="shared" si="1"/>
        <v>84.57767846</v>
      </c>
      <c r="D810" s="124">
        <v>502.19365729714366</v>
      </c>
      <c r="E810" s="125">
        <v>34.0</v>
      </c>
      <c r="F810" s="125">
        <v>1.23</v>
      </c>
      <c r="G810" s="126">
        <v>0.8</v>
      </c>
      <c r="H810" s="127">
        <f t="shared" si="2"/>
        <v>734.4</v>
      </c>
      <c r="I810" s="122">
        <f t="shared" si="3"/>
        <v>2.012054795</v>
      </c>
      <c r="J810" s="122">
        <f t="shared" si="4"/>
        <v>102.6147945</v>
      </c>
      <c r="K810" s="122">
        <f t="shared" si="5"/>
        <v>126.2161973</v>
      </c>
      <c r="L810" s="122">
        <f t="shared" si="6"/>
        <v>355</v>
      </c>
      <c r="M810" s="125">
        <v>0.9</v>
      </c>
      <c r="N810" s="125">
        <v>46.0</v>
      </c>
      <c r="O810" s="118">
        <f t="shared" si="7"/>
        <v>51</v>
      </c>
      <c r="P810" s="118"/>
      <c r="Q810" s="118"/>
      <c r="R810" s="118"/>
      <c r="S810" s="118"/>
      <c r="T810" s="118"/>
      <c r="U810" s="118"/>
      <c r="V810" s="118"/>
      <c r="W810" s="118"/>
      <c r="X810" s="118"/>
      <c r="Y810" s="118"/>
      <c r="Z810" s="118"/>
      <c r="AA810" s="118"/>
      <c r="AB810" s="118"/>
      <c r="AC810" s="118"/>
      <c r="AD810" s="118"/>
      <c r="AE810" s="118"/>
      <c r="AF810" s="118"/>
      <c r="AG810" s="118"/>
    </row>
    <row r="811" ht="11.25" customHeight="1">
      <c r="A811" s="123">
        <v>59069.7794277056</v>
      </c>
      <c r="B811" s="124">
        <v>12.10183185</v>
      </c>
      <c r="C811" s="124">
        <f t="shared" si="1"/>
        <v>21.20172529</v>
      </c>
      <c r="D811" s="124">
        <v>256.57971436265746</v>
      </c>
      <c r="E811" s="125">
        <v>26.0</v>
      </c>
      <c r="F811" s="125">
        <v>3.46</v>
      </c>
      <c r="G811" s="126">
        <v>0.2</v>
      </c>
      <c r="H811" s="127">
        <f t="shared" si="2"/>
        <v>374.4</v>
      </c>
      <c r="I811" s="122">
        <f t="shared" si="3"/>
        <v>1.025753425</v>
      </c>
      <c r="J811" s="122">
        <f t="shared" si="4"/>
        <v>6.154520548</v>
      </c>
      <c r="K811" s="122">
        <f t="shared" si="5"/>
        <v>21.2946411</v>
      </c>
      <c r="L811" s="122">
        <f t="shared" si="6"/>
        <v>49</v>
      </c>
      <c r="M811" s="125">
        <v>1.0</v>
      </c>
      <c r="N811" s="125">
        <v>6.0</v>
      </c>
      <c r="O811" s="118">
        <f t="shared" si="7"/>
        <v>6</v>
      </c>
      <c r="P811" s="118"/>
      <c r="Q811" s="118"/>
      <c r="R811" s="118"/>
      <c r="S811" s="118"/>
      <c r="T811" s="118"/>
      <c r="U811" s="118"/>
      <c r="V811" s="118"/>
      <c r="W811" s="118"/>
      <c r="X811" s="118"/>
      <c r="Y811" s="118"/>
      <c r="Z811" s="118"/>
      <c r="AA811" s="118"/>
      <c r="AB811" s="118"/>
      <c r="AC811" s="118"/>
      <c r="AD811" s="118"/>
      <c r="AE811" s="118"/>
      <c r="AF811" s="118"/>
      <c r="AG811" s="118"/>
    </row>
    <row r="812" ht="11.25" customHeight="1">
      <c r="A812" s="123">
        <v>81817.28920889052</v>
      </c>
      <c r="B812" s="124">
        <v>98.26981865999998</v>
      </c>
      <c r="C812" s="124">
        <f t="shared" si="1"/>
        <v>110.8107039</v>
      </c>
      <c r="D812" s="124">
        <v>10889.347779323927</v>
      </c>
      <c r="E812" s="125">
        <v>90.0</v>
      </c>
      <c r="F812" s="125">
        <v>0.93</v>
      </c>
      <c r="G812" s="126">
        <v>-0.7</v>
      </c>
      <c r="H812" s="127">
        <f t="shared" si="2"/>
        <v>324</v>
      </c>
      <c r="I812" s="122">
        <f t="shared" si="3"/>
        <v>0.8876712329</v>
      </c>
      <c r="J812" s="122">
        <f t="shared" si="4"/>
        <v>39.05753425</v>
      </c>
      <c r="K812" s="122">
        <f t="shared" si="5"/>
        <v>36.32350685</v>
      </c>
      <c r="L812" s="122">
        <f t="shared" si="6"/>
        <v>112</v>
      </c>
      <c r="M812" s="125">
        <v>0.75</v>
      </c>
      <c r="N812" s="125">
        <v>33.0</v>
      </c>
      <c r="O812" s="118">
        <f t="shared" si="7"/>
        <v>44</v>
      </c>
      <c r="P812" s="118"/>
      <c r="Q812" s="118"/>
      <c r="R812" s="118"/>
      <c r="S812" s="118"/>
      <c r="T812" s="118"/>
      <c r="U812" s="118"/>
      <c r="V812" s="118"/>
      <c r="W812" s="118"/>
      <c r="X812" s="118"/>
      <c r="Y812" s="118"/>
      <c r="Z812" s="118"/>
      <c r="AA812" s="118"/>
      <c r="AB812" s="118"/>
      <c r="AC812" s="118"/>
      <c r="AD812" s="118"/>
      <c r="AE812" s="118"/>
      <c r="AF812" s="118"/>
      <c r="AG812" s="118"/>
    </row>
    <row r="813" ht="11.25" customHeight="1">
      <c r="A813" s="123">
        <v>12691.717498754484</v>
      </c>
      <c r="B813" s="124">
        <v>41.116341999999996</v>
      </c>
      <c r="C813" s="124">
        <f t="shared" si="1"/>
        <v>151.2089291</v>
      </c>
      <c r="D813" s="124">
        <v>6217.158043675437</v>
      </c>
      <c r="E813" s="125">
        <v>122.0</v>
      </c>
      <c r="F813" s="125">
        <v>2.13</v>
      </c>
      <c r="G813" s="126">
        <v>1.2</v>
      </c>
      <c r="H813" s="127">
        <f t="shared" si="2"/>
        <v>3220.8</v>
      </c>
      <c r="I813" s="122">
        <f t="shared" si="3"/>
        <v>8.824109589</v>
      </c>
      <c r="J813" s="122">
        <f t="shared" si="4"/>
        <v>141.1857534</v>
      </c>
      <c r="K813" s="122">
        <f t="shared" si="5"/>
        <v>300.7256548</v>
      </c>
      <c r="L813" s="122">
        <f t="shared" si="6"/>
        <v>743</v>
      </c>
      <c r="M813" s="125">
        <v>0.94</v>
      </c>
      <c r="N813" s="125">
        <v>15.0</v>
      </c>
      <c r="O813" s="118">
        <f t="shared" si="7"/>
        <v>16</v>
      </c>
      <c r="P813" s="118"/>
      <c r="Q813" s="118"/>
      <c r="R813" s="118"/>
      <c r="S813" s="118"/>
      <c r="T813" s="118"/>
      <c r="U813" s="118"/>
      <c r="V813" s="118"/>
      <c r="W813" s="118"/>
      <c r="X813" s="118"/>
      <c r="Y813" s="118"/>
      <c r="Z813" s="118"/>
      <c r="AA813" s="118"/>
      <c r="AB813" s="118"/>
      <c r="AC813" s="118"/>
      <c r="AD813" s="118"/>
      <c r="AE813" s="118"/>
      <c r="AF813" s="118"/>
      <c r="AG813" s="118"/>
    </row>
    <row r="814" ht="11.25" customHeight="1">
      <c r="A814" s="123">
        <v>40124.795893455135</v>
      </c>
      <c r="B814" s="124">
        <v>8.976864899999999</v>
      </c>
      <c r="C814" s="124">
        <f t="shared" si="1"/>
        <v>12.1041511</v>
      </c>
      <c r="D814" s="124">
        <v>108.65732913892816</v>
      </c>
      <c r="E814" s="125">
        <v>34.0</v>
      </c>
      <c r="F814" s="125">
        <v>1.43</v>
      </c>
      <c r="G814" s="126">
        <v>-0.2</v>
      </c>
      <c r="H814" s="127">
        <f t="shared" si="2"/>
        <v>326.4</v>
      </c>
      <c r="I814" s="122">
        <f t="shared" si="3"/>
        <v>0.8942465753</v>
      </c>
      <c r="J814" s="122">
        <f t="shared" si="4"/>
        <v>5.365479452</v>
      </c>
      <c r="K814" s="122">
        <f t="shared" si="5"/>
        <v>7.672635616</v>
      </c>
      <c r="L814" s="122">
        <f t="shared" si="6"/>
        <v>21</v>
      </c>
      <c r="M814" s="125">
        <v>0.94</v>
      </c>
      <c r="N814" s="125">
        <v>6.0</v>
      </c>
      <c r="O814" s="118">
        <f t="shared" si="7"/>
        <v>6</v>
      </c>
      <c r="P814" s="118"/>
      <c r="Q814" s="118"/>
      <c r="R814" s="118"/>
      <c r="S814" s="118"/>
      <c r="T814" s="118"/>
      <c r="U814" s="118"/>
      <c r="V814" s="118"/>
      <c r="W814" s="118"/>
      <c r="X814" s="118"/>
      <c r="Y814" s="118"/>
      <c r="Z814" s="118"/>
      <c r="AA814" s="118"/>
      <c r="AB814" s="118"/>
      <c r="AC814" s="118"/>
      <c r="AD814" s="118"/>
      <c r="AE814" s="118"/>
      <c r="AF814" s="118"/>
      <c r="AG814" s="118"/>
    </row>
    <row r="815" ht="11.25" customHeight="1">
      <c r="A815" s="123">
        <v>97338.85972564001</v>
      </c>
      <c r="B815" s="124">
        <v>5.09431664</v>
      </c>
      <c r="C815" s="124">
        <f t="shared" si="1"/>
        <v>16.83924709</v>
      </c>
      <c r="D815" s="124">
        <v>85.78445666566398</v>
      </c>
      <c r="E815" s="125">
        <v>26.0</v>
      </c>
      <c r="F815" s="125">
        <v>1.33</v>
      </c>
      <c r="G815" s="126">
        <v>0.4</v>
      </c>
      <c r="H815" s="127">
        <f t="shared" si="2"/>
        <v>436.8</v>
      </c>
      <c r="I815" s="122">
        <f t="shared" si="3"/>
        <v>1.196712329</v>
      </c>
      <c r="J815" s="122">
        <f t="shared" si="4"/>
        <v>13.16383562</v>
      </c>
      <c r="K815" s="122">
        <f t="shared" si="5"/>
        <v>17.50790137</v>
      </c>
      <c r="L815" s="122">
        <f t="shared" si="6"/>
        <v>48</v>
      </c>
      <c r="M815" s="125">
        <v>1.0</v>
      </c>
      <c r="N815" s="125">
        <v>11.0</v>
      </c>
      <c r="O815" s="118">
        <f t="shared" si="7"/>
        <v>11</v>
      </c>
      <c r="P815" s="118"/>
      <c r="Q815" s="118"/>
      <c r="R815" s="118"/>
      <c r="S815" s="118"/>
      <c r="T815" s="118"/>
      <c r="U815" s="118"/>
      <c r="V815" s="118"/>
      <c r="W815" s="118"/>
      <c r="X815" s="118"/>
      <c r="Y815" s="118"/>
      <c r="Z815" s="118"/>
      <c r="AA815" s="118"/>
      <c r="AB815" s="118"/>
      <c r="AC815" s="118"/>
      <c r="AD815" s="118"/>
      <c r="AE815" s="118"/>
      <c r="AF815" s="118"/>
      <c r="AG815" s="118"/>
    </row>
    <row r="816" ht="11.25" customHeight="1">
      <c r="A816" s="123">
        <v>59822.6439697483</v>
      </c>
      <c r="B816" s="124">
        <v>12.94472</v>
      </c>
      <c r="C816" s="124">
        <f t="shared" si="1"/>
        <v>7.826897954</v>
      </c>
      <c r="D816" s="124">
        <v>101.31700248384001</v>
      </c>
      <c r="E816" s="125">
        <v>34.0</v>
      </c>
      <c r="F816" s="125">
        <v>0.92</v>
      </c>
      <c r="G816" s="126">
        <v>0.6</v>
      </c>
      <c r="H816" s="127">
        <f t="shared" si="2"/>
        <v>652.8</v>
      </c>
      <c r="I816" s="122">
        <f t="shared" si="3"/>
        <v>1.788493151</v>
      </c>
      <c r="J816" s="122">
        <f t="shared" si="4"/>
        <v>10.7309589</v>
      </c>
      <c r="K816" s="122">
        <f t="shared" si="5"/>
        <v>9.872482192</v>
      </c>
      <c r="L816" s="122">
        <f t="shared" si="6"/>
        <v>30</v>
      </c>
      <c r="M816" s="125">
        <v>1.0</v>
      </c>
      <c r="N816" s="125">
        <v>6.0</v>
      </c>
      <c r="O816" s="118">
        <f t="shared" si="7"/>
        <v>6</v>
      </c>
      <c r="P816" s="118"/>
      <c r="Q816" s="118"/>
      <c r="R816" s="118"/>
      <c r="S816" s="118"/>
      <c r="T816" s="118"/>
      <c r="U816" s="118"/>
      <c r="V816" s="118"/>
      <c r="W816" s="118"/>
      <c r="X816" s="118"/>
      <c r="Y816" s="118"/>
      <c r="Z816" s="118"/>
      <c r="AA816" s="118"/>
      <c r="AB816" s="118"/>
      <c r="AC816" s="118"/>
      <c r="AD816" s="118"/>
      <c r="AE816" s="118"/>
      <c r="AF816" s="118"/>
      <c r="AG816" s="118"/>
    </row>
    <row r="817" ht="11.25" customHeight="1">
      <c r="A817" s="123">
        <v>7788.562855815184</v>
      </c>
      <c r="B817" s="124">
        <v>15.264999999999999</v>
      </c>
      <c r="C817" s="124">
        <f t="shared" si="1"/>
        <v>10.44445008</v>
      </c>
      <c r="D817" s="124">
        <v>159.4345305370029</v>
      </c>
      <c r="E817" s="125">
        <v>42.0</v>
      </c>
      <c r="F817" s="125">
        <v>1.0</v>
      </c>
      <c r="G817" s="126">
        <v>0.5</v>
      </c>
      <c r="H817" s="127">
        <f t="shared" si="2"/>
        <v>756</v>
      </c>
      <c r="I817" s="122">
        <f t="shared" si="3"/>
        <v>2.071232877</v>
      </c>
      <c r="J817" s="122">
        <f t="shared" si="4"/>
        <v>14.49863014</v>
      </c>
      <c r="K817" s="122">
        <f t="shared" si="5"/>
        <v>14.49863014</v>
      </c>
      <c r="L817" s="122">
        <f t="shared" si="6"/>
        <v>43</v>
      </c>
      <c r="M817" s="125">
        <v>0.84</v>
      </c>
      <c r="N817" s="125">
        <v>6.0</v>
      </c>
      <c r="O817" s="118">
        <f t="shared" si="7"/>
        <v>7</v>
      </c>
      <c r="P817" s="118"/>
      <c r="Q817" s="118"/>
      <c r="R817" s="118"/>
      <c r="S817" s="118"/>
      <c r="T817" s="118"/>
      <c r="U817" s="118"/>
      <c r="V817" s="118"/>
      <c r="W817" s="118"/>
      <c r="X817" s="118"/>
      <c r="Y817" s="118"/>
      <c r="Z817" s="118"/>
      <c r="AA817" s="118"/>
      <c r="AB817" s="118"/>
      <c r="AC817" s="118"/>
      <c r="AD817" s="118"/>
      <c r="AE817" s="118"/>
      <c r="AF817" s="118"/>
      <c r="AG817" s="118"/>
    </row>
    <row r="818" ht="11.25" customHeight="1">
      <c r="A818" s="123">
        <v>89743.47696360158</v>
      </c>
      <c r="B818" s="124">
        <v>26.16894</v>
      </c>
      <c r="C818" s="124">
        <f t="shared" si="1"/>
        <v>3.736465836</v>
      </c>
      <c r="D818" s="124">
        <v>97.779350284</v>
      </c>
      <c r="E818" s="125">
        <v>42.0</v>
      </c>
      <c r="F818" s="125">
        <v>0.25</v>
      </c>
      <c r="G818" s="126">
        <v>-0.4</v>
      </c>
      <c r="H818" s="127">
        <f t="shared" si="2"/>
        <v>302.4</v>
      </c>
      <c r="I818" s="122">
        <f t="shared" si="3"/>
        <v>0.8284931507</v>
      </c>
      <c r="J818" s="122">
        <f t="shared" si="4"/>
        <v>6.627945205</v>
      </c>
      <c r="K818" s="122">
        <f t="shared" si="5"/>
        <v>1.656986301</v>
      </c>
      <c r="L818" s="122">
        <f t="shared" si="6"/>
        <v>10</v>
      </c>
      <c r="M818" s="125">
        <v>1.0</v>
      </c>
      <c r="N818" s="125">
        <v>8.0</v>
      </c>
      <c r="O818" s="118">
        <f t="shared" si="7"/>
        <v>8</v>
      </c>
      <c r="P818" s="118"/>
      <c r="Q818" s="118"/>
      <c r="R818" s="118"/>
      <c r="S818" s="118"/>
      <c r="T818" s="118"/>
      <c r="U818" s="118"/>
      <c r="V818" s="118"/>
      <c r="W818" s="118"/>
      <c r="X818" s="118"/>
      <c r="Y818" s="118"/>
      <c r="Z818" s="118"/>
      <c r="AA818" s="118"/>
      <c r="AB818" s="118"/>
      <c r="AC818" s="118"/>
      <c r="AD818" s="118"/>
      <c r="AE818" s="118"/>
      <c r="AF818" s="118"/>
      <c r="AG818" s="118"/>
    </row>
    <row r="819" ht="11.25" customHeight="1">
      <c r="A819" s="123">
        <v>91128.9003762662</v>
      </c>
      <c r="B819" s="124">
        <v>5.890999999999999</v>
      </c>
      <c r="C819" s="124">
        <f t="shared" si="1"/>
        <v>62.25887588</v>
      </c>
      <c r="D819" s="124">
        <v>366.76703782400006</v>
      </c>
      <c r="E819" s="125">
        <v>66.0</v>
      </c>
      <c r="F819" s="125">
        <v>1.36</v>
      </c>
      <c r="G819" s="126">
        <v>1.5</v>
      </c>
      <c r="H819" s="127">
        <f t="shared" si="2"/>
        <v>1980</v>
      </c>
      <c r="I819" s="122">
        <f t="shared" si="3"/>
        <v>5.424657534</v>
      </c>
      <c r="J819" s="122">
        <f t="shared" si="4"/>
        <v>86.79452055</v>
      </c>
      <c r="K819" s="122">
        <f t="shared" si="5"/>
        <v>118.0405479</v>
      </c>
      <c r="L819" s="122">
        <f t="shared" si="6"/>
        <v>323</v>
      </c>
      <c r="M819" s="125">
        <v>1.0</v>
      </c>
      <c r="N819" s="125">
        <v>16.0</v>
      </c>
      <c r="O819" s="118">
        <f t="shared" si="7"/>
        <v>16</v>
      </c>
      <c r="P819" s="118"/>
      <c r="Q819" s="118"/>
      <c r="R819" s="118"/>
      <c r="S819" s="118"/>
      <c r="T819" s="118"/>
      <c r="U819" s="118"/>
      <c r="V819" s="118"/>
      <c r="W819" s="118"/>
      <c r="X819" s="118"/>
      <c r="Y819" s="118"/>
      <c r="Z819" s="118"/>
      <c r="AA819" s="118"/>
      <c r="AB819" s="118"/>
      <c r="AC819" s="118"/>
      <c r="AD819" s="118"/>
      <c r="AE819" s="118"/>
      <c r="AF819" s="118"/>
      <c r="AG819" s="118"/>
    </row>
    <row r="820" ht="11.25" customHeight="1">
      <c r="A820" s="123">
        <v>53890.451186423015</v>
      </c>
      <c r="B820" s="124">
        <v>26.681499999999996</v>
      </c>
      <c r="C820" s="124">
        <f t="shared" si="1"/>
        <v>38.95396944</v>
      </c>
      <c r="D820" s="124">
        <v>1039.3503354959998</v>
      </c>
      <c r="E820" s="125">
        <v>74.0</v>
      </c>
      <c r="F820" s="125">
        <v>1.01</v>
      </c>
      <c r="G820" s="126">
        <v>-0.1</v>
      </c>
      <c r="H820" s="127">
        <f t="shared" si="2"/>
        <v>799.2</v>
      </c>
      <c r="I820" s="122">
        <f t="shared" si="3"/>
        <v>2.189589041</v>
      </c>
      <c r="J820" s="122">
        <f t="shared" si="4"/>
        <v>35.03342466</v>
      </c>
      <c r="K820" s="122">
        <f t="shared" si="5"/>
        <v>35.3837589</v>
      </c>
      <c r="L820" s="122">
        <f t="shared" si="6"/>
        <v>106</v>
      </c>
      <c r="M820" s="125">
        <v>1.0</v>
      </c>
      <c r="N820" s="125">
        <v>16.0</v>
      </c>
      <c r="O820" s="118">
        <f t="shared" si="7"/>
        <v>16</v>
      </c>
      <c r="P820" s="118"/>
      <c r="Q820" s="118"/>
      <c r="R820" s="118"/>
      <c r="S820" s="118"/>
      <c r="T820" s="118"/>
      <c r="U820" s="118"/>
      <c r="V820" s="118"/>
      <c r="W820" s="118"/>
      <c r="X820" s="118"/>
      <c r="Y820" s="118"/>
      <c r="Z820" s="118"/>
      <c r="AA820" s="118"/>
      <c r="AB820" s="118"/>
      <c r="AC820" s="118"/>
      <c r="AD820" s="118"/>
      <c r="AE820" s="118"/>
      <c r="AF820" s="118"/>
      <c r="AG820" s="118"/>
    </row>
    <row r="821" ht="11.25" customHeight="1">
      <c r="A821" s="123">
        <v>54983.43548072685</v>
      </c>
      <c r="B821" s="124">
        <v>10.62444</v>
      </c>
      <c r="C821" s="124">
        <f t="shared" si="1"/>
        <v>17.67739166</v>
      </c>
      <c r="D821" s="124">
        <v>187.81238706736005</v>
      </c>
      <c r="E821" s="125">
        <v>74.0</v>
      </c>
      <c r="F821" s="125">
        <v>0.94</v>
      </c>
      <c r="G821" s="126">
        <v>-0.2</v>
      </c>
      <c r="H821" s="127">
        <f t="shared" si="2"/>
        <v>710.4</v>
      </c>
      <c r="I821" s="122">
        <f t="shared" si="3"/>
        <v>1.94630137</v>
      </c>
      <c r="J821" s="122">
        <f t="shared" si="4"/>
        <v>11.67780822</v>
      </c>
      <c r="K821" s="122">
        <f t="shared" si="5"/>
        <v>10.97713973</v>
      </c>
      <c r="L821" s="122">
        <f t="shared" si="6"/>
        <v>34</v>
      </c>
      <c r="M821" s="125">
        <v>1.0</v>
      </c>
      <c r="N821" s="125">
        <v>6.0</v>
      </c>
      <c r="O821" s="118">
        <f t="shared" si="7"/>
        <v>6</v>
      </c>
      <c r="P821" s="118"/>
      <c r="Q821" s="118"/>
      <c r="R821" s="118"/>
      <c r="S821" s="118"/>
      <c r="T821" s="118"/>
      <c r="U821" s="118"/>
      <c r="V821" s="118"/>
      <c r="W821" s="118"/>
      <c r="X821" s="118"/>
      <c r="Y821" s="118"/>
      <c r="Z821" s="118"/>
      <c r="AA821" s="118"/>
      <c r="AB821" s="118"/>
      <c r="AC821" s="118"/>
      <c r="AD821" s="118"/>
      <c r="AE821" s="118"/>
      <c r="AF821" s="118"/>
      <c r="AG821" s="118"/>
    </row>
    <row r="822" ht="11.25" customHeight="1">
      <c r="A822" s="123">
        <v>59065.73809772507</v>
      </c>
      <c r="B822" s="124">
        <v>8.09221343</v>
      </c>
      <c r="C822" s="124">
        <f t="shared" si="1"/>
        <v>123.5267625</v>
      </c>
      <c r="D822" s="124">
        <v>999.6049265010229</v>
      </c>
      <c r="E822" s="125">
        <v>74.0</v>
      </c>
      <c r="F822" s="125">
        <v>0.84</v>
      </c>
      <c r="G822" s="126">
        <v>0.8</v>
      </c>
      <c r="H822" s="127">
        <f t="shared" si="2"/>
        <v>1598.4</v>
      </c>
      <c r="I822" s="122">
        <f t="shared" si="3"/>
        <v>4.379178082</v>
      </c>
      <c r="J822" s="122">
        <f t="shared" si="4"/>
        <v>166.4087671</v>
      </c>
      <c r="K822" s="122">
        <f t="shared" si="5"/>
        <v>139.7833644</v>
      </c>
      <c r="L822" s="122">
        <f t="shared" si="6"/>
        <v>446</v>
      </c>
      <c r="M822" s="125">
        <v>1.0</v>
      </c>
      <c r="N822" s="125">
        <v>38.0</v>
      </c>
      <c r="O822" s="118">
        <f t="shared" si="7"/>
        <v>38</v>
      </c>
      <c r="P822" s="118"/>
      <c r="Q822" s="118"/>
      <c r="R822" s="118"/>
      <c r="S822" s="118"/>
      <c r="T822" s="118"/>
      <c r="U822" s="118"/>
      <c r="V822" s="118"/>
      <c r="W822" s="118"/>
      <c r="X822" s="118"/>
      <c r="Y822" s="118"/>
      <c r="Z822" s="118"/>
      <c r="AA822" s="118"/>
      <c r="AB822" s="118"/>
      <c r="AC822" s="118"/>
      <c r="AD822" s="118"/>
      <c r="AE822" s="118"/>
      <c r="AF822" s="118"/>
      <c r="AG822" s="118"/>
    </row>
    <row r="823" ht="11.25" customHeight="1">
      <c r="A823" s="123">
        <v>33231.018258162396</v>
      </c>
      <c r="B823" s="124">
        <v>10.215509999999998</v>
      </c>
      <c r="C823" s="124">
        <f t="shared" si="1"/>
        <v>28.71791488</v>
      </c>
      <c r="D823" s="124">
        <v>293.3681466364125</v>
      </c>
      <c r="E823" s="125">
        <v>82.0</v>
      </c>
      <c r="F823" s="125">
        <v>1.03</v>
      </c>
      <c r="G823" s="126">
        <v>0.8</v>
      </c>
      <c r="H823" s="127">
        <f t="shared" si="2"/>
        <v>1771.2</v>
      </c>
      <c r="I823" s="122">
        <f t="shared" si="3"/>
        <v>4.85260274</v>
      </c>
      <c r="J823" s="122">
        <f t="shared" si="4"/>
        <v>43.67342466</v>
      </c>
      <c r="K823" s="122">
        <f t="shared" si="5"/>
        <v>44.9836274</v>
      </c>
      <c r="L823" s="122">
        <f t="shared" si="6"/>
        <v>134</v>
      </c>
      <c r="M823" s="125">
        <v>0.86</v>
      </c>
      <c r="N823" s="125">
        <v>8.0</v>
      </c>
      <c r="O823" s="118">
        <f t="shared" si="7"/>
        <v>9</v>
      </c>
      <c r="P823" s="118"/>
      <c r="Q823" s="118"/>
      <c r="R823" s="118"/>
      <c r="S823" s="118"/>
      <c r="T823" s="118"/>
      <c r="U823" s="118"/>
      <c r="V823" s="118"/>
      <c r="W823" s="118"/>
      <c r="X823" s="118"/>
      <c r="Y823" s="118"/>
      <c r="Z823" s="118"/>
      <c r="AA823" s="118"/>
      <c r="AB823" s="118"/>
      <c r="AC823" s="118"/>
      <c r="AD823" s="118"/>
      <c r="AE823" s="118"/>
      <c r="AF823" s="118"/>
      <c r="AG823" s="118"/>
    </row>
    <row r="824" ht="11.25" customHeight="1">
      <c r="A824" s="123">
        <v>50420.98955670403</v>
      </c>
      <c r="B824" s="124">
        <v>140.00541053999999</v>
      </c>
      <c r="C824" s="124">
        <f t="shared" si="1"/>
        <v>57.75924626</v>
      </c>
      <c r="D824" s="124">
        <v>8086.606985772089</v>
      </c>
      <c r="E824" s="125">
        <v>74.0</v>
      </c>
      <c r="F824" s="125">
        <v>0.72</v>
      </c>
      <c r="G824" s="126">
        <v>0.2</v>
      </c>
      <c r="H824" s="127">
        <f t="shared" si="2"/>
        <v>1065.6</v>
      </c>
      <c r="I824" s="122">
        <f t="shared" si="3"/>
        <v>2.919452055</v>
      </c>
      <c r="J824" s="122">
        <f t="shared" si="4"/>
        <v>81.74465753</v>
      </c>
      <c r="K824" s="122">
        <f t="shared" si="5"/>
        <v>58.85615342</v>
      </c>
      <c r="L824" s="122">
        <f t="shared" si="6"/>
        <v>199</v>
      </c>
      <c r="M824" s="125">
        <v>1.0</v>
      </c>
      <c r="N824" s="125">
        <v>28.0</v>
      </c>
      <c r="O824" s="118">
        <f t="shared" si="7"/>
        <v>28</v>
      </c>
      <c r="P824" s="118"/>
      <c r="Q824" s="118"/>
      <c r="R824" s="118"/>
      <c r="S824" s="118"/>
      <c r="T824" s="118"/>
      <c r="U824" s="118"/>
      <c r="V824" s="118"/>
      <c r="W824" s="118"/>
      <c r="X824" s="118"/>
      <c r="Y824" s="118"/>
      <c r="Z824" s="118"/>
      <c r="AA824" s="118"/>
      <c r="AB824" s="118"/>
      <c r="AC824" s="118"/>
      <c r="AD824" s="118"/>
      <c r="AE824" s="118"/>
      <c r="AF824" s="118"/>
      <c r="AG824" s="118"/>
    </row>
    <row r="825" ht="11.25" customHeight="1">
      <c r="A825" s="123">
        <v>20232.45783193698</v>
      </c>
      <c r="B825" s="124">
        <v>8.56869686</v>
      </c>
      <c r="C825" s="124">
        <f t="shared" si="1"/>
        <v>14.67084461</v>
      </c>
      <c r="D825" s="124">
        <v>125.71002013208673</v>
      </c>
      <c r="E825" s="125">
        <v>74.0</v>
      </c>
      <c r="F825" s="125">
        <v>0.91</v>
      </c>
      <c r="G825" s="126">
        <v>-0.4</v>
      </c>
      <c r="H825" s="127">
        <f t="shared" si="2"/>
        <v>532.8</v>
      </c>
      <c r="I825" s="122">
        <f t="shared" si="3"/>
        <v>1.459726027</v>
      </c>
      <c r="J825" s="122">
        <f t="shared" si="4"/>
        <v>7.298630137</v>
      </c>
      <c r="K825" s="122">
        <f t="shared" si="5"/>
        <v>6.641753425</v>
      </c>
      <c r="L825" s="122">
        <f t="shared" si="6"/>
        <v>21</v>
      </c>
      <c r="M825" s="125">
        <v>0.94</v>
      </c>
      <c r="N825" s="125">
        <v>5.0</v>
      </c>
      <c r="O825" s="118">
        <f t="shared" si="7"/>
        <v>5</v>
      </c>
      <c r="P825" s="118"/>
      <c r="Q825" s="118"/>
      <c r="R825" s="118"/>
      <c r="S825" s="118"/>
      <c r="T825" s="118"/>
      <c r="U825" s="118"/>
      <c r="V825" s="118"/>
      <c r="W825" s="118"/>
      <c r="X825" s="118"/>
      <c r="Y825" s="118"/>
      <c r="Z825" s="118"/>
      <c r="AA825" s="118"/>
      <c r="AB825" s="118"/>
      <c r="AC825" s="118"/>
      <c r="AD825" s="118"/>
      <c r="AE825" s="118"/>
      <c r="AF825" s="118"/>
      <c r="AG825" s="118"/>
    </row>
    <row r="826" ht="11.25" customHeight="1">
      <c r="A826" s="123">
        <v>33926.56945339938</v>
      </c>
      <c r="B826" s="124">
        <v>11.870549899999999</v>
      </c>
      <c r="C826" s="124">
        <f t="shared" si="1"/>
        <v>22.04429746</v>
      </c>
      <c r="D826" s="124">
        <v>261.6779330131559</v>
      </c>
      <c r="E826" s="125">
        <v>90.0</v>
      </c>
      <c r="F826" s="125">
        <v>0.96</v>
      </c>
      <c r="G826" s="126">
        <v>1.5</v>
      </c>
      <c r="H826" s="127">
        <f t="shared" si="2"/>
        <v>2700</v>
      </c>
      <c r="I826" s="122">
        <f t="shared" si="3"/>
        <v>7.397260274</v>
      </c>
      <c r="J826" s="122">
        <f t="shared" si="4"/>
        <v>51.78082192</v>
      </c>
      <c r="K826" s="122">
        <f t="shared" si="5"/>
        <v>49.70958904</v>
      </c>
      <c r="L826" s="122">
        <f t="shared" si="6"/>
        <v>151</v>
      </c>
      <c r="M826" s="125">
        <v>0.82</v>
      </c>
      <c r="N826" s="125">
        <v>6.0</v>
      </c>
      <c r="O826" s="118">
        <f t="shared" si="7"/>
        <v>7</v>
      </c>
      <c r="P826" s="118"/>
      <c r="Q826" s="118"/>
      <c r="R826" s="118"/>
      <c r="S826" s="118"/>
      <c r="T826" s="118"/>
      <c r="U826" s="118"/>
      <c r="V826" s="118"/>
      <c r="W826" s="118"/>
      <c r="X826" s="118"/>
      <c r="Y826" s="118"/>
      <c r="Z826" s="118"/>
      <c r="AA826" s="118"/>
      <c r="AB826" s="118"/>
      <c r="AC826" s="118"/>
      <c r="AD826" s="118"/>
      <c r="AE826" s="118"/>
      <c r="AF826" s="118"/>
      <c r="AG826" s="118"/>
    </row>
    <row r="827" ht="11.25" customHeight="1">
      <c r="A827" s="123">
        <v>76184.56935753401</v>
      </c>
      <c r="B827" s="124">
        <v>12.334119999999999</v>
      </c>
      <c r="C827" s="124">
        <f t="shared" si="1"/>
        <v>8.099442071</v>
      </c>
      <c r="D827" s="124">
        <v>99.89949043209907</v>
      </c>
      <c r="E827" s="125">
        <v>34.0</v>
      </c>
      <c r="F827" s="125">
        <v>0.95</v>
      </c>
      <c r="G827" s="126">
        <v>0.2</v>
      </c>
      <c r="H827" s="127">
        <f t="shared" si="2"/>
        <v>489.6</v>
      </c>
      <c r="I827" s="122">
        <f t="shared" si="3"/>
        <v>1.341369863</v>
      </c>
      <c r="J827" s="122">
        <f t="shared" si="4"/>
        <v>8.048219178</v>
      </c>
      <c r="K827" s="122">
        <f t="shared" si="5"/>
        <v>7.645808219</v>
      </c>
      <c r="L827" s="122">
        <f t="shared" si="6"/>
        <v>23</v>
      </c>
      <c r="M827" s="125">
        <v>0.96</v>
      </c>
      <c r="N827" s="125">
        <v>6.0</v>
      </c>
      <c r="O827" s="118">
        <f t="shared" si="7"/>
        <v>6</v>
      </c>
      <c r="P827" s="118"/>
      <c r="Q827" s="118"/>
      <c r="R827" s="118"/>
      <c r="S827" s="118"/>
      <c r="T827" s="118"/>
      <c r="U827" s="118"/>
      <c r="V827" s="118"/>
      <c r="W827" s="118"/>
      <c r="X827" s="118"/>
      <c r="Y827" s="118"/>
      <c r="Z827" s="118"/>
      <c r="AA827" s="118"/>
      <c r="AB827" s="118"/>
      <c r="AC827" s="118"/>
      <c r="AD827" s="118"/>
      <c r="AE827" s="118"/>
      <c r="AF827" s="118"/>
      <c r="AG827" s="118"/>
    </row>
    <row r="828" ht="11.25" customHeight="1">
      <c r="A828" s="123">
        <v>20237.86944913808</v>
      </c>
      <c r="B828" s="124">
        <v>58.91</v>
      </c>
      <c r="C828" s="124">
        <f t="shared" si="1"/>
        <v>24.95899163</v>
      </c>
      <c r="D828" s="124">
        <v>1470.3341970899999</v>
      </c>
      <c r="E828" s="125">
        <v>58.0</v>
      </c>
      <c r="F828" s="125">
        <v>1.23</v>
      </c>
      <c r="G828" s="126">
        <v>0.8</v>
      </c>
      <c r="H828" s="127">
        <f t="shared" si="2"/>
        <v>1252.8</v>
      </c>
      <c r="I828" s="122">
        <f t="shared" si="3"/>
        <v>3.432328767</v>
      </c>
      <c r="J828" s="122">
        <f t="shared" si="4"/>
        <v>37.75561644</v>
      </c>
      <c r="K828" s="122">
        <f t="shared" si="5"/>
        <v>46.43940822</v>
      </c>
      <c r="L828" s="122">
        <f t="shared" si="6"/>
        <v>131</v>
      </c>
      <c r="M828" s="125">
        <v>1.0</v>
      </c>
      <c r="N828" s="125">
        <v>11.0</v>
      </c>
      <c r="O828" s="118">
        <f t="shared" si="7"/>
        <v>11</v>
      </c>
      <c r="P828" s="118"/>
      <c r="Q828" s="118"/>
      <c r="R828" s="118"/>
      <c r="S828" s="118"/>
      <c r="T828" s="118"/>
      <c r="U828" s="118"/>
      <c r="V828" s="118"/>
      <c r="W828" s="118"/>
      <c r="X828" s="118"/>
      <c r="Y828" s="118"/>
      <c r="Z828" s="118"/>
      <c r="AA828" s="118"/>
      <c r="AB828" s="118"/>
      <c r="AC828" s="118"/>
      <c r="AD828" s="118"/>
      <c r="AE828" s="118"/>
      <c r="AF828" s="118"/>
      <c r="AG828" s="118"/>
    </row>
    <row r="829" ht="11.25" customHeight="1">
      <c r="A829" s="123">
        <v>93398.35280959116</v>
      </c>
      <c r="B829" s="124">
        <v>6.480099999999999</v>
      </c>
      <c r="C829" s="124">
        <f t="shared" si="1"/>
        <v>19.03752174</v>
      </c>
      <c r="D829" s="124">
        <v>123.36504460432124</v>
      </c>
      <c r="E829" s="125">
        <v>66.0</v>
      </c>
      <c r="F829" s="125">
        <v>0.25</v>
      </c>
      <c r="G829" s="126">
        <v>-0.4</v>
      </c>
      <c r="H829" s="127">
        <f t="shared" si="2"/>
        <v>475.2</v>
      </c>
      <c r="I829" s="122">
        <f t="shared" si="3"/>
        <v>1.301917808</v>
      </c>
      <c r="J829" s="122">
        <f t="shared" si="4"/>
        <v>26.03835616</v>
      </c>
      <c r="K829" s="122">
        <f t="shared" si="5"/>
        <v>6.509589041</v>
      </c>
      <c r="L829" s="122">
        <f t="shared" si="6"/>
        <v>39</v>
      </c>
      <c r="M829" s="125">
        <v>0.82</v>
      </c>
      <c r="N829" s="125">
        <v>16.0</v>
      </c>
      <c r="O829" s="118">
        <f t="shared" si="7"/>
        <v>20</v>
      </c>
      <c r="P829" s="118"/>
      <c r="Q829" s="118"/>
      <c r="R829" s="118"/>
      <c r="S829" s="118"/>
      <c r="T829" s="118"/>
      <c r="U829" s="118"/>
      <c r="V829" s="118"/>
      <c r="W829" s="118"/>
      <c r="X829" s="118"/>
      <c r="Y829" s="118"/>
      <c r="Z829" s="118"/>
      <c r="AA829" s="118"/>
      <c r="AB829" s="118"/>
      <c r="AC829" s="118"/>
      <c r="AD829" s="118"/>
      <c r="AE829" s="118"/>
      <c r="AF829" s="118"/>
      <c r="AG829" s="118"/>
    </row>
    <row r="830" ht="11.25" customHeight="1">
      <c r="A830" s="123">
        <v>63038.376972152175</v>
      </c>
      <c r="B830" s="124">
        <v>11.39945007</v>
      </c>
      <c r="C830" s="124">
        <f t="shared" si="1"/>
        <v>30.40941395</v>
      </c>
      <c r="D830" s="124">
        <v>346.6505960299855</v>
      </c>
      <c r="E830" s="125">
        <v>114.0</v>
      </c>
      <c r="F830" s="125">
        <v>1.3</v>
      </c>
      <c r="G830" s="126">
        <v>1.2</v>
      </c>
      <c r="H830" s="127">
        <f t="shared" si="2"/>
        <v>3009.6</v>
      </c>
      <c r="I830" s="122">
        <f t="shared" si="3"/>
        <v>8.245479452</v>
      </c>
      <c r="J830" s="122">
        <f t="shared" si="4"/>
        <v>41.22739726</v>
      </c>
      <c r="K830" s="122">
        <f t="shared" si="5"/>
        <v>53.59561644</v>
      </c>
      <c r="L830" s="122">
        <f t="shared" si="6"/>
        <v>148</v>
      </c>
      <c r="M830" s="125">
        <v>1.0</v>
      </c>
      <c r="N830" s="125">
        <v>5.0</v>
      </c>
      <c r="O830" s="118">
        <f t="shared" si="7"/>
        <v>5</v>
      </c>
      <c r="P830" s="118"/>
      <c r="Q830" s="118"/>
      <c r="R830" s="118"/>
      <c r="S830" s="118"/>
      <c r="T830" s="118"/>
      <c r="U830" s="118"/>
      <c r="V830" s="118"/>
      <c r="W830" s="118"/>
      <c r="X830" s="118"/>
      <c r="Y830" s="118"/>
      <c r="Z830" s="118"/>
      <c r="AA830" s="118"/>
      <c r="AB830" s="118"/>
      <c r="AC830" s="118"/>
      <c r="AD830" s="118"/>
      <c r="AE830" s="118"/>
      <c r="AF830" s="118"/>
      <c r="AG830" s="118"/>
    </row>
    <row r="831" ht="11.25" customHeight="1">
      <c r="A831" s="123">
        <v>3131.117451984311</v>
      </c>
      <c r="B831" s="124">
        <v>9.44395713</v>
      </c>
      <c r="C831" s="124">
        <f t="shared" si="1"/>
        <v>16.00267566</v>
      </c>
      <c r="D831" s="124">
        <v>151.1285829382387</v>
      </c>
      <c r="E831" s="125">
        <v>66.0</v>
      </c>
      <c r="F831" s="125">
        <v>1.14</v>
      </c>
      <c r="G831" s="126">
        <v>0.8</v>
      </c>
      <c r="H831" s="127">
        <f t="shared" si="2"/>
        <v>1425.6</v>
      </c>
      <c r="I831" s="122">
        <f t="shared" si="3"/>
        <v>3.905753425</v>
      </c>
      <c r="J831" s="122">
        <f t="shared" si="4"/>
        <v>23.43452055</v>
      </c>
      <c r="K831" s="122">
        <f t="shared" si="5"/>
        <v>26.71535342</v>
      </c>
      <c r="L831" s="122">
        <f t="shared" si="6"/>
        <v>77</v>
      </c>
      <c r="M831" s="125">
        <v>0.82</v>
      </c>
      <c r="N831" s="125">
        <v>5.0</v>
      </c>
      <c r="O831" s="118">
        <f t="shared" si="7"/>
        <v>6</v>
      </c>
      <c r="P831" s="118"/>
      <c r="Q831" s="118"/>
      <c r="R831" s="118"/>
      <c r="S831" s="118"/>
      <c r="T831" s="118"/>
      <c r="U831" s="118"/>
      <c r="V831" s="118"/>
      <c r="W831" s="118"/>
      <c r="X831" s="118"/>
      <c r="Y831" s="118"/>
      <c r="Z831" s="118"/>
      <c r="AA831" s="118"/>
      <c r="AB831" s="118"/>
      <c r="AC831" s="118"/>
      <c r="AD831" s="118"/>
      <c r="AE831" s="118"/>
      <c r="AF831" s="118"/>
      <c r="AG831" s="118"/>
    </row>
    <row r="832" ht="11.25" customHeight="1">
      <c r="A832" s="123">
        <v>55467.271207786194</v>
      </c>
      <c r="B832" s="124">
        <v>12.05138683</v>
      </c>
      <c r="C832" s="124">
        <f t="shared" si="1"/>
        <v>14.56843956</v>
      </c>
      <c r="D832" s="124">
        <v>175.5699006359225</v>
      </c>
      <c r="E832" s="125">
        <v>82.0</v>
      </c>
      <c r="F832" s="125">
        <v>0.84</v>
      </c>
      <c r="G832" s="126">
        <v>-0.4</v>
      </c>
      <c r="H832" s="127">
        <f t="shared" si="2"/>
        <v>590.4</v>
      </c>
      <c r="I832" s="122">
        <f t="shared" si="3"/>
        <v>1.617534247</v>
      </c>
      <c r="J832" s="122">
        <f t="shared" si="4"/>
        <v>8.087671233</v>
      </c>
      <c r="K832" s="122">
        <f t="shared" si="5"/>
        <v>6.793643836</v>
      </c>
      <c r="L832" s="122">
        <f t="shared" si="6"/>
        <v>22</v>
      </c>
      <c r="M832" s="125">
        <v>1.0</v>
      </c>
      <c r="N832" s="125">
        <v>5.0</v>
      </c>
      <c r="O832" s="118">
        <f t="shared" si="7"/>
        <v>5</v>
      </c>
      <c r="P832" s="118"/>
      <c r="Q832" s="118"/>
      <c r="R832" s="118"/>
      <c r="S832" s="118"/>
      <c r="T832" s="118"/>
      <c r="U832" s="118"/>
      <c r="V832" s="118"/>
      <c r="W832" s="118"/>
      <c r="X832" s="118"/>
      <c r="Y832" s="118"/>
      <c r="Z832" s="118"/>
      <c r="AA832" s="118"/>
      <c r="AB832" s="118"/>
      <c r="AC832" s="118"/>
      <c r="AD832" s="118"/>
      <c r="AE832" s="118"/>
      <c r="AF832" s="118"/>
      <c r="AG832" s="118"/>
    </row>
    <row r="833" ht="11.25" customHeight="1">
      <c r="A833" s="123">
        <v>51310.785534844275</v>
      </c>
      <c r="B833" s="124">
        <v>18.6371245</v>
      </c>
      <c r="C833" s="124">
        <f t="shared" si="1"/>
        <v>46.22349615</v>
      </c>
      <c r="D833" s="124">
        <v>861.4730526221822</v>
      </c>
      <c r="E833" s="125">
        <v>66.0</v>
      </c>
      <c r="F833" s="125">
        <v>0.68</v>
      </c>
      <c r="G833" s="126">
        <v>0.2</v>
      </c>
      <c r="H833" s="127">
        <f t="shared" si="2"/>
        <v>950.4</v>
      </c>
      <c r="I833" s="122">
        <f t="shared" si="3"/>
        <v>2.603835616</v>
      </c>
      <c r="J833" s="122">
        <f t="shared" si="4"/>
        <v>54.68054795</v>
      </c>
      <c r="K833" s="122">
        <f t="shared" si="5"/>
        <v>37.1827726</v>
      </c>
      <c r="L833" s="122">
        <f t="shared" si="6"/>
        <v>129</v>
      </c>
      <c r="M833" s="125">
        <v>1.0</v>
      </c>
      <c r="N833" s="125">
        <v>21.0</v>
      </c>
      <c r="O833" s="118">
        <f t="shared" si="7"/>
        <v>21</v>
      </c>
      <c r="P833" s="118"/>
      <c r="Q833" s="118"/>
      <c r="R833" s="118"/>
      <c r="S833" s="118"/>
      <c r="T833" s="118"/>
      <c r="U833" s="118"/>
      <c r="V833" s="118"/>
      <c r="W833" s="118"/>
      <c r="X833" s="118"/>
      <c r="Y833" s="118"/>
      <c r="Z833" s="118"/>
      <c r="AA833" s="118"/>
      <c r="AB833" s="118"/>
      <c r="AC833" s="118"/>
      <c r="AD833" s="118"/>
      <c r="AE833" s="118"/>
      <c r="AF833" s="118"/>
      <c r="AG833" s="118"/>
    </row>
    <row r="834" ht="11.25" customHeight="1">
      <c r="A834" s="123">
        <v>11965.103547691835</v>
      </c>
      <c r="B834" s="124">
        <v>8.653126499999999</v>
      </c>
      <c r="C834" s="124">
        <f t="shared" si="1"/>
        <v>50.46059971</v>
      </c>
      <c r="D834" s="124">
        <v>436.64195251843836</v>
      </c>
      <c r="E834" s="125">
        <v>98.0</v>
      </c>
      <c r="F834" s="125">
        <v>1.1</v>
      </c>
      <c r="G834" s="126">
        <v>0.8</v>
      </c>
      <c r="H834" s="127">
        <f t="shared" si="2"/>
        <v>2116.8</v>
      </c>
      <c r="I834" s="122">
        <f t="shared" si="3"/>
        <v>5.799452055</v>
      </c>
      <c r="J834" s="122">
        <f t="shared" si="4"/>
        <v>63.7939726</v>
      </c>
      <c r="K834" s="122">
        <f t="shared" si="5"/>
        <v>70.17336986</v>
      </c>
      <c r="L834" s="122">
        <f t="shared" si="6"/>
        <v>204</v>
      </c>
      <c r="M834" s="125">
        <v>1.0</v>
      </c>
      <c r="N834" s="125">
        <v>11.0</v>
      </c>
      <c r="O834" s="118">
        <f t="shared" si="7"/>
        <v>11</v>
      </c>
      <c r="P834" s="118"/>
      <c r="Q834" s="118"/>
      <c r="R834" s="118"/>
      <c r="S834" s="118"/>
      <c r="T834" s="118"/>
      <c r="U834" s="118"/>
      <c r="V834" s="118"/>
      <c r="W834" s="118"/>
      <c r="X834" s="118"/>
      <c r="Y834" s="118"/>
      <c r="Z834" s="118"/>
      <c r="AA834" s="118"/>
      <c r="AB834" s="118"/>
      <c r="AC834" s="118"/>
      <c r="AD834" s="118"/>
      <c r="AE834" s="118"/>
      <c r="AF834" s="118"/>
      <c r="AG834" s="118"/>
    </row>
    <row r="835" ht="11.25" customHeight="1">
      <c r="A835" s="123">
        <v>96062.58778305094</v>
      </c>
      <c r="B835" s="124">
        <v>12.512999999999998</v>
      </c>
      <c r="C835" s="124">
        <f t="shared" si="1"/>
        <v>91.82845044</v>
      </c>
      <c r="D835" s="124">
        <v>1149.0494003999997</v>
      </c>
      <c r="E835" s="125">
        <v>90.0</v>
      </c>
      <c r="F835" s="125">
        <v>1.95</v>
      </c>
      <c r="G835" s="126">
        <v>0.8</v>
      </c>
      <c r="H835" s="127">
        <f t="shared" si="2"/>
        <v>1944</v>
      </c>
      <c r="I835" s="122">
        <f t="shared" si="3"/>
        <v>5.326027397</v>
      </c>
      <c r="J835" s="122">
        <f t="shared" si="4"/>
        <v>85.21643836</v>
      </c>
      <c r="K835" s="122">
        <f t="shared" si="5"/>
        <v>166.1720548</v>
      </c>
      <c r="L835" s="122">
        <f t="shared" si="6"/>
        <v>418</v>
      </c>
      <c r="M835" s="125">
        <v>1.0</v>
      </c>
      <c r="N835" s="125">
        <v>16.0</v>
      </c>
      <c r="O835" s="118">
        <f t="shared" si="7"/>
        <v>16</v>
      </c>
      <c r="P835" s="118"/>
      <c r="Q835" s="118"/>
      <c r="R835" s="118"/>
      <c r="S835" s="118"/>
      <c r="T835" s="118"/>
      <c r="U835" s="118"/>
      <c r="V835" s="118"/>
      <c r="W835" s="118"/>
      <c r="X835" s="118"/>
      <c r="Y835" s="118"/>
      <c r="Z835" s="118"/>
      <c r="AA835" s="118"/>
      <c r="AB835" s="118"/>
      <c r="AC835" s="118"/>
      <c r="AD835" s="118"/>
      <c r="AE835" s="118"/>
      <c r="AF835" s="118"/>
      <c r="AG835" s="118"/>
    </row>
    <row r="836" ht="11.25" customHeight="1">
      <c r="A836" s="123">
        <v>31835.02609518093</v>
      </c>
      <c r="B836" s="124">
        <v>7.5249999999999995</v>
      </c>
      <c r="C836" s="124">
        <f t="shared" si="1"/>
        <v>112.1865034</v>
      </c>
      <c r="D836" s="124">
        <v>844.2034383196531</v>
      </c>
      <c r="E836" s="125">
        <v>130.0</v>
      </c>
      <c r="F836" s="125">
        <v>1.05</v>
      </c>
      <c r="G836" s="126">
        <v>0.8</v>
      </c>
      <c r="H836" s="127">
        <f t="shared" si="2"/>
        <v>2808</v>
      </c>
      <c r="I836" s="122">
        <f t="shared" si="3"/>
        <v>7.693150685</v>
      </c>
      <c r="J836" s="122">
        <f t="shared" si="4"/>
        <v>130.7835616</v>
      </c>
      <c r="K836" s="122">
        <f t="shared" si="5"/>
        <v>137.3227397</v>
      </c>
      <c r="L836" s="122">
        <f t="shared" si="6"/>
        <v>405</v>
      </c>
      <c r="M836" s="125">
        <v>0.95</v>
      </c>
      <c r="N836" s="125">
        <v>16.0</v>
      </c>
      <c r="O836" s="118">
        <f t="shared" si="7"/>
        <v>17</v>
      </c>
      <c r="P836" s="118"/>
      <c r="Q836" s="118"/>
      <c r="R836" s="118"/>
      <c r="S836" s="118"/>
      <c r="T836" s="118"/>
      <c r="U836" s="118"/>
      <c r="V836" s="118"/>
      <c r="W836" s="118"/>
      <c r="X836" s="118"/>
      <c r="Y836" s="118"/>
      <c r="Z836" s="118"/>
      <c r="AA836" s="118"/>
      <c r="AB836" s="118"/>
      <c r="AC836" s="118"/>
      <c r="AD836" s="118"/>
      <c r="AE836" s="118"/>
      <c r="AF836" s="118"/>
      <c r="AG836" s="118"/>
    </row>
    <row r="837" ht="11.25" customHeight="1">
      <c r="A837" s="123">
        <v>27385.06481314258</v>
      </c>
      <c r="B837" s="124">
        <v>122.39473043999999</v>
      </c>
      <c r="C837" s="124">
        <f t="shared" si="1"/>
        <v>83.69747281</v>
      </c>
      <c r="D837" s="124">
        <v>10244.129622822455</v>
      </c>
      <c r="E837" s="125">
        <v>98.0</v>
      </c>
      <c r="F837" s="125">
        <v>0.76</v>
      </c>
      <c r="G837" s="126">
        <v>0.2</v>
      </c>
      <c r="H837" s="127">
        <f t="shared" si="2"/>
        <v>1411.2</v>
      </c>
      <c r="I837" s="122">
        <f t="shared" si="3"/>
        <v>3.86630137</v>
      </c>
      <c r="J837" s="122">
        <f t="shared" si="4"/>
        <v>112.1227397</v>
      </c>
      <c r="K837" s="122">
        <f t="shared" si="5"/>
        <v>85.21328219</v>
      </c>
      <c r="L837" s="122">
        <f t="shared" si="6"/>
        <v>283</v>
      </c>
      <c r="M837" s="125">
        <v>1.0</v>
      </c>
      <c r="N837" s="125">
        <v>29.0</v>
      </c>
      <c r="O837" s="118">
        <f t="shared" si="7"/>
        <v>29</v>
      </c>
      <c r="P837" s="118"/>
      <c r="Q837" s="118"/>
      <c r="R837" s="118"/>
      <c r="S837" s="118"/>
      <c r="T837" s="118"/>
      <c r="U837" s="118"/>
      <c r="V837" s="118"/>
      <c r="W837" s="118"/>
      <c r="X837" s="118"/>
      <c r="Y837" s="118"/>
      <c r="Z837" s="118"/>
      <c r="AA837" s="118"/>
      <c r="AB837" s="118"/>
      <c r="AC837" s="118"/>
      <c r="AD837" s="118"/>
      <c r="AE837" s="118"/>
      <c r="AF837" s="118"/>
      <c r="AG837" s="118"/>
    </row>
    <row r="838" ht="11.25" customHeight="1">
      <c r="A838" s="123">
        <v>73865.19729239523</v>
      </c>
      <c r="B838" s="124">
        <v>10.319999999999999</v>
      </c>
      <c r="C838" s="124">
        <f t="shared" si="1"/>
        <v>75.07211012</v>
      </c>
      <c r="D838" s="124">
        <v>774.7441764891273</v>
      </c>
      <c r="E838" s="125">
        <v>66.0</v>
      </c>
      <c r="F838" s="125">
        <v>1.57</v>
      </c>
      <c r="G838" s="126">
        <v>-0.4</v>
      </c>
      <c r="H838" s="127">
        <f t="shared" si="2"/>
        <v>475.2</v>
      </c>
      <c r="I838" s="122">
        <f t="shared" si="3"/>
        <v>1.301917808</v>
      </c>
      <c r="J838" s="122">
        <f t="shared" si="4"/>
        <v>20.83068493</v>
      </c>
      <c r="K838" s="122">
        <f t="shared" si="5"/>
        <v>32.70417534</v>
      </c>
      <c r="L838" s="122">
        <f t="shared" si="6"/>
        <v>86</v>
      </c>
      <c r="M838" s="125">
        <v>0.91</v>
      </c>
      <c r="N838" s="125">
        <v>15.0</v>
      </c>
      <c r="O838" s="118">
        <f t="shared" si="7"/>
        <v>16</v>
      </c>
      <c r="P838" s="118"/>
      <c r="Q838" s="118"/>
      <c r="R838" s="118"/>
      <c r="S838" s="118"/>
      <c r="T838" s="118"/>
      <c r="U838" s="118"/>
      <c r="V838" s="118"/>
      <c r="W838" s="118"/>
      <c r="X838" s="118"/>
      <c r="Y838" s="118"/>
      <c r="Z838" s="118"/>
      <c r="AA838" s="118"/>
      <c r="AB838" s="118"/>
      <c r="AC838" s="118"/>
      <c r="AD838" s="118"/>
      <c r="AE838" s="118"/>
      <c r="AF838" s="118"/>
      <c r="AG838" s="118"/>
    </row>
    <row r="839" ht="11.25" customHeight="1">
      <c r="A839" s="123">
        <v>78037.7063495188</v>
      </c>
      <c r="B839" s="124">
        <v>93.61679597</v>
      </c>
      <c r="C839" s="124">
        <f t="shared" si="1"/>
        <v>35.83050733</v>
      </c>
      <c r="D839" s="124">
        <v>3354.3372944011553</v>
      </c>
      <c r="E839" s="125">
        <v>34.0</v>
      </c>
      <c r="F839" s="125">
        <v>0.82</v>
      </c>
      <c r="G839" s="126">
        <v>-0.1</v>
      </c>
      <c r="H839" s="127">
        <f t="shared" si="2"/>
        <v>367.2</v>
      </c>
      <c r="I839" s="122">
        <f t="shared" si="3"/>
        <v>1.006027397</v>
      </c>
      <c r="J839" s="122">
        <f t="shared" si="4"/>
        <v>35.2109589</v>
      </c>
      <c r="K839" s="122">
        <f t="shared" si="5"/>
        <v>28.8729863</v>
      </c>
      <c r="L839" s="122">
        <f t="shared" si="6"/>
        <v>93</v>
      </c>
      <c r="M839" s="125">
        <v>0.94</v>
      </c>
      <c r="N839" s="125">
        <v>33.0</v>
      </c>
      <c r="O839" s="118">
        <f t="shared" si="7"/>
        <v>35</v>
      </c>
      <c r="P839" s="118"/>
      <c r="Q839" s="118"/>
      <c r="R839" s="118"/>
      <c r="S839" s="118"/>
      <c r="T839" s="118"/>
      <c r="U839" s="118"/>
      <c r="V839" s="118"/>
      <c r="W839" s="118"/>
      <c r="X839" s="118"/>
      <c r="Y839" s="118"/>
      <c r="Z839" s="118"/>
      <c r="AA839" s="118"/>
      <c r="AB839" s="118"/>
      <c r="AC839" s="118"/>
      <c r="AD839" s="118"/>
      <c r="AE839" s="118"/>
      <c r="AF839" s="118"/>
      <c r="AG839" s="118"/>
    </row>
    <row r="840" ht="11.25" customHeight="1">
      <c r="A840" s="123">
        <v>12439.485010309614</v>
      </c>
      <c r="B840" s="124">
        <v>14.146999999999998</v>
      </c>
      <c r="C840" s="124">
        <f t="shared" si="1"/>
        <v>71.83436341</v>
      </c>
      <c r="D840" s="124">
        <v>1016.2407391331626</v>
      </c>
      <c r="E840" s="125">
        <v>50.0</v>
      </c>
      <c r="F840" s="125">
        <v>1.9</v>
      </c>
      <c r="G840" s="126">
        <v>-0.4</v>
      </c>
      <c r="H840" s="127">
        <f t="shared" si="2"/>
        <v>360</v>
      </c>
      <c r="I840" s="122">
        <f t="shared" si="3"/>
        <v>0.9863013699</v>
      </c>
      <c r="J840" s="122">
        <f t="shared" si="4"/>
        <v>19.7260274</v>
      </c>
      <c r="K840" s="122">
        <f t="shared" si="5"/>
        <v>37.47945205</v>
      </c>
      <c r="L840" s="122">
        <f t="shared" si="6"/>
        <v>95</v>
      </c>
      <c r="M840" s="125">
        <v>0.82</v>
      </c>
      <c r="N840" s="125">
        <v>16.0</v>
      </c>
      <c r="O840" s="118">
        <f t="shared" si="7"/>
        <v>20</v>
      </c>
      <c r="P840" s="118"/>
      <c r="Q840" s="118"/>
      <c r="R840" s="118"/>
      <c r="S840" s="118"/>
      <c r="T840" s="118"/>
      <c r="U840" s="118"/>
      <c r="V840" s="118"/>
      <c r="W840" s="118"/>
      <c r="X840" s="118"/>
      <c r="Y840" s="118"/>
      <c r="Z840" s="118"/>
      <c r="AA840" s="118"/>
      <c r="AB840" s="118"/>
      <c r="AC840" s="118"/>
      <c r="AD840" s="118"/>
      <c r="AE840" s="118"/>
      <c r="AF840" s="118"/>
      <c r="AG840" s="118"/>
    </row>
    <row r="841" ht="11.25" customHeight="1">
      <c r="A841" s="123">
        <v>59135.7728746746</v>
      </c>
      <c r="B841" s="124">
        <v>22.98221</v>
      </c>
      <c r="C841" s="124">
        <f t="shared" si="1"/>
        <v>46.13577616</v>
      </c>
      <c r="D841" s="124">
        <v>1060.302096329126</v>
      </c>
      <c r="E841" s="125">
        <v>42.0</v>
      </c>
      <c r="F841" s="125">
        <v>1.47</v>
      </c>
      <c r="G841" s="126">
        <v>-0.6</v>
      </c>
      <c r="H841" s="127">
        <f t="shared" si="2"/>
        <v>201.6</v>
      </c>
      <c r="I841" s="122">
        <f t="shared" si="3"/>
        <v>0.5523287671</v>
      </c>
      <c r="J841" s="122">
        <f t="shared" si="4"/>
        <v>8.837260274</v>
      </c>
      <c r="K841" s="122">
        <f t="shared" si="5"/>
        <v>12.9907726</v>
      </c>
      <c r="L841" s="122">
        <f t="shared" si="6"/>
        <v>35</v>
      </c>
      <c r="M841" s="125">
        <v>0.97</v>
      </c>
      <c r="N841" s="125">
        <v>16.0</v>
      </c>
      <c r="O841" s="118">
        <f t="shared" si="7"/>
        <v>16</v>
      </c>
      <c r="P841" s="118"/>
      <c r="Q841" s="118"/>
      <c r="R841" s="118"/>
      <c r="S841" s="118"/>
      <c r="T841" s="118"/>
      <c r="U841" s="118"/>
      <c r="V841" s="118"/>
      <c r="W841" s="118"/>
      <c r="X841" s="118"/>
      <c r="Y841" s="118"/>
      <c r="Z841" s="118"/>
      <c r="AA841" s="118"/>
      <c r="AB841" s="118"/>
      <c r="AC841" s="118"/>
      <c r="AD841" s="118"/>
      <c r="AE841" s="118"/>
      <c r="AF841" s="118"/>
      <c r="AG841" s="118"/>
    </row>
    <row r="842" ht="11.25" customHeight="1">
      <c r="A842" s="123">
        <v>19294.75573898044</v>
      </c>
      <c r="B842" s="124">
        <v>11.781999999999998</v>
      </c>
      <c r="C842" s="124">
        <f t="shared" si="1"/>
        <v>10.45695298</v>
      </c>
      <c r="D842" s="124">
        <v>123.20382003095335</v>
      </c>
      <c r="E842" s="125">
        <v>50.0</v>
      </c>
      <c r="F842" s="125">
        <v>0.25</v>
      </c>
      <c r="G842" s="126">
        <v>1.5</v>
      </c>
      <c r="H842" s="127">
        <f t="shared" si="2"/>
        <v>1500</v>
      </c>
      <c r="I842" s="122">
        <f t="shared" si="3"/>
        <v>4.109589041</v>
      </c>
      <c r="J842" s="122">
        <f t="shared" si="4"/>
        <v>65.75342466</v>
      </c>
      <c r="K842" s="122">
        <f t="shared" si="5"/>
        <v>16.43835616</v>
      </c>
      <c r="L842" s="122">
        <f t="shared" si="6"/>
        <v>99</v>
      </c>
      <c r="M842" s="125">
        <v>0.97</v>
      </c>
      <c r="N842" s="125">
        <v>16.0</v>
      </c>
      <c r="O842" s="118">
        <f t="shared" si="7"/>
        <v>16</v>
      </c>
      <c r="P842" s="118"/>
      <c r="Q842" s="118"/>
      <c r="R842" s="118"/>
      <c r="S842" s="118"/>
      <c r="T842" s="118"/>
      <c r="U842" s="118"/>
      <c r="V842" s="118"/>
      <c r="W842" s="118"/>
      <c r="X842" s="118"/>
      <c r="Y842" s="118"/>
      <c r="Z842" s="118"/>
      <c r="AA842" s="118"/>
      <c r="AB842" s="118"/>
      <c r="AC842" s="118"/>
      <c r="AD842" s="118"/>
      <c r="AE842" s="118"/>
      <c r="AF842" s="118"/>
      <c r="AG842" s="118"/>
    </row>
    <row r="843" ht="11.25" customHeight="1">
      <c r="A843" s="123">
        <v>31773.454259645718</v>
      </c>
      <c r="B843" s="124">
        <v>12.126</v>
      </c>
      <c r="C843" s="124">
        <f t="shared" si="1"/>
        <v>232.388731</v>
      </c>
      <c r="D843" s="124">
        <v>2817.945752512</v>
      </c>
      <c r="E843" s="125">
        <v>138.0</v>
      </c>
      <c r="F843" s="125">
        <v>2.66</v>
      </c>
      <c r="G843" s="126">
        <v>0.2</v>
      </c>
      <c r="H843" s="127">
        <f t="shared" si="2"/>
        <v>1987.2</v>
      </c>
      <c r="I843" s="122">
        <f t="shared" si="3"/>
        <v>5.444383562</v>
      </c>
      <c r="J843" s="122">
        <f t="shared" si="4"/>
        <v>87.11013699</v>
      </c>
      <c r="K843" s="122">
        <f t="shared" si="5"/>
        <v>231.7129644</v>
      </c>
      <c r="L843" s="122">
        <f t="shared" si="6"/>
        <v>551</v>
      </c>
      <c r="M843" s="125">
        <v>1.0</v>
      </c>
      <c r="N843" s="125">
        <v>16.0</v>
      </c>
      <c r="O843" s="118">
        <f t="shared" si="7"/>
        <v>16</v>
      </c>
      <c r="P843" s="118"/>
      <c r="Q843" s="118"/>
      <c r="R843" s="118"/>
      <c r="S843" s="118"/>
      <c r="T843" s="118"/>
      <c r="U843" s="118"/>
      <c r="V843" s="118"/>
      <c r="W843" s="118"/>
      <c r="X843" s="118"/>
      <c r="Y843" s="118"/>
      <c r="Z843" s="118"/>
      <c r="AA843" s="118"/>
      <c r="AB843" s="118"/>
      <c r="AC843" s="118"/>
      <c r="AD843" s="118"/>
      <c r="AE843" s="118"/>
      <c r="AF843" s="118"/>
      <c r="AG843" s="118"/>
    </row>
    <row r="844" ht="11.25" customHeight="1">
      <c r="A844" s="123">
        <v>23682.798072302703</v>
      </c>
      <c r="B844" s="124">
        <v>5.94336927</v>
      </c>
      <c r="C844" s="124">
        <f t="shared" si="1"/>
        <v>54.23948203</v>
      </c>
      <c r="D844" s="124">
        <v>322.3652707311747</v>
      </c>
      <c r="E844" s="125">
        <v>58.0</v>
      </c>
      <c r="F844" s="125">
        <v>0.98</v>
      </c>
      <c r="G844" s="126">
        <v>0.2</v>
      </c>
      <c r="H844" s="127">
        <f t="shared" si="2"/>
        <v>835.2</v>
      </c>
      <c r="I844" s="122">
        <f t="shared" si="3"/>
        <v>2.288219178</v>
      </c>
      <c r="J844" s="122">
        <f t="shared" si="4"/>
        <v>52.6290411</v>
      </c>
      <c r="K844" s="122">
        <f t="shared" si="5"/>
        <v>51.57646027</v>
      </c>
      <c r="L844" s="122">
        <f t="shared" si="6"/>
        <v>156</v>
      </c>
      <c r="M844" s="125">
        <v>0.9</v>
      </c>
      <c r="N844" s="125">
        <v>21.0</v>
      </c>
      <c r="O844" s="118">
        <f t="shared" si="7"/>
        <v>23</v>
      </c>
      <c r="P844" s="118"/>
      <c r="Q844" s="118"/>
      <c r="R844" s="118"/>
      <c r="S844" s="118"/>
      <c r="T844" s="118"/>
      <c r="U844" s="118"/>
      <c r="V844" s="118"/>
      <c r="W844" s="118"/>
      <c r="X844" s="118"/>
      <c r="Y844" s="118"/>
      <c r="Z844" s="118"/>
      <c r="AA844" s="118"/>
      <c r="AB844" s="118"/>
      <c r="AC844" s="118"/>
      <c r="AD844" s="118"/>
      <c r="AE844" s="118"/>
      <c r="AF844" s="118"/>
      <c r="AG844" s="118"/>
    </row>
    <row r="845" ht="11.25" customHeight="1">
      <c r="A845" s="123">
        <v>65445.76699830419</v>
      </c>
      <c r="B845" s="124">
        <v>7.815679999999999</v>
      </c>
      <c r="C845" s="124">
        <f t="shared" si="1"/>
        <v>14.33579266</v>
      </c>
      <c r="D845" s="124">
        <v>112.04396797439999</v>
      </c>
      <c r="E845" s="125">
        <v>42.0</v>
      </c>
      <c r="F845" s="125">
        <v>1.35</v>
      </c>
      <c r="G845" s="126">
        <v>0.5</v>
      </c>
      <c r="H845" s="127">
        <f t="shared" si="2"/>
        <v>756</v>
      </c>
      <c r="I845" s="122">
        <f t="shared" si="3"/>
        <v>2.071232877</v>
      </c>
      <c r="J845" s="122">
        <f t="shared" si="4"/>
        <v>12.42739726</v>
      </c>
      <c r="K845" s="122">
        <f t="shared" si="5"/>
        <v>16.7769863</v>
      </c>
      <c r="L845" s="122">
        <f t="shared" si="6"/>
        <v>46</v>
      </c>
      <c r="M845" s="125">
        <v>1.0</v>
      </c>
      <c r="N845" s="125">
        <v>6.0</v>
      </c>
      <c r="O845" s="118">
        <f t="shared" si="7"/>
        <v>6</v>
      </c>
      <c r="P845" s="118"/>
      <c r="Q845" s="118"/>
      <c r="R845" s="118"/>
      <c r="S845" s="118"/>
      <c r="T845" s="118"/>
      <c r="U845" s="118"/>
      <c r="V845" s="118"/>
      <c r="W845" s="118"/>
      <c r="X845" s="118"/>
      <c r="Y845" s="118"/>
      <c r="Z845" s="118"/>
      <c r="AA845" s="118"/>
      <c r="AB845" s="118"/>
      <c r="AC845" s="118"/>
      <c r="AD845" s="118"/>
      <c r="AE845" s="118"/>
      <c r="AF845" s="118"/>
      <c r="AG845" s="118"/>
    </row>
    <row r="846" ht="11.25" customHeight="1">
      <c r="A846" s="123">
        <v>97836.37886348157</v>
      </c>
      <c r="B846" s="124">
        <v>7.88990832</v>
      </c>
      <c r="C846" s="124">
        <f t="shared" si="1"/>
        <v>54.19511763</v>
      </c>
      <c r="D846" s="124">
        <v>427.5945095218216</v>
      </c>
      <c r="E846" s="125">
        <v>82.0</v>
      </c>
      <c r="F846" s="125">
        <v>0.53</v>
      </c>
      <c r="G846" s="126">
        <v>1.5</v>
      </c>
      <c r="H846" s="127">
        <f t="shared" si="2"/>
        <v>2460</v>
      </c>
      <c r="I846" s="122">
        <f t="shared" si="3"/>
        <v>6.739726027</v>
      </c>
      <c r="J846" s="122">
        <f t="shared" si="4"/>
        <v>175.2328767</v>
      </c>
      <c r="K846" s="122">
        <f t="shared" si="5"/>
        <v>92.87342466</v>
      </c>
      <c r="L846" s="122">
        <f t="shared" si="6"/>
        <v>361</v>
      </c>
      <c r="M846" s="125">
        <v>1.0</v>
      </c>
      <c r="N846" s="125">
        <v>26.0</v>
      </c>
      <c r="O846" s="118">
        <f t="shared" si="7"/>
        <v>26</v>
      </c>
      <c r="P846" s="118"/>
      <c r="Q846" s="118"/>
      <c r="R846" s="118"/>
      <c r="S846" s="118"/>
      <c r="T846" s="118"/>
      <c r="U846" s="118"/>
      <c r="V846" s="118"/>
      <c r="W846" s="118"/>
      <c r="X846" s="118"/>
      <c r="Y846" s="118"/>
      <c r="Z846" s="118"/>
      <c r="AA846" s="118"/>
      <c r="AB846" s="118"/>
      <c r="AC846" s="118"/>
      <c r="AD846" s="118"/>
      <c r="AE846" s="118"/>
      <c r="AF846" s="118"/>
      <c r="AG846" s="118"/>
    </row>
    <row r="847" ht="11.25" customHeight="1">
      <c r="A847" s="123">
        <v>56216.19554006605</v>
      </c>
      <c r="B847" s="124">
        <v>18.16701969</v>
      </c>
      <c r="C847" s="124">
        <f t="shared" si="1"/>
        <v>61.12863257</v>
      </c>
      <c r="D847" s="124">
        <v>1110.5250715772947</v>
      </c>
      <c r="E847" s="125">
        <v>82.0</v>
      </c>
      <c r="F847" s="125">
        <v>0.53</v>
      </c>
      <c r="G847" s="126">
        <v>0.2</v>
      </c>
      <c r="H847" s="127">
        <f t="shared" si="2"/>
        <v>1180.8</v>
      </c>
      <c r="I847" s="122">
        <f t="shared" si="3"/>
        <v>3.235068493</v>
      </c>
      <c r="J847" s="122">
        <f t="shared" si="4"/>
        <v>90.58191781</v>
      </c>
      <c r="K847" s="122">
        <f t="shared" si="5"/>
        <v>48.00841644</v>
      </c>
      <c r="L847" s="122">
        <f t="shared" si="6"/>
        <v>187</v>
      </c>
      <c r="M847" s="125">
        <v>1.0</v>
      </c>
      <c r="N847" s="125">
        <v>28.0</v>
      </c>
      <c r="O847" s="118">
        <f t="shared" si="7"/>
        <v>28</v>
      </c>
      <c r="P847" s="118"/>
      <c r="Q847" s="118"/>
      <c r="R847" s="118"/>
      <c r="S847" s="118"/>
      <c r="T847" s="118"/>
      <c r="U847" s="118"/>
      <c r="V847" s="118"/>
      <c r="W847" s="118"/>
      <c r="X847" s="118"/>
      <c r="Y847" s="118"/>
      <c r="Z847" s="118"/>
      <c r="AA847" s="118"/>
      <c r="AB847" s="118"/>
      <c r="AC847" s="118"/>
      <c r="AD847" s="118"/>
      <c r="AE847" s="118"/>
      <c r="AF847" s="118"/>
      <c r="AG847" s="118"/>
    </row>
    <row r="848" ht="11.25" customHeight="1">
      <c r="A848" s="123">
        <v>78535.81499210693</v>
      </c>
      <c r="B848" s="124">
        <v>11.274599999999998</v>
      </c>
      <c r="C848" s="124">
        <f t="shared" si="1"/>
        <v>3.808872816</v>
      </c>
      <c r="D848" s="124">
        <v>42.943517446575726</v>
      </c>
      <c r="E848" s="125">
        <v>18.0</v>
      </c>
      <c r="F848" s="125">
        <v>0.25</v>
      </c>
      <c r="G848" s="126">
        <v>-0.4</v>
      </c>
      <c r="H848" s="127">
        <f t="shared" si="2"/>
        <v>129.6</v>
      </c>
      <c r="I848" s="122">
        <f t="shared" si="3"/>
        <v>0.3550684932</v>
      </c>
      <c r="J848" s="122">
        <f t="shared" si="4"/>
        <v>5.68109589</v>
      </c>
      <c r="K848" s="122">
        <f t="shared" si="5"/>
        <v>1.420273973</v>
      </c>
      <c r="L848" s="122">
        <f t="shared" si="6"/>
        <v>9</v>
      </c>
      <c r="M848" s="125">
        <v>0.97</v>
      </c>
      <c r="N848" s="125">
        <v>16.0</v>
      </c>
      <c r="O848" s="118">
        <f t="shared" si="7"/>
        <v>16</v>
      </c>
      <c r="P848" s="118"/>
      <c r="Q848" s="118"/>
      <c r="R848" s="118"/>
      <c r="S848" s="118"/>
      <c r="T848" s="118"/>
      <c r="U848" s="118"/>
      <c r="V848" s="118"/>
      <c r="W848" s="118"/>
      <c r="X848" s="118"/>
      <c r="Y848" s="118"/>
      <c r="Z848" s="118"/>
      <c r="AA848" s="118"/>
      <c r="AB848" s="118"/>
      <c r="AC848" s="118"/>
      <c r="AD848" s="118"/>
      <c r="AE848" s="118"/>
      <c r="AF848" s="118"/>
      <c r="AG848" s="118"/>
    </row>
    <row r="849" ht="11.25" customHeight="1">
      <c r="A849" s="123">
        <v>4776.122885258394</v>
      </c>
      <c r="B849" s="124">
        <v>20.23053379</v>
      </c>
      <c r="C849" s="124">
        <f t="shared" si="1"/>
        <v>60.61799457</v>
      </c>
      <c r="D849" s="124">
        <v>1226.3343873501162</v>
      </c>
      <c r="E849" s="125">
        <v>82.0</v>
      </c>
      <c r="F849" s="125">
        <v>0.54</v>
      </c>
      <c r="G849" s="126">
        <v>1.2</v>
      </c>
      <c r="H849" s="127">
        <f t="shared" si="2"/>
        <v>2164.8</v>
      </c>
      <c r="I849" s="122">
        <f t="shared" si="3"/>
        <v>5.930958904</v>
      </c>
      <c r="J849" s="122">
        <f t="shared" si="4"/>
        <v>195.7216438</v>
      </c>
      <c r="K849" s="122">
        <f t="shared" si="5"/>
        <v>105.6896877</v>
      </c>
      <c r="L849" s="122">
        <f t="shared" si="6"/>
        <v>407</v>
      </c>
      <c r="M849" s="125">
        <v>0.8</v>
      </c>
      <c r="N849" s="125">
        <v>26.0</v>
      </c>
      <c r="O849" s="118">
        <f t="shared" si="7"/>
        <v>33</v>
      </c>
      <c r="P849" s="118"/>
      <c r="Q849" s="118"/>
      <c r="R849" s="118"/>
      <c r="S849" s="118"/>
      <c r="T849" s="118"/>
      <c r="U849" s="118"/>
      <c r="V849" s="118"/>
      <c r="W849" s="118"/>
      <c r="X849" s="118"/>
      <c r="Y849" s="118"/>
      <c r="Z849" s="118"/>
      <c r="AA849" s="118"/>
      <c r="AB849" s="118"/>
      <c r="AC849" s="118"/>
      <c r="AD849" s="118"/>
      <c r="AE849" s="118"/>
      <c r="AF849" s="118"/>
      <c r="AG849" s="118"/>
    </row>
    <row r="850" ht="11.25" customHeight="1">
      <c r="A850" s="123">
        <v>16190.155759372605</v>
      </c>
      <c r="B850" s="124">
        <v>36.55</v>
      </c>
      <c r="C850" s="124">
        <f t="shared" si="1"/>
        <v>9.29392972</v>
      </c>
      <c r="D850" s="124">
        <v>339.69313125</v>
      </c>
      <c r="E850" s="125">
        <v>58.0</v>
      </c>
      <c r="F850" s="125">
        <v>0.25</v>
      </c>
      <c r="G850" s="126">
        <v>1.5</v>
      </c>
      <c r="H850" s="127">
        <f t="shared" si="2"/>
        <v>1740</v>
      </c>
      <c r="I850" s="122">
        <f t="shared" si="3"/>
        <v>4.767123288</v>
      </c>
      <c r="J850" s="122">
        <f t="shared" si="4"/>
        <v>71.50684932</v>
      </c>
      <c r="K850" s="122">
        <f t="shared" si="5"/>
        <v>17.87671233</v>
      </c>
      <c r="L850" s="122">
        <f t="shared" si="6"/>
        <v>107</v>
      </c>
      <c r="M850" s="125">
        <v>1.0</v>
      </c>
      <c r="N850" s="125">
        <v>15.0</v>
      </c>
      <c r="O850" s="118">
        <f t="shared" si="7"/>
        <v>15</v>
      </c>
      <c r="P850" s="118"/>
      <c r="Q850" s="118"/>
      <c r="R850" s="118"/>
      <c r="S850" s="118"/>
      <c r="T850" s="118"/>
      <c r="U850" s="118"/>
      <c r="V850" s="118"/>
      <c r="W850" s="118"/>
      <c r="X850" s="118"/>
      <c r="Y850" s="118"/>
      <c r="Z850" s="118"/>
      <c r="AA850" s="118"/>
      <c r="AB850" s="118"/>
      <c r="AC850" s="118"/>
      <c r="AD850" s="118"/>
      <c r="AE850" s="118"/>
      <c r="AF850" s="118"/>
      <c r="AG850" s="118"/>
    </row>
    <row r="851" ht="11.25" customHeight="1">
      <c r="A851" s="123">
        <v>5565.194267358742</v>
      </c>
      <c r="B851" s="124">
        <v>6.260348929999999</v>
      </c>
      <c r="C851" s="124">
        <f t="shared" si="1"/>
        <v>38.69203081</v>
      </c>
      <c r="D851" s="124">
        <v>242.2256136699027</v>
      </c>
      <c r="E851" s="125">
        <v>58.0</v>
      </c>
      <c r="F851" s="125">
        <v>0.92</v>
      </c>
      <c r="G851" s="126">
        <v>1.2</v>
      </c>
      <c r="H851" s="127">
        <f t="shared" si="2"/>
        <v>1531.2</v>
      </c>
      <c r="I851" s="122">
        <f t="shared" si="3"/>
        <v>4.195068493</v>
      </c>
      <c r="J851" s="122">
        <f t="shared" si="4"/>
        <v>67.12109589</v>
      </c>
      <c r="K851" s="122">
        <f t="shared" si="5"/>
        <v>61.75140822</v>
      </c>
      <c r="L851" s="122">
        <f t="shared" si="6"/>
        <v>191</v>
      </c>
      <c r="M851" s="125">
        <v>1.0</v>
      </c>
      <c r="N851" s="125">
        <v>16.0</v>
      </c>
      <c r="O851" s="118">
        <f t="shared" si="7"/>
        <v>16</v>
      </c>
      <c r="P851" s="118"/>
      <c r="Q851" s="118"/>
      <c r="R851" s="118"/>
      <c r="S851" s="118"/>
      <c r="T851" s="118"/>
      <c r="U851" s="118"/>
      <c r="V851" s="118"/>
      <c r="W851" s="118"/>
      <c r="X851" s="118"/>
      <c r="Y851" s="118"/>
      <c r="Z851" s="118"/>
      <c r="AA851" s="118"/>
      <c r="AB851" s="118"/>
      <c r="AC851" s="118"/>
      <c r="AD851" s="118"/>
      <c r="AE851" s="118"/>
      <c r="AF851" s="118"/>
      <c r="AG851" s="118"/>
    </row>
    <row r="852" ht="11.25" customHeight="1">
      <c r="A852" s="123">
        <v>68070.9688391999</v>
      </c>
      <c r="B852" s="124">
        <v>27.554591779999996</v>
      </c>
      <c r="C852" s="124">
        <f t="shared" si="1"/>
        <v>50.09289487</v>
      </c>
      <c r="D852" s="124">
        <v>1380.289269176875</v>
      </c>
      <c r="E852" s="125">
        <v>90.0</v>
      </c>
      <c r="F852" s="125">
        <v>0.73</v>
      </c>
      <c r="G852" s="126">
        <v>0.5</v>
      </c>
      <c r="H852" s="127">
        <f t="shared" si="2"/>
        <v>1620</v>
      </c>
      <c r="I852" s="122">
        <f t="shared" si="3"/>
        <v>4.438356164</v>
      </c>
      <c r="J852" s="122">
        <f t="shared" si="4"/>
        <v>71.01369863</v>
      </c>
      <c r="K852" s="122">
        <f t="shared" si="5"/>
        <v>51.84</v>
      </c>
      <c r="L852" s="122">
        <f t="shared" si="6"/>
        <v>175</v>
      </c>
      <c r="M852" s="125">
        <v>1.0</v>
      </c>
      <c r="N852" s="125">
        <v>16.0</v>
      </c>
      <c r="O852" s="118">
        <f t="shared" si="7"/>
        <v>16</v>
      </c>
      <c r="P852" s="118"/>
      <c r="Q852" s="118"/>
      <c r="R852" s="118"/>
      <c r="S852" s="118"/>
      <c r="T852" s="118"/>
      <c r="U852" s="118"/>
      <c r="V852" s="118"/>
      <c r="W852" s="118"/>
      <c r="X852" s="118"/>
      <c r="Y852" s="118"/>
      <c r="Z852" s="118"/>
      <c r="AA852" s="118"/>
      <c r="AB852" s="118"/>
      <c r="AC852" s="118"/>
      <c r="AD852" s="118"/>
      <c r="AE852" s="118"/>
      <c r="AF852" s="118"/>
      <c r="AG852" s="118"/>
    </row>
    <row r="853" ht="11.25" customHeight="1">
      <c r="A853" s="123">
        <v>77925.24545065964</v>
      </c>
      <c r="B853" s="124">
        <v>40.98094618</v>
      </c>
      <c r="C853" s="124">
        <f t="shared" si="1"/>
        <v>40.22568203</v>
      </c>
      <c r="D853" s="124">
        <v>1648.4865103220977</v>
      </c>
      <c r="E853" s="125">
        <v>74.0</v>
      </c>
      <c r="F853" s="125">
        <v>0.8</v>
      </c>
      <c r="G853" s="126">
        <v>1.5</v>
      </c>
      <c r="H853" s="127">
        <f t="shared" si="2"/>
        <v>2220</v>
      </c>
      <c r="I853" s="122">
        <f t="shared" si="3"/>
        <v>6.082191781</v>
      </c>
      <c r="J853" s="122">
        <f t="shared" si="4"/>
        <v>127.7260274</v>
      </c>
      <c r="K853" s="122">
        <f t="shared" si="5"/>
        <v>102.1808219</v>
      </c>
      <c r="L853" s="122">
        <f t="shared" si="6"/>
        <v>332</v>
      </c>
      <c r="M853" s="125">
        <v>1.0</v>
      </c>
      <c r="N853" s="125">
        <v>21.0</v>
      </c>
      <c r="O853" s="118">
        <f t="shared" si="7"/>
        <v>21</v>
      </c>
      <c r="P853" s="118"/>
      <c r="Q853" s="118"/>
      <c r="R853" s="118"/>
      <c r="S853" s="118"/>
      <c r="T853" s="118"/>
      <c r="U853" s="118"/>
      <c r="V853" s="118"/>
      <c r="W853" s="118"/>
      <c r="X853" s="118"/>
      <c r="Y853" s="118"/>
      <c r="Z853" s="118"/>
      <c r="AA853" s="118"/>
      <c r="AB853" s="118"/>
      <c r="AC853" s="118"/>
      <c r="AD853" s="118"/>
      <c r="AE853" s="118"/>
      <c r="AF853" s="118"/>
      <c r="AG853" s="118"/>
    </row>
    <row r="854" ht="11.25" customHeight="1">
      <c r="A854" s="123">
        <v>46633.95719364607</v>
      </c>
      <c r="B854" s="124">
        <v>8.300289999999999</v>
      </c>
      <c r="C854" s="124">
        <f t="shared" si="1"/>
        <v>49.21243118</v>
      </c>
      <c r="D854" s="124">
        <v>408.4774504344591</v>
      </c>
      <c r="E854" s="125">
        <v>82.0</v>
      </c>
      <c r="F854" s="125">
        <v>0.85</v>
      </c>
      <c r="G854" s="126">
        <v>-0.7</v>
      </c>
      <c r="H854" s="127">
        <f t="shared" si="2"/>
        <v>295.2</v>
      </c>
      <c r="I854" s="122">
        <f t="shared" si="3"/>
        <v>0.8087671233</v>
      </c>
      <c r="J854" s="122">
        <f t="shared" si="4"/>
        <v>13.7490411</v>
      </c>
      <c r="K854" s="122">
        <f t="shared" si="5"/>
        <v>11.68668493</v>
      </c>
      <c r="L854" s="122">
        <f t="shared" si="6"/>
        <v>37</v>
      </c>
      <c r="M854" s="125">
        <v>0.94</v>
      </c>
      <c r="N854" s="125">
        <v>16.0</v>
      </c>
      <c r="O854" s="118">
        <f t="shared" si="7"/>
        <v>17</v>
      </c>
      <c r="P854" s="118"/>
      <c r="Q854" s="118"/>
      <c r="R854" s="118"/>
      <c r="S854" s="118"/>
      <c r="T854" s="118"/>
      <c r="U854" s="118"/>
      <c r="V854" s="118"/>
      <c r="W854" s="118"/>
      <c r="X854" s="118"/>
      <c r="Y854" s="118"/>
      <c r="Z854" s="118"/>
      <c r="AA854" s="118"/>
      <c r="AB854" s="118"/>
      <c r="AC854" s="118"/>
      <c r="AD854" s="118"/>
      <c r="AE854" s="118"/>
      <c r="AF854" s="118"/>
      <c r="AG854" s="118"/>
    </row>
    <row r="855" ht="11.25" customHeight="1">
      <c r="A855" s="123">
        <v>18262.652895199473</v>
      </c>
      <c r="B855" s="124">
        <v>21.19224341</v>
      </c>
      <c r="C855" s="124">
        <f t="shared" si="1"/>
        <v>3.829275754</v>
      </c>
      <c r="D855" s="124">
        <v>81.15094385694017</v>
      </c>
      <c r="E855" s="125">
        <v>34.0</v>
      </c>
      <c r="F855" s="125">
        <v>1.42</v>
      </c>
      <c r="G855" s="126">
        <v>0.5</v>
      </c>
      <c r="H855" s="127">
        <f t="shared" si="2"/>
        <v>612</v>
      </c>
      <c r="I855" s="122">
        <f t="shared" si="3"/>
        <v>1.676712329</v>
      </c>
      <c r="J855" s="122">
        <f t="shared" si="4"/>
        <v>3.353424658</v>
      </c>
      <c r="K855" s="122">
        <f t="shared" si="5"/>
        <v>4.761863014</v>
      </c>
      <c r="L855" s="122">
        <f t="shared" si="6"/>
        <v>13</v>
      </c>
      <c r="M855" s="125">
        <v>1.0</v>
      </c>
      <c r="N855" s="125">
        <v>2.0</v>
      </c>
      <c r="O855" s="118">
        <f t="shared" si="7"/>
        <v>2</v>
      </c>
      <c r="P855" s="118"/>
      <c r="Q855" s="118"/>
      <c r="R855" s="118"/>
      <c r="S855" s="118"/>
      <c r="T855" s="118"/>
      <c r="U855" s="118"/>
      <c r="V855" s="118"/>
      <c r="W855" s="118"/>
      <c r="X855" s="118"/>
      <c r="Y855" s="118"/>
      <c r="Z855" s="118"/>
      <c r="AA855" s="118"/>
      <c r="AB855" s="118"/>
      <c r="AC855" s="118"/>
      <c r="AD855" s="118"/>
      <c r="AE855" s="118"/>
      <c r="AF855" s="118"/>
      <c r="AG855" s="118"/>
    </row>
    <row r="856" ht="11.25" customHeight="1">
      <c r="A856" s="123">
        <v>60925.839746539044</v>
      </c>
      <c r="B856" s="124">
        <v>8.91476</v>
      </c>
      <c r="C856" s="124">
        <f t="shared" si="1"/>
        <v>18.02325454</v>
      </c>
      <c r="D856" s="124">
        <v>160.67298861232516</v>
      </c>
      <c r="E856" s="125">
        <v>74.0</v>
      </c>
      <c r="F856" s="125">
        <v>0.94</v>
      </c>
      <c r="G856" s="126">
        <v>-0.6</v>
      </c>
      <c r="H856" s="127">
        <f t="shared" si="2"/>
        <v>355.2</v>
      </c>
      <c r="I856" s="122">
        <f t="shared" si="3"/>
        <v>0.9731506849</v>
      </c>
      <c r="J856" s="122">
        <f t="shared" si="4"/>
        <v>5.83890411</v>
      </c>
      <c r="K856" s="122">
        <f t="shared" si="5"/>
        <v>5.488569863</v>
      </c>
      <c r="L856" s="122">
        <f t="shared" si="6"/>
        <v>17</v>
      </c>
      <c r="M856" s="125">
        <v>0.95</v>
      </c>
      <c r="N856" s="125">
        <v>6.0</v>
      </c>
      <c r="O856" s="118">
        <f t="shared" si="7"/>
        <v>6</v>
      </c>
      <c r="P856" s="118"/>
      <c r="Q856" s="118"/>
      <c r="R856" s="118"/>
      <c r="S856" s="118"/>
      <c r="T856" s="118"/>
      <c r="U856" s="118"/>
      <c r="V856" s="118"/>
      <c r="W856" s="118"/>
      <c r="X856" s="118"/>
      <c r="Y856" s="118"/>
      <c r="Z856" s="118"/>
      <c r="AA856" s="118"/>
      <c r="AB856" s="118"/>
      <c r="AC856" s="118"/>
      <c r="AD856" s="118"/>
      <c r="AE856" s="118"/>
      <c r="AF856" s="118"/>
      <c r="AG856" s="118"/>
    </row>
    <row r="857" ht="11.25" customHeight="1">
      <c r="A857" s="123">
        <v>70828.31315337855</v>
      </c>
      <c r="B857" s="124">
        <v>8.548399999999999</v>
      </c>
      <c r="C857" s="124">
        <f t="shared" si="1"/>
        <v>11.30257029</v>
      </c>
      <c r="D857" s="124">
        <v>96.61889187402308</v>
      </c>
      <c r="E857" s="125">
        <v>58.0</v>
      </c>
      <c r="F857" s="125">
        <v>0.68</v>
      </c>
      <c r="G857" s="126">
        <v>-0.4</v>
      </c>
      <c r="H857" s="127">
        <f t="shared" si="2"/>
        <v>417.6</v>
      </c>
      <c r="I857" s="122">
        <f t="shared" si="3"/>
        <v>1.144109589</v>
      </c>
      <c r="J857" s="122">
        <f t="shared" si="4"/>
        <v>9.152876712</v>
      </c>
      <c r="K857" s="122">
        <f t="shared" si="5"/>
        <v>6.223956164</v>
      </c>
      <c r="L857" s="122">
        <f t="shared" si="6"/>
        <v>22</v>
      </c>
      <c r="M857" s="125">
        <v>0.75</v>
      </c>
      <c r="N857" s="125">
        <v>6.0</v>
      </c>
      <c r="O857" s="118">
        <f t="shared" si="7"/>
        <v>8</v>
      </c>
      <c r="P857" s="118"/>
      <c r="Q857" s="118"/>
      <c r="R857" s="118"/>
      <c r="S857" s="118"/>
      <c r="T857" s="118"/>
      <c r="U857" s="118"/>
      <c r="V857" s="118"/>
      <c r="W857" s="118"/>
      <c r="X857" s="118"/>
      <c r="Y857" s="118"/>
      <c r="Z857" s="118"/>
      <c r="AA857" s="118"/>
      <c r="AB857" s="118"/>
      <c r="AC857" s="118"/>
      <c r="AD857" s="118"/>
      <c r="AE857" s="118"/>
      <c r="AF857" s="118"/>
      <c r="AG857" s="118"/>
    </row>
    <row r="858" ht="11.25" customHeight="1">
      <c r="A858" s="123">
        <v>6622.805148964961</v>
      </c>
      <c r="B858" s="124">
        <v>16.142190969999998</v>
      </c>
      <c r="C858" s="124">
        <f t="shared" si="1"/>
        <v>70.50878191</v>
      </c>
      <c r="D858" s="124">
        <v>1138.166222698983</v>
      </c>
      <c r="E858" s="125">
        <v>58.0</v>
      </c>
      <c r="F858" s="125">
        <v>3.46</v>
      </c>
      <c r="G858" s="126">
        <v>-0.4</v>
      </c>
      <c r="H858" s="127">
        <f t="shared" si="2"/>
        <v>417.6</v>
      </c>
      <c r="I858" s="122">
        <f t="shared" si="3"/>
        <v>1.144109589</v>
      </c>
      <c r="J858" s="122">
        <f t="shared" si="4"/>
        <v>12.58520548</v>
      </c>
      <c r="K858" s="122">
        <f t="shared" si="5"/>
        <v>43.54481096</v>
      </c>
      <c r="L858" s="122">
        <f t="shared" si="6"/>
        <v>100</v>
      </c>
      <c r="M858" s="125">
        <v>1.0</v>
      </c>
      <c r="N858" s="125">
        <v>11.0</v>
      </c>
      <c r="O858" s="118">
        <f t="shared" si="7"/>
        <v>11</v>
      </c>
      <c r="P858" s="118"/>
      <c r="Q858" s="118"/>
      <c r="R858" s="118"/>
      <c r="S858" s="118"/>
      <c r="T858" s="118"/>
      <c r="U858" s="118"/>
      <c r="V858" s="118"/>
      <c r="W858" s="118"/>
      <c r="X858" s="118"/>
      <c r="Y858" s="118"/>
      <c r="Z858" s="118"/>
      <c r="AA858" s="118"/>
      <c r="AB858" s="118"/>
      <c r="AC858" s="118"/>
      <c r="AD858" s="118"/>
      <c r="AE858" s="118"/>
      <c r="AF858" s="118"/>
      <c r="AG858" s="118"/>
    </row>
    <row r="859" ht="11.25" customHeight="1">
      <c r="A859" s="123">
        <v>87383.01663477815</v>
      </c>
      <c r="B859" s="124">
        <v>13.975</v>
      </c>
      <c r="C859" s="124">
        <f t="shared" si="1"/>
        <v>43.13754333</v>
      </c>
      <c r="D859" s="124">
        <v>602.847168</v>
      </c>
      <c r="E859" s="125">
        <v>42.0</v>
      </c>
      <c r="F859" s="125">
        <v>1.6</v>
      </c>
      <c r="G859" s="126">
        <v>-0.1</v>
      </c>
      <c r="H859" s="127">
        <f t="shared" si="2"/>
        <v>453.6</v>
      </c>
      <c r="I859" s="122">
        <f t="shared" si="3"/>
        <v>1.242739726</v>
      </c>
      <c r="J859" s="122">
        <f t="shared" si="4"/>
        <v>19.88383562</v>
      </c>
      <c r="K859" s="122">
        <f t="shared" si="5"/>
        <v>31.81413699</v>
      </c>
      <c r="L859" s="122">
        <f t="shared" si="6"/>
        <v>84</v>
      </c>
      <c r="M859" s="125">
        <v>1.0</v>
      </c>
      <c r="N859" s="125">
        <v>16.0</v>
      </c>
      <c r="O859" s="118">
        <f t="shared" si="7"/>
        <v>16</v>
      </c>
      <c r="P859" s="118"/>
      <c r="Q859" s="118"/>
      <c r="R859" s="118"/>
      <c r="S859" s="118"/>
      <c r="T859" s="118"/>
      <c r="U859" s="118"/>
      <c r="V859" s="118"/>
      <c r="W859" s="118"/>
      <c r="X859" s="118"/>
      <c r="Y859" s="118"/>
      <c r="Z859" s="118"/>
      <c r="AA859" s="118"/>
      <c r="AB859" s="118"/>
      <c r="AC859" s="118"/>
      <c r="AD859" s="118"/>
      <c r="AE859" s="118"/>
      <c r="AF859" s="118"/>
      <c r="AG859" s="118"/>
    </row>
    <row r="860" ht="11.25" customHeight="1">
      <c r="A860" s="123">
        <v>47546.81560617337</v>
      </c>
      <c r="B860" s="124">
        <v>8.341999999999999</v>
      </c>
      <c r="C860" s="124">
        <f t="shared" si="1"/>
        <v>44.44718094</v>
      </c>
      <c r="D860" s="124">
        <v>370.7783833599999</v>
      </c>
      <c r="E860" s="125">
        <v>42.0</v>
      </c>
      <c r="F860" s="125">
        <v>1.6</v>
      </c>
      <c r="G860" s="126">
        <v>0.8</v>
      </c>
      <c r="H860" s="127">
        <f t="shared" si="2"/>
        <v>907.2</v>
      </c>
      <c r="I860" s="122">
        <f t="shared" si="3"/>
        <v>2.485479452</v>
      </c>
      <c r="J860" s="122">
        <f t="shared" si="4"/>
        <v>39.76767123</v>
      </c>
      <c r="K860" s="122">
        <f t="shared" si="5"/>
        <v>63.62827397</v>
      </c>
      <c r="L860" s="122">
        <f t="shared" si="6"/>
        <v>167</v>
      </c>
      <c r="M860" s="125">
        <v>1.0</v>
      </c>
      <c r="N860" s="125">
        <v>16.0</v>
      </c>
      <c r="O860" s="118">
        <f t="shared" si="7"/>
        <v>16</v>
      </c>
      <c r="P860" s="118"/>
      <c r="Q860" s="118"/>
      <c r="R860" s="118"/>
      <c r="S860" s="118"/>
      <c r="T860" s="118"/>
      <c r="U860" s="118"/>
      <c r="V860" s="118"/>
      <c r="W860" s="118"/>
      <c r="X860" s="118"/>
      <c r="Y860" s="118"/>
      <c r="Z860" s="118"/>
      <c r="AA860" s="118"/>
      <c r="AB860" s="118"/>
      <c r="AC860" s="118"/>
      <c r="AD860" s="118"/>
      <c r="AE860" s="118"/>
      <c r="AF860" s="118"/>
      <c r="AG860" s="118"/>
    </row>
    <row r="861" ht="11.25" customHeight="1">
      <c r="A861" s="123">
        <v>1449.195854189045</v>
      </c>
      <c r="B861" s="124">
        <v>6.536</v>
      </c>
      <c r="C861" s="124">
        <f t="shared" si="1"/>
        <v>90.04680274</v>
      </c>
      <c r="D861" s="124">
        <v>588.5459027079781</v>
      </c>
      <c r="E861" s="125">
        <v>58.0</v>
      </c>
      <c r="F861" s="125">
        <v>2.54</v>
      </c>
      <c r="G861" s="126">
        <v>-0.2</v>
      </c>
      <c r="H861" s="127">
        <f t="shared" si="2"/>
        <v>556.8</v>
      </c>
      <c r="I861" s="122">
        <f t="shared" si="3"/>
        <v>1.525479452</v>
      </c>
      <c r="J861" s="122">
        <f t="shared" si="4"/>
        <v>22.88219178</v>
      </c>
      <c r="K861" s="122">
        <f t="shared" si="5"/>
        <v>58.12076712</v>
      </c>
      <c r="L861" s="122">
        <f t="shared" si="6"/>
        <v>139</v>
      </c>
      <c r="M861" s="125">
        <v>0.97</v>
      </c>
      <c r="N861" s="125">
        <v>15.0</v>
      </c>
      <c r="O861" s="118">
        <f t="shared" si="7"/>
        <v>15</v>
      </c>
      <c r="P861" s="118"/>
      <c r="Q861" s="118"/>
      <c r="R861" s="118"/>
      <c r="S861" s="118"/>
      <c r="T861" s="118"/>
      <c r="U861" s="118"/>
      <c r="V861" s="118"/>
      <c r="W861" s="118"/>
      <c r="X861" s="118"/>
      <c r="Y861" s="118"/>
      <c r="Z861" s="118"/>
      <c r="AA861" s="118"/>
      <c r="AB861" s="118"/>
      <c r="AC861" s="118"/>
      <c r="AD861" s="118"/>
      <c r="AE861" s="118"/>
      <c r="AF861" s="118"/>
      <c r="AG861" s="118"/>
    </row>
    <row r="862" ht="11.25" customHeight="1">
      <c r="A862" s="123">
        <v>63934.82727691338</v>
      </c>
      <c r="B862" s="124">
        <v>7.845247229999999</v>
      </c>
      <c r="C862" s="124">
        <f t="shared" si="1"/>
        <v>49.38842477</v>
      </c>
      <c r="D862" s="124">
        <v>387.46440264071975</v>
      </c>
      <c r="E862" s="125">
        <v>170.0</v>
      </c>
      <c r="F862" s="125">
        <v>0.25</v>
      </c>
      <c r="G862" s="126">
        <v>0.8</v>
      </c>
      <c r="H862" s="127">
        <f t="shared" si="2"/>
        <v>3672</v>
      </c>
      <c r="I862" s="122">
        <f t="shared" si="3"/>
        <v>10.06027397</v>
      </c>
      <c r="J862" s="122">
        <f t="shared" si="4"/>
        <v>211.2657534</v>
      </c>
      <c r="K862" s="122">
        <f t="shared" si="5"/>
        <v>52.81643836</v>
      </c>
      <c r="L862" s="122">
        <f t="shared" si="6"/>
        <v>317</v>
      </c>
      <c r="M862" s="125">
        <v>0.77</v>
      </c>
      <c r="N862" s="125">
        <v>16.0</v>
      </c>
      <c r="O862" s="118">
        <f t="shared" si="7"/>
        <v>21</v>
      </c>
      <c r="P862" s="118"/>
      <c r="Q862" s="118"/>
      <c r="R862" s="118"/>
      <c r="S862" s="118"/>
      <c r="T862" s="118"/>
      <c r="U862" s="118"/>
      <c r="V862" s="118"/>
      <c r="W862" s="118"/>
      <c r="X862" s="118"/>
      <c r="Y862" s="118"/>
      <c r="Z862" s="118"/>
      <c r="AA862" s="118"/>
      <c r="AB862" s="118"/>
      <c r="AC862" s="118"/>
      <c r="AD862" s="118"/>
      <c r="AE862" s="118"/>
      <c r="AF862" s="118"/>
      <c r="AG862" s="118"/>
    </row>
    <row r="863" ht="11.25" customHeight="1">
      <c r="A863" s="123">
        <v>84079.24587117089</v>
      </c>
      <c r="B863" s="124">
        <v>39.322010479999996</v>
      </c>
      <c r="C863" s="124">
        <f t="shared" si="1"/>
        <v>40.48376348</v>
      </c>
      <c r="D863" s="124">
        <v>1591.9029717649344</v>
      </c>
      <c r="E863" s="125">
        <v>90.0</v>
      </c>
      <c r="F863" s="125">
        <v>0.87</v>
      </c>
      <c r="G863" s="126">
        <v>0.5</v>
      </c>
      <c r="H863" s="127">
        <f t="shared" si="2"/>
        <v>1620</v>
      </c>
      <c r="I863" s="122">
        <f t="shared" si="3"/>
        <v>4.438356164</v>
      </c>
      <c r="J863" s="122">
        <f t="shared" si="4"/>
        <v>71.01369863</v>
      </c>
      <c r="K863" s="122">
        <f t="shared" si="5"/>
        <v>61.78191781</v>
      </c>
      <c r="L863" s="122">
        <f t="shared" si="6"/>
        <v>195</v>
      </c>
      <c r="M863" s="125">
        <v>1.0</v>
      </c>
      <c r="N863" s="125">
        <v>16.0</v>
      </c>
      <c r="O863" s="118">
        <f t="shared" si="7"/>
        <v>16</v>
      </c>
      <c r="P863" s="118"/>
      <c r="Q863" s="118"/>
      <c r="R863" s="118"/>
      <c r="S863" s="118"/>
      <c r="T863" s="118"/>
      <c r="U863" s="118"/>
      <c r="V863" s="118"/>
      <c r="W863" s="118"/>
      <c r="X863" s="118"/>
      <c r="Y863" s="118"/>
      <c r="Z863" s="118"/>
      <c r="AA863" s="118"/>
      <c r="AB863" s="118"/>
      <c r="AC863" s="118"/>
      <c r="AD863" s="118"/>
      <c r="AE863" s="118"/>
      <c r="AF863" s="118"/>
      <c r="AG863" s="118"/>
    </row>
    <row r="864" ht="11.25" customHeight="1">
      <c r="A864" s="123">
        <v>83605.04193160031</v>
      </c>
      <c r="B864" s="124">
        <v>37.42648791999999</v>
      </c>
      <c r="C864" s="124">
        <f t="shared" si="1"/>
        <v>35.38328424</v>
      </c>
      <c r="D864" s="124">
        <v>1324.2720602925147</v>
      </c>
      <c r="E864" s="125">
        <v>50.0</v>
      </c>
      <c r="F864" s="125">
        <v>0.53</v>
      </c>
      <c r="G864" s="126">
        <v>-0.4</v>
      </c>
      <c r="H864" s="127">
        <f t="shared" si="2"/>
        <v>360</v>
      </c>
      <c r="I864" s="122">
        <f t="shared" si="3"/>
        <v>0.9863013699</v>
      </c>
      <c r="J864" s="122">
        <f t="shared" si="4"/>
        <v>27.61643836</v>
      </c>
      <c r="K864" s="122">
        <f t="shared" si="5"/>
        <v>14.63671233</v>
      </c>
      <c r="L864" s="122">
        <f t="shared" si="6"/>
        <v>57</v>
      </c>
      <c r="M864" s="125">
        <v>1.0</v>
      </c>
      <c r="N864" s="125">
        <v>28.0</v>
      </c>
      <c r="O864" s="118">
        <f t="shared" si="7"/>
        <v>28</v>
      </c>
      <c r="P864" s="118"/>
      <c r="Q864" s="118"/>
      <c r="R864" s="118"/>
      <c r="S864" s="118"/>
      <c r="T864" s="118"/>
      <c r="U864" s="118"/>
      <c r="V864" s="118"/>
      <c r="W864" s="118"/>
      <c r="X864" s="118"/>
      <c r="Y864" s="118"/>
      <c r="Z864" s="118"/>
      <c r="AA864" s="118"/>
      <c r="AB864" s="118"/>
      <c r="AC864" s="118"/>
      <c r="AD864" s="118"/>
      <c r="AE864" s="118"/>
      <c r="AF864" s="118"/>
      <c r="AG864" s="118"/>
    </row>
    <row r="865" ht="11.25" customHeight="1">
      <c r="A865" s="123">
        <v>92397.65944288319</v>
      </c>
      <c r="B865" s="124">
        <v>9.414828929999999</v>
      </c>
      <c r="C865" s="124">
        <f t="shared" si="1"/>
        <v>7.014984599</v>
      </c>
      <c r="D865" s="124">
        <v>66.04487994878619</v>
      </c>
      <c r="E865" s="125">
        <v>42.0</v>
      </c>
      <c r="F865" s="125">
        <v>0.76</v>
      </c>
      <c r="G865" s="126">
        <v>-0.4</v>
      </c>
      <c r="H865" s="127">
        <f t="shared" si="2"/>
        <v>302.4</v>
      </c>
      <c r="I865" s="122">
        <f t="shared" si="3"/>
        <v>0.8284931507</v>
      </c>
      <c r="J865" s="122">
        <f t="shared" si="4"/>
        <v>4.142465753</v>
      </c>
      <c r="K865" s="122">
        <f t="shared" si="5"/>
        <v>3.148273973</v>
      </c>
      <c r="L865" s="122">
        <f t="shared" si="6"/>
        <v>10</v>
      </c>
      <c r="M865" s="125">
        <v>1.0</v>
      </c>
      <c r="N865" s="125">
        <v>5.0</v>
      </c>
      <c r="O865" s="118">
        <f t="shared" si="7"/>
        <v>5</v>
      </c>
      <c r="P865" s="118"/>
      <c r="Q865" s="118"/>
      <c r="R865" s="118"/>
      <c r="S865" s="118"/>
      <c r="T865" s="118"/>
      <c r="U865" s="118"/>
      <c r="V865" s="118"/>
      <c r="W865" s="118"/>
      <c r="X865" s="118"/>
      <c r="Y865" s="118"/>
      <c r="Z865" s="118"/>
      <c r="AA865" s="118"/>
      <c r="AB865" s="118"/>
      <c r="AC865" s="118"/>
      <c r="AD865" s="118"/>
      <c r="AE865" s="118"/>
      <c r="AF865" s="118"/>
      <c r="AG865" s="118"/>
    </row>
    <row r="866" ht="11.25" customHeight="1">
      <c r="A866" s="123">
        <v>89374.89193965832</v>
      </c>
      <c r="B866" s="124">
        <v>7.12209215</v>
      </c>
      <c r="C866" s="124">
        <f t="shared" si="1"/>
        <v>37.90998642</v>
      </c>
      <c r="D866" s="124">
        <v>269.99841665427783</v>
      </c>
      <c r="E866" s="125">
        <v>98.0</v>
      </c>
      <c r="F866" s="125">
        <v>0.77</v>
      </c>
      <c r="G866" s="126">
        <v>1.2</v>
      </c>
      <c r="H866" s="127">
        <f t="shared" si="2"/>
        <v>2587.2</v>
      </c>
      <c r="I866" s="122">
        <f t="shared" si="3"/>
        <v>7.088219178</v>
      </c>
      <c r="J866" s="122">
        <f t="shared" si="4"/>
        <v>77.97041096</v>
      </c>
      <c r="K866" s="122">
        <f t="shared" si="5"/>
        <v>60.03721644</v>
      </c>
      <c r="L866" s="122">
        <f t="shared" si="6"/>
        <v>198</v>
      </c>
      <c r="M866" s="125">
        <v>1.0</v>
      </c>
      <c r="N866" s="125">
        <v>11.0</v>
      </c>
      <c r="O866" s="118">
        <f t="shared" si="7"/>
        <v>11</v>
      </c>
      <c r="P866" s="118"/>
      <c r="Q866" s="118"/>
      <c r="R866" s="118"/>
      <c r="S866" s="118"/>
      <c r="T866" s="118"/>
      <c r="U866" s="118"/>
      <c r="V866" s="118"/>
      <c r="W866" s="118"/>
      <c r="X866" s="118"/>
      <c r="Y866" s="118"/>
      <c r="Z866" s="118"/>
      <c r="AA866" s="118"/>
      <c r="AB866" s="118"/>
      <c r="AC866" s="118"/>
      <c r="AD866" s="118"/>
      <c r="AE866" s="118"/>
      <c r="AF866" s="118"/>
      <c r="AG866" s="118"/>
    </row>
    <row r="867" ht="11.25" customHeight="1">
      <c r="A867" s="123">
        <v>20851.90804468494</v>
      </c>
      <c r="B867" s="124">
        <v>10.062</v>
      </c>
      <c r="C867" s="124">
        <f t="shared" si="1"/>
        <v>43.46544141</v>
      </c>
      <c r="D867" s="124">
        <v>437.34927150933345</v>
      </c>
      <c r="E867" s="125">
        <v>82.0</v>
      </c>
      <c r="F867" s="125">
        <v>0.76</v>
      </c>
      <c r="G867" s="126">
        <v>0.4</v>
      </c>
      <c r="H867" s="127">
        <f t="shared" si="2"/>
        <v>1377.6</v>
      </c>
      <c r="I867" s="122">
        <f t="shared" si="3"/>
        <v>3.774246575</v>
      </c>
      <c r="J867" s="122">
        <f t="shared" si="4"/>
        <v>60.38794521</v>
      </c>
      <c r="K867" s="122">
        <f t="shared" si="5"/>
        <v>45.89483836</v>
      </c>
      <c r="L867" s="122">
        <f t="shared" si="6"/>
        <v>152</v>
      </c>
      <c r="M867" s="125">
        <v>1.0</v>
      </c>
      <c r="N867" s="125">
        <v>16.0</v>
      </c>
      <c r="O867" s="118">
        <f t="shared" si="7"/>
        <v>16</v>
      </c>
      <c r="P867" s="118"/>
      <c r="Q867" s="118"/>
      <c r="R867" s="118"/>
      <c r="S867" s="118"/>
      <c r="T867" s="118"/>
      <c r="U867" s="118"/>
      <c r="V867" s="118"/>
      <c r="W867" s="118"/>
      <c r="X867" s="118"/>
      <c r="Y867" s="118"/>
      <c r="Z867" s="118"/>
      <c r="AA867" s="118"/>
      <c r="AB867" s="118"/>
      <c r="AC867" s="118"/>
      <c r="AD867" s="118"/>
      <c r="AE867" s="118"/>
      <c r="AF867" s="118"/>
      <c r="AG867" s="118"/>
    </row>
    <row r="868" ht="11.25" customHeight="1">
      <c r="A868" s="123">
        <v>79546.86261507108</v>
      </c>
      <c r="B868" s="124">
        <v>13.759999999999998</v>
      </c>
      <c r="C868" s="124">
        <f t="shared" si="1"/>
        <v>52.078061</v>
      </c>
      <c r="D868" s="124">
        <v>716.5941192949597</v>
      </c>
      <c r="E868" s="125">
        <v>82.0</v>
      </c>
      <c r="F868" s="125">
        <v>0.76</v>
      </c>
      <c r="G868" s="126">
        <v>-0.1</v>
      </c>
      <c r="H868" s="127">
        <f t="shared" si="2"/>
        <v>885.6</v>
      </c>
      <c r="I868" s="122">
        <f t="shared" si="3"/>
        <v>2.42630137</v>
      </c>
      <c r="J868" s="122">
        <f t="shared" si="4"/>
        <v>50.95232877</v>
      </c>
      <c r="K868" s="122">
        <f t="shared" si="5"/>
        <v>38.72376986</v>
      </c>
      <c r="L868" s="122">
        <f t="shared" si="6"/>
        <v>128</v>
      </c>
      <c r="M868" s="125">
        <v>0.75</v>
      </c>
      <c r="N868" s="125">
        <v>16.0</v>
      </c>
      <c r="O868" s="118">
        <f t="shared" si="7"/>
        <v>21</v>
      </c>
      <c r="P868" s="118"/>
      <c r="Q868" s="118"/>
      <c r="R868" s="118"/>
      <c r="S868" s="118"/>
      <c r="T868" s="118"/>
      <c r="U868" s="118"/>
      <c r="V868" s="118"/>
      <c r="W868" s="118"/>
      <c r="X868" s="118"/>
      <c r="Y868" s="118"/>
      <c r="Z868" s="118"/>
      <c r="AA868" s="118"/>
      <c r="AB868" s="118"/>
      <c r="AC868" s="118"/>
      <c r="AD868" s="118"/>
      <c r="AE868" s="118"/>
      <c r="AF868" s="118"/>
      <c r="AG868" s="118"/>
    </row>
    <row r="869" ht="11.25" customHeight="1">
      <c r="A869" s="123">
        <v>72252.52323032917</v>
      </c>
      <c r="B869" s="124">
        <v>13.759999999999998</v>
      </c>
      <c r="C869" s="124">
        <f t="shared" si="1"/>
        <v>42.31901242</v>
      </c>
      <c r="D869" s="124">
        <v>582.3096109429048</v>
      </c>
      <c r="E869" s="125">
        <v>82.0</v>
      </c>
      <c r="F869" s="125">
        <v>0.76</v>
      </c>
      <c r="G869" s="126">
        <v>-0.1</v>
      </c>
      <c r="H869" s="127">
        <f t="shared" si="2"/>
        <v>885.6</v>
      </c>
      <c r="I869" s="122">
        <f t="shared" si="3"/>
        <v>2.42630137</v>
      </c>
      <c r="J869" s="122">
        <f t="shared" si="4"/>
        <v>43.67342466</v>
      </c>
      <c r="K869" s="122">
        <f t="shared" si="5"/>
        <v>33.19180274</v>
      </c>
      <c r="L869" s="122">
        <f t="shared" si="6"/>
        <v>110</v>
      </c>
      <c r="M869" s="125">
        <v>0.91</v>
      </c>
      <c r="N869" s="125">
        <v>16.0</v>
      </c>
      <c r="O869" s="118">
        <f t="shared" si="7"/>
        <v>18</v>
      </c>
      <c r="P869" s="118"/>
      <c r="Q869" s="118"/>
      <c r="R869" s="118"/>
      <c r="S869" s="118"/>
      <c r="T869" s="118"/>
      <c r="U869" s="118"/>
      <c r="V869" s="118"/>
      <c r="W869" s="118"/>
      <c r="X869" s="118"/>
      <c r="Y869" s="118"/>
      <c r="Z869" s="118"/>
      <c r="AA869" s="118"/>
      <c r="AB869" s="118"/>
      <c r="AC869" s="118"/>
      <c r="AD869" s="118"/>
      <c r="AE869" s="118"/>
      <c r="AF869" s="118"/>
      <c r="AG869" s="118"/>
    </row>
    <row r="870" ht="11.25" customHeight="1">
      <c r="A870" s="123">
        <v>32381.692985005662</v>
      </c>
      <c r="B870" s="124">
        <v>10.534999999999998</v>
      </c>
      <c r="C870" s="124">
        <f t="shared" si="1"/>
        <v>43.39103444</v>
      </c>
      <c r="D870" s="124">
        <v>457.12454779313424</v>
      </c>
      <c r="E870" s="125">
        <v>82.0</v>
      </c>
      <c r="F870" s="125">
        <v>0.76</v>
      </c>
      <c r="G870" s="126">
        <v>0.2</v>
      </c>
      <c r="H870" s="127">
        <f t="shared" si="2"/>
        <v>1180.8</v>
      </c>
      <c r="I870" s="122">
        <f t="shared" si="3"/>
        <v>3.235068493</v>
      </c>
      <c r="J870" s="122">
        <f t="shared" si="4"/>
        <v>54.99616438</v>
      </c>
      <c r="K870" s="122">
        <f t="shared" si="5"/>
        <v>41.79708493</v>
      </c>
      <c r="L870" s="122">
        <f t="shared" si="6"/>
        <v>139</v>
      </c>
      <c r="M870" s="125">
        <v>0.93</v>
      </c>
      <c r="N870" s="125">
        <v>16.0</v>
      </c>
      <c r="O870" s="118">
        <f t="shared" si="7"/>
        <v>17</v>
      </c>
      <c r="P870" s="118"/>
      <c r="Q870" s="118"/>
      <c r="R870" s="118"/>
      <c r="S870" s="118"/>
      <c r="T870" s="118"/>
      <c r="U870" s="118"/>
      <c r="V870" s="118"/>
      <c r="W870" s="118"/>
      <c r="X870" s="118"/>
      <c r="Y870" s="118"/>
      <c r="Z870" s="118"/>
      <c r="AA870" s="118"/>
      <c r="AB870" s="118"/>
      <c r="AC870" s="118"/>
      <c r="AD870" s="118"/>
      <c r="AE870" s="118"/>
      <c r="AF870" s="118"/>
      <c r="AG870" s="118"/>
    </row>
    <row r="871" ht="11.25" customHeight="1">
      <c r="A871" s="123">
        <v>64875.31789060864</v>
      </c>
      <c r="B871" s="124">
        <v>8.23015141</v>
      </c>
      <c r="C871" s="124">
        <f t="shared" si="1"/>
        <v>162.6880441</v>
      </c>
      <c r="D871" s="124">
        <v>1338.9472353931953</v>
      </c>
      <c r="E871" s="125">
        <v>82.0</v>
      </c>
      <c r="F871" s="125">
        <v>0.75</v>
      </c>
      <c r="G871" s="126">
        <v>-0.2</v>
      </c>
      <c r="H871" s="127">
        <f t="shared" si="2"/>
        <v>787.2</v>
      </c>
      <c r="I871" s="122">
        <f t="shared" si="3"/>
        <v>2.156712329</v>
      </c>
      <c r="J871" s="122">
        <f t="shared" si="4"/>
        <v>161.7534247</v>
      </c>
      <c r="K871" s="122">
        <f t="shared" si="5"/>
        <v>121.3150685</v>
      </c>
      <c r="L871" s="122">
        <f t="shared" si="6"/>
        <v>404</v>
      </c>
      <c r="M871" s="125">
        <v>0.96</v>
      </c>
      <c r="N871" s="125">
        <v>72.0</v>
      </c>
      <c r="O871" s="118">
        <f t="shared" si="7"/>
        <v>75</v>
      </c>
      <c r="P871" s="118"/>
      <c r="Q871" s="118"/>
      <c r="R871" s="118"/>
      <c r="S871" s="118"/>
      <c r="T871" s="118"/>
      <c r="U871" s="118"/>
      <c r="V871" s="118"/>
      <c r="W871" s="118"/>
      <c r="X871" s="118"/>
      <c r="Y871" s="118"/>
      <c r="Z871" s="118"/>
      <c r="AA871" s="118"/>
      <c r="AB871" s="118"/>
      <c r="AC871" s="118"/>
      <c r="AD871" s="118"/>
      <c r="AE871" s="118"/>
      <c r="AF871" s="118"/>
      <c r="AG871" s="118"/>
    </row>
    <row r="872" ht="11.25" customHeight="1">
      <c r="A872" s="123">
        <v>51368.02511821452</v>
      </c>
      <c r="B872" s="124">
        <v>10.823099999999998</v>
      </c>
      <c r="C872" s="124">
        <f t="shared" si="1"/>
        <v>31.49580455</v>
      </c>
      <c r="D872" s="124">
        <v>340.882242182418</v>
      </c>
      <c r="E872" s="125">
        <v>106.0</v>
      </c>
      <c r="F872" s="125">
        <v>0.87</v>
      </c>
      <c r="G872" s="126">
        <v>0.2</v>
      </c>
      <c r="H872" s="127">
        <f t="shared" si="2"/>
        <v>1526.4</v>
      </c>
      <c r="I872" s="122">
        <f t="shared" si="3"/>
        <v>4.181917808</v>
      </c>
      <c r="J872" s="122">
        <f t="shared" si="4"/>
        <v>37.63726027</v>
      </c>
      <c r="K872" s="122">
        <f t="shared" si="5"/>
        <v>32.74441644</v>
      </c>
      <c r="L872" s="122">
        <f t="shared" si="6"/>
        <v>103</v>
      </c>
      <c r="M872" s="125">
        <v>0.94</v>
      </c>
      <c r="N872" s="125">
        <v>8.0</v>
      </c>
      <c r="O872" s="118">
        <f t="shared" si="7"/>
        <v>9</v>
      </c>
      <c r="P872" s="118"/>
      <c r="Q872" s="118"/>
      <c r="R872" s="118"/>
      <c r="S872" s="118"/>
      <c r="T872" s="118"/>
      <c r="U872" s="118"/>
      <c r="V872" s="118"/>
      <c r="W872" s="118"/>
      <c r="X872" s="118"/>
      <c r="Y872" s="118"/>
      <c r="Z872" s="118"/>
      <c r="AA872" s="118"/>
      <c r="AB872" s="118"/>
      <c r="AC872" s="118"/>
      <c r="AD872" s="118"/>
      <c r="AE872" s="118"/>
      <c r="AF872" s="118"/>
      <c r="AG872" s="118"/>
    </row>
    <row r="873" ht="11.25" customHeight="1">
      <c r="A873" s="123">
        <v>64151.560841164915</v>
      </c>
      <c r="B873" s="124">
        <v>6.50205709</v>
      </c>
      <c r="C873" s="124">
        <f t="shared" si="1"/>
        <v>17.68418088</v>
      </c>
      <c r="D873" s="124">
        <v>114.98355365526004</v>
      </c>
      <c r="E873" s="125">
        <v>98.0</v>
      </c>
      <c r="F873" s="125">
        <v>0.78</v>
      </c>
      <c r="G873" s="126">
        <v>1.2</v>
      </c>
      <c r="H873" s="127">
        <f t="shared" si="2"/>
        <v>2587.2</v>
      </c>
      <c r="I873" s="122">
        <f t="shared" si="3"/>
        <v>7.088219178</v>
      </c>
      <c r="J873" s="122">
        <f t="shared" si="4"/>
        <v>35.44109589</v>
      </c>
      <c r="K873" s="122">
        <f t="shared" si="5"/>
        <v>27.64405479</v>
      </c>
      <c r="L873" s="122">
        <f t="shared" si="6"/>
        <v>91</v>
      </c>
      <c r="M873" s="125">
        <v>1.0</v>
      </c>
      <c r="N873" s="125">
        <v>5.0</v>
      </c>
      <c r="O873" s="118">
        <f t="shared" si="7"/>
        <v>5</v>
      </c>
      <c r="P873" s="118"/>
      <c r="Q873" s="118"/>
      <c r="R873" s="118"/>
      <c r="S873" s="118"/>
      <c r="T873" s="118"/>
      <c r="U873" s="118"/>
      <c r="V873" s="118"/>
      <c r="W873" s="118"/>
      <c r="X873" s="118"/>
      <c r="Y873" s="118"/>
      <c r="Z873" s="118"/>
      <c r="AA873" s="118"/>
      <c r="AB873" s="118"/>
      <c r="AC873" s="118"/>
      <c r="AD873" s="118"/>
      <c r="AE873" s="118"/>
      <c r="AF873" s="118"/>
      <c r="AG873" s="118"/>
    </row>
    <row r="874" ht="11.25" customHeight="1">
      <c r="A874" s="123">
        <v>41610.36305487409</v>
      </c>
      <c r="B874" s="124">
        <v>8.762099679999999</v>
      </c>
      <c r="C874" s="124">
        <f t="shared" si="1"/>
        <v>16.02210697</v>
      </c>
      <c r="D874" s="124">
        <v>140.38729832177305</v>
      </c>
      <c r="E874" s="125">
        <v>74.0</v>
      </c>
      <c r="F874" s="125">
        <v>1.01</v>
      </c>
      <c r="G874" s="126">
        <v>-0.1</v>
      </c>
      <c r="H874" s="127">
        <f t="shared" si="2"/>
        <v>799.2</v>
      </c>
      <c r="I874" s="122">
        <f t="shared" si="3"/>
        <v>2.189589041</v>
      </c>
      <c r="J874" s="122">
        <f t="shared" si="4"/>
        <v>10.94794521</v>
      </c>
      <c r="K874" s="122">
        <f t="shared" si="5"/>
        <v>11.05742466</v>
      </c>
      <c r="L874" s="122">
        <f t="shared" si="6"/>
        <v>33</v>
      </c>
      <c r="M874" s="125">
        <v>1.0</v>
      </c>
      <c r="N874" s="125">
        <v>5.0</v>
      </c>
      <c r="O874" s="118">
        <f t="shared" si="7"/>
        <v>5</v>
      </c>
      <c r="P874" s="118"/>
      <c r="Q874" s="118"/>
      <c r="R874" s="118"/>
      <c r="S874" s="118"/>
      <c r="T874" s="118"/>
      <c r="U874" s="118"/>
      <c r="V874" s="118"/>
      <c r="W874" s="118"/>
      <c r="X874" s="118"/>
      <c r="Y874" s="118"/>
      <c r="Z874" s="118"/>
      <c r="AA874" s="118"/>
      <c r="AB874" s="118"/>
      <c r="AC874" s="118"/>
      <c r="AD874" s="118"/>
      <c r="AE874" s="118"/>
      <c r="AF874" s="118"/>
      <c r="AG874" s="118"/>
    </row>
    <row r="875" ht="11.25" customHeight="1">
      <c r="A875" s="123">
        <v>82785.40807701828</v>
      </c>
      <c r="B875" s="124">
        <v>11.428539999999998</v>
      </c>
      <c r="C875" s="124">
        <f t="shared" si="1"/>
        <v>221.4868042</v>
      </c>
      <c r="D875" s="124">
        <v>2531.270801087476</v>
      </c>
      <c r="E875" s="125">
        <v>186.0</v>
      </c>
      <c r="F875" s="125">
        <v>1.85</v>
      </c>
      <c r="G875" s="126">
        <v>1.2</v>
      </c>
      <c r="H875" s="127">
        <f t="shared" si="2"/>
        <v>4910.4</v>
      </c>
      <c r="I875" s="122">
        <f t="shared" si="3"/>
        <v>13.45315068</v>
      </c>
      <c r="J875" s="122">
        <f t="shared" si="4"/>
        <v>215.250411</v>
      </c>
      <c r="K875" s="122">
        <f t="shared" si="5"/>
        <v>398.2132603</v>
      </c>
      <c r="L875" s="122">
        <f t="shared" si="6"/>
        <v>1012</v>
      </c>
      <c r="M875" s="125">
        <v>0.97</v>
      </c>
      <c r="N875" s="125">
        <v>16.0</v>
      </c>
      <c r="O875" s="118">
        <f t="shared" si="7"/>
        <v>16</v>
      </c>
      <c r="P875" s="118"/>
      <c r="Q875" s="118"/>
      <c r="R875" s="118"/>
      <c r="S875" s="118"/>
      <c r="T875" s="118"/>
      <c r="U875" s="118"/>
      <c r="V875" s="118"/>
      <c r="W875" s="118"/>
      <c r="X875" s="118"/>
      <c r="Y875" s="118"/>
      <c r="Z875" s="118"/>
      <c r="AA875" s="118"/>
      <c r="AB875" s="118"/>
      <c r="AC875" s="118"/>
      <c r="AD875" s="118"/>
      <c r="AE875" s="118"/>
      <c r="AF875" s="118"/>
      <c r="AG875" s="118"/>
    </row>
    <row r="876" ht="11.25" customHeight="1">
      <c r="A876" s="123">
        <v>98043.10892987366</v>
      </c>
      <c r="B876" s="124">
        <v>7.277616269999999</v>
      </c>
      <c r="C876" s="124">
        <f t="shared" si="1"/>
        <v>27.29909183</v>
      </c>
      <c r="D876" s="124">
        <v>198.67231485030297</v>
      </c>
      <c r="E876" s="125">
        <v>74.0</v>
      </c>
      <c r="F876" s="125">
        <v>1.46</v>
      </c>
      <c r="G876" s="126">
        <v>0.4</v>
      </c>
      <c r="H876" s="127">
        <f t="shared" si="2"/>
        <v>1243.2</v>
      </c>
      <c r="I876" s="122">
        <f t="shared" si="3"/>
        <v>3.406027397</v>
      </c>
      <c r="J876" s="122">
        <f t="shared" si="4"/>
        <v>20.43616438</v>
      </c>
      <c r="K876" s="122">
        <f t="shared" si="5"/>
        <v>29.8368</v>
      </c>
      <c r="L876" s="122">
        <f t="shared" si="6"/>
        <v>80</v>
      </c>
      <c r="M876" s="125">
        <v>1.0</v>
      </c>
      <c r="N876" s="125">
        <v>6.0</v>
      </c>
      <c r="O876" s="118">
        <f t="shared" si="7"/>
        <v>6</v>
      </c>
      <c r="P876" s="118"/>
      <c r="Q876" s="118"/>
      <c r="R876" s="118"/>
      <c r="S876" s="118"/>
      <c r="T876" s="118"/>
      <c r="U876" s="118"/>
      <c r="V876" s="118"/>
      <c r="W876" s="118"/>
      <c r="X876" s="118"/>
      <c r="Y876" s="118"/>
      <c r="Z876" s="118"/>
      <c r="AA876" s="118"/>
      <c r="AB876" s="118"/>
      <c r="AC876" s="118"/>
      <c r="AD876" s="118"/>
      <c r="AE876" s="118"/>
      <c r="AF876" s="118"/>
      <c r="AG876" s="118"/>
    </row>
    <row r="877" ht="11.25" customHeight="1">
      <c r="A877" s="123">
        <v>64314.3780683172</v>
      </c>
      <c r="B877" s="124">
        <v>43.4956481</v>
      </c>
      <c r="C877" s="124">
        <f t="shared" si="1"/>
        <v>155.2547042</v>
      </c>
      <c r="D877" s="124">
        <v>6752.903980324195</v>
      </c>
      <c r="E877" s="125">
        <v>66.0</v>
      </c>
      <c r="F877" s="125">
        <v>1.58</v>
      </c>
      <c r="G877" s="126">
        <v>1.2</v>
      </c>
      <c r="H877" s="127">
        <f t="shared" si="2"/>
        <v>1742.4</v>
      </c>
      <c r="I877" s="122">
        <f t="shared" si="3"/>
        <v>4.77369863</v>
      </c>
      <c r="J877" s="122">
        <f t="shared" si="4"/>
        <v>224.3638356</v>
      </c>
      <c r="K877" s="122">
        <f t="shared" si="5"/>
        <v>354.4948603</v>
      </c>
      <c r="L877" s="122">
        <f t="shared" si="6"/>
        <v>933</v>
      </c>
      <c r="M877" s="125">
        <v>0.81</v>
      </c>
      <c r="N877" s="125">
        <v>38.0</v>
      </c>
      <c r="O877" s="118">
        <f t="shared" si="7"/>
        <v>47</v>
      </c>
      <c r="P877" s="118"/>
      <c r="Q877" s="118"/>
      <c r="R877" s="118"/>
      <c r="S877" s="118"/>
      <c r="T877" s="118"/>
      <c r="U877" s="118"/>
      <c r="V877" s="118"/>
      <c r="W877" s="118"/>
      <c r="X877" s="118"/>
      <c r="Y877" s="118"/>
      <c r="Z877" s="118"/>
      <c r="AA877" s="118"/>
      <c r="AB877" s="118"/>
      <c r="AC877" s="118"/>
      <c r="AD877" s="118"/>
      <c r="AE877" s="118"/>
      <c r="AF877" s="118"/>
      <c r="AG877" s="118"/>
    </row>
    <row r="878" ht="11.25" customHeight="1">
      <c r="A878" s="123">
        <v>38489.70519166291</v>
      </c>
      <c r="B878" s="124">
        <v>21.545518509999997</v>
      </c>
      <c r="C878" s="124">
        <f t="shared" si="1"/>
        <v>115.3380025</v>
      </c>
      <c r="D878" s="124">
        <v>2485.017068259702</v>
      </c>
      <c r="E878" s="125">
        <v>66.0</v>
      </c>
      <c r="F878" s="125">
        <v>1.58</v>
      </c>
      <c r="G878" s="126">
        <v>0.8</v>
      </c>
      <c r="H878" s="127">
        <f t="shared" si="2"/>
        <v>1425.6</v>
      </c>
      <c r="I878" s="122">
        <f t="shared" si="3"/>
        <v>3.905753425</v>
      </c>
      <c r="J878" s="122">
        <f t="shared" si="4"/>
        <v>109.3610959</v>
      </c>
      <c r="K878" s="122">
        <f t="shared" si="5"/>
        <v>172.7905315</v>
      </c>
      <c r="L878" s="122">
        <f t="shared" si="6"/>
        <v>455</v>
      </c>
      <c r="M878" s="125">
        <v>1.0</v>
      </c>
      <c r="N878" s="125">
        <v>28.0</v>
      </c>
      <c r="O878" s="118">
        <f t="shared" si="7"/>
        <v>28</v>
      </c>
      <c r="P878" s="118"/>
      <c r="Q878" s="118"/>
      <c r="R878" s="118"/>
      <c r="S878" s="118"/>
      <c r="T878" s="118"/>
      <c r="U878" s="118"/>
      <c r="V878" s="118"/>
      <c r="W878" s="118"/>
      <c r="X878" s="118"/>
      <c r="Y878" s="118"/>
      <c r="Z878" s="118"/>
      <c r="AA878" s="118"/>
      <c r="AB878" s="118"/>
      <c r="AC878" s="118"/>
      <c r="AD878" s="118"/>
      <c r="AE878" s="118"/>
      <c r="AF878" s="118"/>
      <c r="AG878" s="118"/>
    </row>
    <row r="879" ht="11.25" customHeight="1">
      <c r="A879" s="123">
        <v>47576.20261692975</v>
      </c>
      <c r="B879" s="124">
        <v>42.69082484</v>
      </c>
      <c r="C879" s="124">
        <f t="shared" si="1"/>
        <v>25.96919542</v>
      </c>
      <c r="D879" s="124">
        <v>1108.6463729879642</v>
      </c>
      <c r="E879" s="125">
        <v>122.0</v>
      </c>
      <c r="F879" s="125">
        <v>0.91</v>
      </c>
      <c r="G879" s="126">
        <v>-0.1</v>
      </c>
      <c r="H879" s="127">
        <f t="shared" si="2"/>
        <v>1317.6</v>
      </c>
      <c r="I879" s="122">
        <f t="shared" si="3"/>
        <v>3.609863014</v>
      </c>
      <c r="J879" s="122">
        <f t="shared" si="4"/>
        <v>21.65917808</v>
      </c>
      <c r="K879" s="122">
        <f t="shared" si="5"/>
        <v>19.70985205</v>
      </c>
      <c r="L879" s="122">
        <f t="shared" si="6"/>
        <v>61</v>
      </c>
      <c r="M879" s="125">
        <v>0.9</v>
      </c>
      <c r="N879" s="125">
        <v>5.0</v>
      </c>
      <c r="O879" s="118">
        <f t="shared" si="7"/>
        <v>6</v>
      </c>
      <c r="P879" s="118"/>
      <c r="Q879" s="118"/>
      <c r="R879" s="118"/>
      <c r="S879" s="118"/>
      <c r="T879" s="118"/>
      <c r="U879" s="118"/>
      <c r="V879" s="118"/>
      <c r="W879" s="118"/>
      <c r="X879" s="118"/>
      <c r="Y879" s="118"/>
      <c r="Z879" s="118"/>
      <c r="AA879" s="118"/>
      <c r="AB879" s="118"/>
      <c r="AC879" s="118"/>
      <c r="AD879" s="118"/>
      <c r="AE879" s="118"/>
      <c r="AF879" s="118"/>
      <c r="AG879" s="118"/>
    </row>
    <row r="880" ht="11.25" customHeight="1">
      <c r="A880" s="123">
        <v>82265.28509874734</v>
      </c>
      <c r="B880" s="124">
        <v>6.319579279999999</v>
      </c>
      <c r="C880" s="124">
        <f t="shared" si="1"/>
        <v>33.35382498</v>
      </c>
      <c r="D880" s="124">
        <v>210.78214123486077</v>
      </c>
      <c r="E880" s="125">
        <v>114.0</v>
      </c>
      <c r="F880" s="125">
        <v>1.36</v>
      </c>
      <c r="G880" s="126">
        <v>-0.2</v>
      </c>
      <c r="H880" s="127">
        <f t="shared" si="2"/>
        <v>1094.4</v>
      </c>
      <c r="I880" s="122">
        <f t="shared" si="3"/>
        <v>2.998356164</v>
      </c>
      <c r="J880" s="122">
        <f t="shared" si="4"/>
        <v>14.99178082</v>
      </c>
      <c r="K880" s="122">
        <f t="shared" si="5"/>
        <v>20.38882192</v>
      </c>
      <c r="L880" s="122">
        <f t="shared" si="6"/>
        <v>56</v>
      </c>
      <c r="M880" s="125">
        <v>0.96</v>
      </c>
      <c r="N880" s="125">
        <v>5.0</v>
      </c>
      <c r="O880" s="118">
        <f t="shared" si="7"/>
        <v>5</v>
      </c>
      <c r="P880" s="118"/>
      <c r="Q880" s="118"/>
      <c r="R880" s="118"/>
      <c r="S880" s="118"/>
      <c r="T880" s="118"/>
      <c r="U880" s="118"/>
      <c r="V880" s="118"/>
      <c r="W880" s="118"/>
      <c r="X880" s="118"/>
      <c r="Y880" s="118"/>
      <c r="Z880" s="118"/>
      <c r="AA880" s="118"/>
      <c r="AB880" s="118"/>
      <c r="AC880" s="118"/>
      <c r="AD880" s="118"/>
      <c r="AE880" s="118"/>
      <c r="AF880" s="118"/>
      <c r="AG880" s="118"/>
    </row>
    <row r="881" ht="11.25" customHeight="1">
      <c r="A881" s="123">
        <v>38388.46865100493</v>
      </c>
      <c r="B881" s="124">
        <v>5.417999999999999</v>
      </c>
      <c r="C881" s="124">
        <f t="shared" si="1"/>
        <v>66.43008187</v>
      </c>
      <c r="D881" s="124">
        <v>359.9181835626667</v>
      </c>
      <c r="E881" s="125">
        <v>74.0</v>
      </c>
      <c r="F881" s="125">
        <v>1.27</v>
      </c>
      <c r="G881" s="126">
        <v>1.5</v>
      </c>
      <c r="H881" s="127">
        <f t="shared" si="2"/>
        <v>2220</v>
      </c>
      <c r="I881" s="122">
        <f t="shared" si="3"/>
        <v>6.082191781</v>
      </c>
      <c r="J881" s="122">
        <f t="shared" si="4"/>
        <v>97.31506849</v>
      </c>
      <c r="K881" s="122">
        <f t="shared" si="5"/>
        <v>123.590137</v>
      </c>
      <c r="L881" s="122">
        <f t="shared" si="6"/>
        <v>344</v>
      </c>
      <c r="M881" s="125">
        <v>1.0</v>
      </c>
      <c r="N881" s="125">
        <v>16.0</v>
      </c>
      <c r="O881" s="118">
        <f t="shared" si="7"/>
        <v>16</v>
      </c>
      <c r="P881" s="118"/>
      <c r="Q881" s="118"/>
      <c r="R881" s="118"/>
      <c r="S881" s="118"/>
      <c r="T881" s="118"/>
      <c r="U881" s="118"/>
      <c r="V881" s="118"/>
      <c r="W881" s="118"/>
      <c r="X881" s="118"/>
      <c r="Y881" s="118"/>
      <c r="Z881" s="118"/>
      <c r="AA881" s="118"/>
      <c r="AB881" s="118"/>
      <c r="AC881" s="118"/>
      <c r="AD881" s="118"/>
      <c r="AE881" s="118"/>
      <c r="AF881" s="118"/>
      <c r="AG881" s="118"/>
    </row>
    <row r="882" ht="11.25" customHeight="1">
      <c r="A882" s="123">
        <v>12609.24309148317</v>
      </c>
      <c r="B882" s="124">
        <v>37.53164184</v>
      </c>
      <c r="C882" s="124">
        <f t="shared" si="1"/>
        <v>27.55330759</v>
      </c>
      <c r="D882" s="124">
        <v>1034.1208718990104</v>
      </c>
      <c r="E882" s="125">
        <v>106.0</v>
      </c>
      <c r="F882" s="125">
        <v>1.12</v>
      </c>
      <c r="G882" s="126">
        <v>0.5</v>
      </c>
      <c r="H882" s="127">
        <f t="shared" si="2"/>
        <v>1908</v>
      </c>
      <c r="I882" s="122">
        <f t="shared" si="3"/>
        <v>5.22739726</v>
      </c>
      <c r="J882" s="122">
        <f t="shared" si="4"/>
        <v>26.1369863</v>
      </c>
      <c r="K882" s="122">
        <f t="shared" si="5"/>
        <v>29.27342466</v>
      </c>
      <c r="L882" s="122">
        <f t="shared" si="6"/>
        <v>85</v>
      </c>
      <c r="M882" s="125">
        <v>1.0</v>
      </c>
      <c r="N882" s="125">
        <v>5.0</v>
      </c>
      <c r="O882" s="118">
        <f t="shared" si="7"/>
        <v>5</v>
      </c>
      <c r="P882" s="118"/>
      <c r="Q882" s="118"/>
      <c r="R882" s="118"/>
      <c r="S882" s="118"/>
      <c r="T882" s="118"/>
      <c r="U882" s="118"/>
      <c r="V882" s="118"/>
      <c r="W882" s="118"/>
      <c r="X882" s="118"/>
      <c r="Y882" s="118"/>
      <c r="Z882" s="118"/>
      <c r="AA882" s="118"/>
      <c r="AB882" s="118"/>
      <c r="AC882" s="118"/>
      <c r="AD882" s="118"/>
      <c r="AE882" s="118"/>
      <c r="AF882" s="118"/>
      <c r="AG882" s="118"/>
    </row>
    <row r="883" ht="11.25" customHeight="1">
      <c r="A883" s="123">
        <v>68332.61740922916</v>
      </c>
      <c r="B883" s="124">
        <v>7.71721043</v>
      </c>
      <c r="C883" s="124">
        <f t="shared" si="1"/>
        <v>4.458224443</v>
      </c>
      <c r="D883" s="124">
        <v>34.40505617121211</v>
      </c>
      <c r="E883" s="125">
        <v>90.0</v>
      </c>
      <c r="F883" s="125">
        <v>0.51</v>
      </c>
      <c r="G883" s="126">
        <v>-0.1</v>
      </c>
      <c r="H883" s="127">
        <f t="shared" si="2"/>
        <v>972</v>
      </c>
      <c r="I883" s="122">
        <f t="shared" si="3"/>
        <v>2.663013699</v>
      </c>
      <c r="J883" s="122">
        <f t="shared" si="4"/>
        <v>5.326027397</v>
      </c>
      <c r="K883" s="122">
        <f t="shared" si="5"/>
        <v>2.716273973</v>
      </c>
      <c r="L883" s="122">
        <f t="shared" si="6"/>
        <v>11</v>
      </c>
      <c r="M883" s="125">
        <v>1.0</v>
      </c>
      <c r="N883" s="125">
        <v>2.0</v>
      </c>
      <c r="O883" s="118">
        <f t="shared" si="7"/>
        <v>2</v>
      </c>
      <c r="P883" s="118"/>
      <c r="Q883" s="118"/>
      <c r="R883" s="118"/>
      <c r="S883" s="118"/>
      <c r="T883" s="118"/>
      <c r="U883" s="118"/>
      <c r="V883" s="118"/>
      <c r="W883" s="118"/>
      <c r="X883" s="118"/>
      <c r="Y883" s="118"/>
      <c r="Z883" s="118"/>
      <c r="AA883" s="118"/>
      <c r="AB883" s="118"/>
      <c r="AC883" s="118"/>
      <c r="AD883" s="118"/>
      <c r="AE883" s="118"/>
      <c r="AF883" s="118"/>
      <c r="AG883" s="118"/>
    </row>
    <row r="884" ht="11.25" customHeight="1">
      <c r="A884" s="123">
        <v>80519.2453146864</v>
      </c>
      <c r="B884" s="124">
        <v>23.133999999999997</v>
      </c>
      <c r="C884" s="124">
        <f t="shared" si="1"/>
        <v>60.31950476</v>
      </c>
      <c r="D884" s="124">
        <v>1395.4314231</v>
      </c>
      <c r="E884" s="125">
        <v>66.0</v>
      </c>
      <c r="F884" s="125">
        <v>1.3</v>
      </c>
      <c r="G884" s="126">
        <v>-0.2</v>
      </c>
      <c r="H884" s="127">
        <f t="shared" si="2"/>
        <v>633.6</v>
      </c>
      <c r="I884" s="122">
        <f t="shared" si="3"/>
        <v>1.735890411</v>
      </c>
      <c r="J884" s="122">
        <f t="shared" si="4"/>
        <v>26.03835616</v>
      </c>
      <c r="K884" s="122">
        <f t="shared" si="5"/>
        <v>33.84986301</v>
      </c>
      <c r="L884" s="122">
        <f t="shared" si="6"/>
        <v>94</v>
      </c>
      <c r="M884" s="125">
        <v>1.0</v>
      </c>
      <c r="N884" s="125">
        <v>15.0</v>
      </c>
      <c r="O884" s="118">
        <f t="shared" si="7"/>
        <v>15</v>
      </c>
      <c r="P884" s="118"/>
      <c r="Q884" s="118"/>
      <c r="R884" s="118"/>
      <c r="S884" s="118"/>
      <c r="T884" s="118"/>
      <c r="U884" s="118"/>
      <c r="V884" s="118"/>
      <c r="W884" s="118"/>
      <c r="X884" s="118"/>
      <c r="Y884" s="118"/>
      <c r="Z884" s="118"/>
      <c r="AA884" s="118"/>
      <c r="AB884" s="118"/>
      <c r="AC884" s="118"/>
      <c r="AD884" s="118"/>
      <c r="AE884" s="118"/>
      <c r="AF884" s="118"/>
      <c r="AG884" s="118"/>
    </row>
    <row r="885" ht="11.25" customHeight="1">
      <c r="A885" s="123">
        <v>63390.6154055054</v>
      </c>
      <c r="B885" s="124">
        <v>5.06712</v>
      </c>
      <c r="C885" s="124">
        <f t="shared" si="1"/>
        <v>22.91453969</v>
      </c>
      <c r="D885" s="124">
        <v>116.1107223452763</v>
      </c>
      <c r="E885" s="125">
        <v>34.0</v>
      </c>
      <c r="F885" s="125">
        <v>1.99</v>
      </c>
      <c r="G885" s="126">
        <v>1.2</v>
      </c>
      <c r="H885" s="127">
        <f t="shared" si="2"/>
        <v>897.6</v>
      </c>
      <c r="I885" s="122">
        <f t="shared" si="3"/>
        <v>2.459178082</v>
      </c>
      <c r="J885" s="122">
        <f t="shared" si="4"/>
        <v>22.13260274</v>
      </c>
      <c r="K885" s="122">
        <f t="shared" si="5"/>
        <v>44.04387945</v>
      </c>
      <c r="L885" s="122">
        <f t="shared" si="6"/>
        <v>110</v>
      </c>
      <c r="M885" s="125">
        <v>0.94</v>
      </c>
      <c r="N885" s="125">
        <v>8.0</v>
      </c>
      <c r="O885" s="118">
        <f t="shared" si="7"/>
        <v>9</v>
      </c>
      <c r="P885" s="118"/>
      <c r="Q885" s="118"/>
      <c r="R885" s="118"/>
      <c r="S885" s="118"/>
      <c r="T885" s="118"/>
      <c r="U885" s="118"/>
      <c r="V885" s="118"/>
      <c r="W885" s="118"/>
      <c r="X885" s="118"/>
      <c r="Y885" s="118"/>
      <c r="Z885" s="118"/>
      <c r="AA885" s="118"/>
      <c r="AB885" s="118"/>
      <c r="AC885" s="118"/>
      <c r="AD885" s="118"/>
      <c r="AE885" s="118"/>
      <c r="AF885" s="118"/>
      <c r="AG885" s="118"/>
    </row>
    <row r="886" ht="11.25" customHeight="1">
      <c r="A886" s="123">
        <v>68278.33093461474</v>
      </c>
      <c r="B886" s="124">
        <v>7.103599999999999</v>
      </c>
      <c r="C886" s="124">
        <f t="shared" si="1"/>
        <v>60.70925141</v>
      </c>
      <c r="D886" s="124">
        <v>431.25423834239996</v>
      </c>
      <c r="E886" s="125">
        <v>74.0</v>
      </c>
      <c r="F886" s="125">
        <v>1.19</v>
      </c>
      <c r="G886" s="126">
        <v>-0.2</v>
      </c>
      <c r="H886" s="127">
        <f t="shared" si="2"/>
        <v>710.4</v>
      </c>
      <c r="I886" s="122">
        <f t="shared" si="3"/>
        <v>1.94630137</v>
      </c>
      <c r="J886" s="122">
        <f t="shared" si="4"/>
        <v>31.14082192</v>
      </c>
      <c r="K886" s="122">
        <f t="shared" si="5"/>
        <v>37.05757808</v>
      </c>
      <c r="L886" s="122">
        <f t="shared" si="6"/>
        <v>105</v>
      </c>
      <c r="M886" s="125">
        <v>1.0</v>
      </c>
      <c r="N886" s="125">
        <v>16.0</v>
      </c>
      <c r="O886" s="118">
        <f t="shared" si="7"/>
        <v>16</v>
      </c>
      <c r="P886" s="118"/>
      <c r="Q886" s="118"/>
      <c r="R886" s="118"/>
      <c r="S886" s="118"/>
      <c r="T886" s="118"/>
      <c r="U886" s="118"/>
      <c r="V886" s="118"/>
      <c r="W886" s="118"/>
      <c r="X886" s="118"/>
      <c r="Y886" s="118"/>
      <c r="Z886" s="118"/>
      <c r="AA886" s="118"/>
      <c r="AB886" s="118"/>
      <c r="AC886" s="118"/>
      <c r="AD886" s="118"/>
      <c r="AE886" s="118"/>
      <c r="AF886" s="118"/>
      <c r="AG886" s="118"/>
    </row>
    <row r="887" ht="11.25" customHeight="1">
      <c r="A887" s="123">
        <v>62578.560969819395</v>
      </c>
      <c r="B887" s="124">
        <v>6.22812</v>
      </c>
      <c r="C887" s="124">
        <f t="shared" si="1"/>
        <v>26.88347945</v>
      </c>
      <c r="D887" s="124">
        <v>167.43353601763462</v>
      </c>
      <c r="E887" s="125">
        <v>98.0</v>
      </c>
      <c r="F887" s="125">
        <v>1.01</v>
      </c>
      <c r="G887" s="126">
        <v>0.2</v>
      </c>
      <c r="H887" s="127">
        <f t="shared" si="2"/>
        <v>1411.2</v>
      </c>
      <c r="I887" s="122">
        <f t="shared" si="3"/>
        <v>3.86630137</v>
      </c>
      <c r="J887" s="122">
        <f t="shared" si="4"/>
        <v>27.06410959</v>
      </c>
      <c r="K887" s="122">
        <f t="shared" si="5"/>
        <v>27.33475068</v>
      </c>
      <c r="L887" s="122">
        <f t="shared" si="6"/>
        <v>82</v>
      </c>
      <c r="M887" s="125">
        <v>0.83</v>
      </c>
      <c r="N887" s="125">
        <v>6.0</v>
      </c>
      <c r="O887" s="118">
        <f t="shared" si="7"/>
        <v>7</v>
      </c>
      <c r="P887" s="118"/>
      <c r="Q887" s="118"/>
      <c r="R887" s="118"/>
      <c r="S887" s="118"/>
      <c r="T887" s="118"/>
      <c r="U887" s="118"/>
      <c r="V887" s="118"/>
      <c r="W887" s="118"/>
      <c r="X887" s="118"/>
      <c r="Y887" s="118"/>
      <c r="Z887" s="118"/>
      <c r="AA887" s="118"/>
      <c r="AB887" s="118"/>
      <c r="AC887" s="118"/>
      <c r="AD887" s="118"/>
      <c r="AE887" s="118"/>
      <c r="AF887" s="118"/>
      <c r="AG887" s="118"/>
    </row>
    <row r="888" ht="11.25" customHeight="1">
      <c r="A888" s="123">
        <v>59627.68804066313</v>
      </c>
      <c r="B888" s="124">
        <v>107.07</v>
      </c>
      <c r="C888" s="124">
        <f t="shared" si="1"/>
        <v>21.76799661</v>
      </c>
      <c r="D888" s="124">
        <v>2330.6993968866664</v>
      </c>
      <c r="E888" s="125">
        <v>82.0</v>
      </c>
      <c r="F888" s="125">
        <v>0.62</v>
      </c>
      <c r="G888" s="126">
        <v>-0.4</v>
      </c>
      <c r="H888" s="127">
        <f t="shared" si="2"/>
        <v>590.4</v>
      </c>
      <c r="I888" s="122">
        <f t="shared" si="3"/>
        <v>1.617534247</v>
      </c>
      <c r="J888" s="122">
        <f t="shared" si="4"/>
        <v>17.79287671</v>
      </c>
      <c r="K888" s="122">
        <f t="shared" si="5"/>
        <v>11.03158356</v>
      </c>
      <c r="L888" s="122">
        <f t="shared" si="6"/>
        <v>40</v>
      </c>
      <c r="M888" s="125">
        <v>1.0</v>
      </c>
      <c r="N888" s="125">
        <v>11.0</v>
      </c>
      <c r="O888" s="118">
        <f t="shared" si="7"/>
        <v>11</v>
      </c>
      <c r="P888" s="118"/>
      <c r="Q888" s="118"/>
      <c r="R888" s="118"/>
      <c r="S888" s="118"/>
      <c r="T888" s="118"/>
      <c r="U888" s="118"/>
      <c r="V888" s="118"/>
      <c r="W888" s="118"/>
      <c r="X888" s="118"/>
      <c r="Y888" s="118"/>
      <c r="Z888" s="118"/>
      <c r="AA888" s="118"/>
      <c r="AB888" s="118"/>
      <c r="AC888" s="118"/>
      <c r="AD888" s="118"/>
      <c r="AE888" s="118"/>
      <c r="AF888" s="118"/>
      <c r="AG888" s="118"/>
    </row>
    <row r="889" ht="11.25" customHeight="1">
      <c r="A889" s="123">
        <v>95065.28912945342</v>
      </c>
      <c r="B889" s="124">
        <v>29.626960009999998</v>
      </c>
      <c r="C889" s="124">
        <f t="shared" si="1"/>
        <v>7.593120749</v>
      </c>
      <c r="D889" s="124">
        <v>224.96108478408797</v>
      </c>
      <c r="E889" s="125">
        <v>98.0</v>
      </c>
      <c r="F889" s="125">
        <v>0.47</v>
      </c>
      <c r="G889" s="126">
        <v>0.8</v>
      </c>
      <c r="H889" s="127">
        <f t="shared" si="2"/>
        <v>2116.8</v>
      </c>
      <c r="I889" s="122">
        <f t="shared" si="3"/>
        <v>5.799452055</v>
      </c>
      <c r="J889" s="122">
        <f t="shared" si="4"/>
        <v>23.19780822</v>
      </c>
      <c r="K889" s="122">
        <f t="shared" si="5"/>
        <v>10.90296986</v>
      </c>
      <c r="L889" s="122">
        <f t="shared" si="6"/>
        <v>45</v>
      </c>
      <c r="M889" s="125">
        <v>1.0</v>
      </c>
      <c r="N889" s="125">
        <v>4.0</v>
      </c>
      <c r="O889" s="118">
        <f t="shared" si="7"/>
        <v>4</v>
      </c>
      <c r="P889" s="118"/>
      <c r="Q889" s="118"/>
      <c r="R889" s="118"/>
      <c r="S889" s="118"/>
      <c r="T889" s="118"/>
      <c r="U889" s="118"/>
      <c r="V889" s="118"/>
      <c r="W889" s="118"/>
      <c r="X889" s="118"/>
      <c r="Y889" s="118"/>
      <c r="Z889" s="118"/>
      <c r="AA889" s="118"/>
      <c r="AB889" s="118"/>
      <c r="AC889" s="118"/>
      <c r="AD889" s="118"/>
      <c r="AE889" s="118"/>
      <c r="AF889" s="118"/>
      <c r="AG889" s="118"/>
    </row>
    <row r="890" ht="11.25" customHeight="1">
      <c r="A890" s="123">
        <v>38956.79345678811</v>
      </c>
      <c r="B890" s="124">
        <v>11.38683</v>
      </c>
      <c r="C890" s="124">
        <f t="shared" si="1"/>
        <v>37.77848301</v>
      </c>
      <c r="D890" s="124">
        <v>430.1771636506667</v>
      </c>
      <c r="E890" s="125">
        <v>50.0</v>
      </c>
      <c r="F890" s="125">
        <v>1.14</v>
      </c>
      <c r="G890" s="126">
        <v>1.5</v>
      </c>
      <c r="H890" s="127">
        <f t="shared" si="2"/>
        <v>1500</v>
      </c>
      <c r="I890" s="122">
        <f t="shared" si="3"/>
        <v>4.109589041</v>
      </c>
      <c r="J890" s="122">
        <f t="shared" si="4"/>
        <v>65.75342466</v>
      </c>
      <c r="K890" s="122">
        <f t="shared" si="5"/>
        <v>74.95890411</v>
      </c>
      <c r="L890" s="122">
        <f t="shared" si="6"/>
        <v>216</v>
      </c>
      <c r="M890" s="125">
        <v>1.0</v>
      </c>
      <c r="N890" s="125">
        <v>16.0</v>
      </c>
      <c r="O890" s="118">
        <f t="shared" si="7"/>
        <v>16</v>
      </c>
      <c r="P890" s="118"/>
      <c r="Q890" s="118"/>
      <c r="R890" s="118"/>
      <c r="S890" s="118"/>
      <c r="T890" s="118"/>
      <c r="U890" s="118"/>
      <c r="V890" s="118"/>
      <c r="W890" s="118"/>
      <c r="X890" s="118"/>
      <c r="Y890" s="118"/>
      <c r="Z890" s="118"/>
      <c r="AA890" s="118"/>
      <c r="AB890" s="118"/>
      <c r="AC890" s="118"/>
      <c r="AD890" s="118"/>
      <c r="AE890" s="118"/>
      <c r="AF890" s="118"/>
      <c r="AG890" s="118"/>
    </row>
    <row r="891" ht="11.25" customHeight="1">
      <c r="A891" s="123">
        <v>22099.88081145766</v>
      </c>
      <c r="B891" s="124">
        <v>9.53203231</v>
      </c>
      <c r="C891" s="124">
        <f t="shared" si="1"/>
        <v>13.79425719</v>
      </c>
      <c r="D891" s="124">
        <v>131.48730525617648</v>
      </c>
      <c r="E891" s="125">
        <v>34.0</v>
      </c>
      <c r="F891" s="125">
        <v>0.25</v>
      </c>
      <c r="G891" s="126">
        <v>0.2</v>
      </c>
      <c r="H891" s="127">
        <f t="shared" si="2"/>
        <v>489.6</v>
      </c>
      <c r="I891" s="122">
        <f t="shared" si="3"/>
        <v>1.341369863</v>
      </c>
      <c r="J891" s="122">
        <f t="shared" si="4"/>
        <v>41.58246575</v>
      </c>
      <c r="K891" s="122">
        <f t="shared" si="5"/>
        <v>10.39561644</v>
      </c>
      <c r="L891" s="122">
        <f t="shared" si="6"/>
        <v>62</v>
      </c>
      <c r="M891" s="125">
        <v>0.84</v>
      </c>
      <c r="N891" s="125">
        <v>26.0</v>
      </c>
      <c r="O891" s="118">
        <f t="shared" si="7"/>
        <v>31</v>
      </c>
      <c r="P891" s="118"/>
      <c r="Q891" s="118"/>
      <c r="R891" s="118"/>
      <c r="S891" s="118"/>
      <c r="T891" s="118"/>
      <c r="U891" s="118"/>
      <c r="V891" s="118"/>
      <c r="W891" s="118"/>
      <c r="X891" s="118"/>
      <c r="Y891" s="118"/>
      <c r="Z891" s="118"/>
      <c r="AA891" s="118"/>
      <c r="AB891" s="118"/>
      <c r="AC891" s="118"/>
      <c r="AD891" s="118"/>
      <c r="AE891" s="118"/>
      <c r="AF891" s="118"/>
      <c r="AG891" s="118"/>
    </row>
    <row r="892" ht="11.25" customHeight="1">
      <c r="A892" s="123">
        <v>66104.14712691795</v>
      </c>
      <c r="B892" s="124">
        <v>11.49051375</v>
      </c>
      <c r="C892" s="124">
        <f t="shared" si="1"/>
        <v>11.26510695</v>
      </c>
      <c r="D892" s="124">
        <v>129.44186630069694</v>
      </c>
      <c r="E892" s="125">
        <v>34.0</v>
      </c>
      <c r="F892" s="125">
        <v>0.25</v>
      </c>
      <c r="G892" s="126">
        <v>-0.1</v>
      </c>
      <c r="H892" s="127">
        <f t="shared" si="2"/>
        <v>367.2</v>
      </c>
      <c r="I892" s="122">
        <f t="shared" si="3"/>
        <v>1.006027397</v>
      </c>
      <c r="J892" s="122">
        <f t="shared" si="4"/>
        <v>26.15671233</v>
      </c>
      <c r="K892" s="122">
        <f t="shared" si="5"/>
        <v>6.539178082</v>
      </c>
      <c r="L892" s="122">
        <f t="shared" si="6"/>
        <v>39</v>
      </c>
      <c r="M892" s="125">
        <v>0.8</v>
      </c>
      <c r="N892" s="125">
        <v>21.0</v>
      </c>
      <c r="O892" s="118">
        <f t="shared" si="7"/>
        <v>26</v>
      </c>
      <c r="P892" s="118"/>
      <c r="Q892" s="118"/>
      <c r="R892" s="118"/>
      <c r="S892" s="118"/>
      <c r="T892" s="118"/>
      <c r="U892" s="118"/>
      <c r="V892" s="118"/>
      <c r="W892" s="118"/>
      <c r="X892" s="118"/>
      <c r="Y892" s="118"/>
      <c r="Z892" s="118"/>
      <c r="AA892" s="118"/>
      <c r="AB892" s="118"/>
      <c r="AC892" s="118"/>
      <c r="AD892" s="118"/>
      <c r="AE892" s="118"/>
      <c r="AF892" s="118"/>
      <c r="AG892" s="118"/>
    </row>
    <row r="893" ht="11.25" customHeight="1">
      <c r="A893" s="123">
        <v>17846.65633116702</v>
      </c>
      <c r="B893" s="124">
        <v>24.854</v>
      </c>
      <c r="C893" s="124">
        <f t="shared" si="1"/>
        <v>156.4321651</v>
      </c>
      <c r="D893" s="124">
        <v>3887.9650322572484</v>
      </c>
      <c r="E893" s="125">
        <v>130.0</v>
      </c>
      <c r="F893" s="125">
        <v>1.91</v>
      </c>
      <c r="G893" s="126">
        <v>1.2</v>
      </c>
      <c r="H893" s="127">
        <f t="shared" si="2"/>
        <v>3432</v>
      </c>
      <c r="I893" s="122">
        <f t="shared" si="3"/>
        <v>9.402739726</v>
      </c>
      <c r="J893" s="122">
        <f t="shared" si="4"/>
        <v>188.0547945</v>
      </c>
      <c r="K893" s="122">
        <f t="shared" si="5"/>
        <v>359.1846575</v>
      </c>
      <c r="L893" s="122">
        <f t="shared" si="6"/>
        <v>906</v>
      </c>
      <c r="M893" s="125">
        <v>0.8</v>
      </c>
      <c r="N893" s="125">
        <v>16.0</v>
      </c>
      <c r="O893" s="118">
        <f t="shared" si="7"/>
        <v>20</v>
      </c>
      <c r="P893" s="118"/>
      <c r="Q893" s="118"/>
      <c r="R893" s="118"/>
      <c r="S893" s="118"/>
      <c r="T893" s="118"/>
      <c r="U893" s="118"/>
      <c r="V893" s="118"/>
      <c r="W893" s="118"/>
      <c r="X893" s="118"/>
      <c r="Y893" s="118"/>
      <c r="Z893" s="118"/>
      <c r="AA893" s="118"/>
      <c r="AB893" s="118"/>
      <c r="AC893" s="118"/>
      <c r="AD893" s="118"/>
      <c r="AE893" s="118"/>
      <c r="AF893" s="118"/>
      <c r="AG893" s="118"/>
    </row>
    <row r="894" ht="11.25" customHeight="1">
      <c r="A894" s="123">
        <v>7345.440176669526</v>
      </c>
      <c r="B894" s="124">
        <v>34.63199016</v>
      </c>
      <c r="C894" s="124">
        <f t="shared" si="1"/>
        <v>23.16832433</v>
      </c>
      <c r="D894" s="124">
        <v>802.3651803330594</v>
      </c>
      <c r="E894" s="125">
        <v>66.0</v>
      </c>
      <c r="F894" s="125">
        <v>1.52</v>
      </c>
      <c r="G894" s="126">
        <v>1.2</v>
      </c>
      <c r="H894" s="127">
        <f t="shared" si="2"/>
        <v>1742.4</v>
      </c>
      <c r="I894" s="122">
        <f t="shared" si="3"/>
        <v>4.77369863</v>
      </c>
      <c r="J894" s="122">
        <f t="shared" si="4"/>
        <v>23.86849315</v>
      </c>
      <c r="K894" s="122">
        <f t="shared" si="5"/>
        <v>36.28010959</v>
      </c>
      <c r="L894" s="122">
        <f t="shared" si="6"/>
        <v>96</v>
      </c>
      <c r="M894" s="125">
        <v>1.0</v>
      </c>
      <c r="N894" s="125">
        <v>5.0</v>
      </c>
      <c r="O894" s="118">
        <f t="shared" si="7"/>
        <v>5</v>
      </c>
      <c r="P894" s="118"/>
      <c r="Q894" s="118"/>
      <c r="R894" s="118"/>
      <c r="S894" s="118"/>
      <c r="T894" s="118"/>
      <c r="U894" s="118"/>
      <c r="V894" s="118"/>
      <c r="W894" s="118"/>
      <c r="X894" s="118"/>
      <c r="Y894" s="118"/>
      <c r="Z894" s="118"/>
      <c r="AA894" s="118"/>
      <c r="AB894" s="118"/>
      <c r="AC894" s="118"/>
      <c r="AD894" s="118"/>
      <c r="AE894" s="118"/>
      <c r="AF894" s="118"/>
      <c r="AG894" s="118"/>
    </row>
    <row r="895" ht="11.25" customHeight="1">
      <c r="A895" s="123">
        <v>70461.63002124723</v>
      </c>
      <c r="B895" s="124">
        <v>6.548469999999999</v>
      </c>
      <c r="C895" s="124">
        <f t="shared" si="1"/>
        <v>50.08689307</v>
      </c>
      <c r="D895" s="124">
        <v>327.99251663728</v>
      </c>
      <c r="E895" s="125">
        <v>106.0</v>
      </c>
      <c r="F895" s="125">
        <v>0.61</v>
      </c>
      <c r="G895" s="126">
        <v>1.2</v>
      </c>
      <c r="H895" s="127">
        <f t="shared" si="2"/>
        <v>2798.4</v>
      </c>
      <c r="I895" s="122">
        <f t="shared" si="3"/>
        <v>7.666849315</v>
      </c>
      <c r="J895" s="122">
        <f t="shared" si="4"/>
        <v>122.669589</v>
      </c>
      <c r="K895" s="122">
        <f t="shared" si="5"/>
        <v>74.82844932</v>
      </c>
      <c r="L895" s="122">
        <f t="shared" si="6"/>
        <v>272</v>
      </c>
      <c r="M895" s="125">
        <v>1.0</v>
      </c>
      <c r="N895" s="125">
        <v>16.0</v>
      </c>
      <c r="O895" s="118">
        <f t="shared" si="7"/>
        <v>16</v>
      </c>
      <c r="P895" s="118"/>
      <c r="Q895" s="118"/>
      <c r="R895" s="118"/>
      <c r="S895" s="118"/>
      <c r="T895" s="118"/>
      <c r="U895" s="118"/>
      <c r="V895" s="118"/>
      <c r="W895" s="118"/>
      <c r="X895" s="118"/>
      <c r="Y895" s="118"/>
      <c r="Z895" s="118"/>
      <c r="AA895" s="118"/>
      <c r="AB895" s="118"/>
      <c r="AC895" s="118"/>
      <c r="AD895" s="118"/>
      <c r="AE895" s="118"/>
      <c r="AF895" s="118"/>
      <c r="AG895" s="118"/>
    </row>
    <row r="896" ht="11.25" customHeight="1">
      <c r="A896" s="123">
        <v>64482.485302802364</v>
      </c>
      <c r="B896" s="124">
        <v>140.00541053999999</v>
      </c>
      <c r="C896" s="124">
        <f t="shared" si="1"/>
        <v>268.6605924</v>
      </c>
      <c r="D896" s="124">
        <v>37613.93653564109</v>
      </c>
      <c r="E896" s="125">
        <v>204.0</v>
      </c>
      <c r="F896" s="125">
        <v>1.22</v>
      </c>
      <c r="G896" s="126">
        <v>0.6</v>
      </c>
      <c r="H896" s="127">
        <f t="shared" si="2"/>
        <v>3916.8</v>
      </c>
      <c r="I896" s="122">
        <f t="shared" si="3"/>
        <v>10.7309589</v>
      </c>
      <c r="J896" s="122">
        <f t="shared" si="4"/>
        <v>300.4668493</v>
      </c>
      <c r="K896" s="122">
        <f t="shared" si="5"/>
        <v>366.5695562</v>
      </c>
      <c r="L896" s="122">
        <f t="shared" si="6"/>
        <v>1034</v>
      </c>
      <c r="M896" s="125">
        <v>1.0</v>
      </c>
      <c r="N896" s="125">
        <v>28.0</v>
      </c>
      <c r="O896" s="118">
        <f t="shared" si="7"/>
        <v>28</v>
      </c>
      <c r="P896" s="118"/>
      <c r="Q896" s="118"/>
      <c r="R896" s="118"/>
      <c r="S896" s="118"/>
      <c r="T896" s="118"/>
      <c r="U896" s="118"/>
      <c r="V896" s="118"/>
      <c r="W896" s="118"/>
      <c r="X896" s="118"/>
      <c r="Y896" s="118"/>
      <c r="Z896" s="118"/>
      <c r="AA896" s="118"/>
      <c r="AB896" s="118"/>
      <c r="AC896" s="118"/>
      <c r="AD896" s="118"/>
      <c r="AE896" s="118"/>
      <c r="AF896" s="118"/>
      <c r="AG896" s="118"/>
    </row>
    <row r="897" ht="11.25" customHeight="1">
      <c r="A897" s="123">
        <v>62503.38677249763</v>
      </c>
      <c r="B897" s="124">
        <v>22.79</v>
      </c>
      <c r="C897" s="124">
        <f t="shared" si="1"/>
        <v>75.57668058</v>
      </c>
      <c r="D897" s="124">
        <v>1722.39255045</v>
      </c>
      <c r="E897" s="125">
        <v>106.0</v>
      </c>
      <c r="F897" s="125">
        <v>1.47</v>
      </c>
      <c r="G897" s="126">
        <v>1.5</v>
      </c>
      <c r="H897" s="127">
        <f t="shared" si="2"/>
        <v>3180</v>
      </c>
      <c r="I897" s="122">
        <f t="shared" si="3"/>
        <v>8.712328767</v>
      </c>
      <c r="J897" s="122">
        <f t="shared" si="4"/>
        <v>130.6849315</v>
      </c>
      <c r="K897" s="122">
        <f t="shared" si="5"/>
        <v>192.1068493</v>
      </c>
      <c r="L897" s="122">
        <f t="shared" si="6"/>
        <v>515</v>
      </c>
      <c r="M897" s="125">
        <v>1.0</v>
      </c>
      <c r="N897" s="125">
        <v>15.0</v>
      </c>
      <c r="O897" s="118">
        <f t="shared" si="7"/>
        <v>15</v>
      </c>
      <c r="P897" s="118"/>
      <c r="Q897" s="118"/>
      <c r="R897" s="118"/>
      <c r="S897" s="118"/>
      <c r="T897" s="118"/>
      <c r="U897" s="118"/>
      <c r="V897" s="118"/>
      <c r="W897" s="118"/>
      <c r="X897" s="118"/>
      <c r="Y897" s="118"/>
      <c r="Z897" s="118"/>
      <c r="AA897" s="118"/>
      <c r="AB897" s="118"/>
      <c r="AC897" s="118"/>
      <c r="AD897" s="118"/>
      <c r="AE897" s="118"/>
      <c r="AF897" s="118"/>
      <c r="AG897" s="118"/>
    </row>
    <row r="898" ht="11.25" customHeight="1">
      <c r="A898" s="123">
        <v>70857.3724726231</v>
      </c>
      <c r="B898" s="124">
        <v>23.624202580000002</v>
      </c>
      <c r="C898" s="124">
        <f t="shared" si="1"/>
        <v>10.27352705</v>
      </c>
      <c r="D898" s="124">
        <v>242.70388416430643</v>
      </c>
      <c r="E898" s="125">
        <v>58.0</v>
      </c>
      <c r="F898" s="125">
        <v>0.88</v>
      </c>
      <c r="G898" s="126">
        <v>-0.2</v>
      </c>
      <c r="H898" s="127">
        <f t="shared" si="2"/>
        <v>556.8</v>
      </c>
      <c r="I898" s="122">
        <f t="shared" si="3"/>
        <v>1.525479452</v>
      </c>
      <c r="J898" s="122">
        <f t="shared" si="4"/>
        <v>7.62739726</v>
      </c>
      <c r="K898" s="122">
        <f t="shared" si="5"/>
        <v>6.712109589</v>
      </c>
      <c r="L898" s="122">
        <f t="shared" si="6"/>
        <v>21</v>
      </c>
      <c r="M898" s="125">
        <v>1.0</v>
      </c>
      <c r="N898" s="125">
        <v>5.0</v>
      </c>
      <c r="O898" s="118">
        <f t="shared" si="7"/>
        <v>5</v>
      </c>
      <c r="P898" s="118"/>
      <c r="Q898" s="118"/>
      <c r="R898" s="118"/>
      <c r="S898" s="118"/>
      <c r="T898" s="118"/>
      <c r="U898" s="118"/>
      <c r="V898" s="118"/>
      <c r="W898" s="118"/>
      <c r="X898" s="118"/>
      <c r="Y898" s="118"/>
      <c r="Z898" s="118"/>
      <c r="AA898" s="118"/>
      <c r="AB898" s="118"/>
      <c r="AC898" s="118"/>
      <c r="AD898" s="118"/>
      <c r="AE898" s="118"/>
      <c r="AF898" s="118"/>
      <c r="AG898" s="118"/>
    </row>
    <row r="899" ht="11.25" customHeight="1">
      <c r="A899" s="123">
        <v>84231.26987235622</v>
      </c>
      <c r="B899" s="124">
        <v>25.580023609999998</v>
      </c>
      <c r="C899" s="124">
        <f t="shared" si="1"/>
        <v>15.68201783</v>
      </c>
      <c r="D899" s="124">
        <v>401.1463864336048</v>
      </c>
      <c r="E899" s="125">
        <v>82.0</v>
      </c>
      <c r="F899" s="125">
        <v>0.94</v>
      </c>
      <c r="G899" s="126">
        <v>0.8</v>
      </c>
      <c r="H899" s="127">
        <f t="shared" si="2"/>
        <v>1771.2</v>
      </c>
      <c r="I899" s="122">
        <f t="shared" si="3"/>
        <v>4.85260274</v>
      </c>
      <c r="J899" s="122">
        <f t="shared" si="4"/>
        <v>29.11561644</v>
      </c>
      <c r="K899" s="122">
        <f t="shared" si="5"/>
        <v>27.36867945</v>
      </c>
      <c r="L899" s="122">
        <f t="shared" si="6"/>
        <v>84</v>
      </c>
      <c r="M899" s="125">
        <v>0.82</v>
      </c>
      <c r="N899" s="125">
        <v>5.0</v>
      </c>
      <c r="O899" s="118">
        <f t="shared" si="7"/>
        <v>6</v>
      </c>
      <c r="P899" s="118"/>
      <c r="Q899" s="118"/>
      <c r="R899" s="118"/>
      <c r="S899" s="118"/>
      <c r="T899" s="118"/>
      <c r="U899" s="118"/>
      <c r="V899" s="118"/>
      <c r="W899" s="118"/>
      <c r="X899" s="118"/>
      <c r="Y899" s="118"/>
      <c r="Z899" s="118"/>
      <c r="AA899" s="118"/>
      <c r="AB899" s="118"/>
      <c r="AC899" s="118"/>
      <c r="AD899" s="118"/>
      <c r="AE899" s="118"/>
      <c r="AF899" s="118"/>
      <c r="AG899" s="118"/>
    </row>
    <row r="900" ht="11.25" customHeight="1">
      <c r="A900" s="123">
        <v>43094.78882068367</v>
      </c>
      <c r="B900" s="124">
        <v>5.180354049999999</v>
      </c>
      <c r="C900" s="124">
        <f t="shared" si="1"/>
        <v>157.1757476</v>
      </c>
      <c r="D900" s="124">
        <v>814.2260204550902</v>
      </c>
      <c r="E900" s="125">
        <v>244.0</v>
      </c>
      <c r="F900" s="125">
        <v>1.09</v>
      </c>
      <c r="G900" s="126">
        <v>-0.1</v>
      </c>
      <c r="H900" s="127">
        <f t="shared" si="2"/>
        <v>2635.2</v>
      </c>
      <c r="I900" s="122">
        <f t="shared" si="3"/>
        <v>7.219726027</v>
      </c>
      <c r="J900" s="122">
        <f t="shared" si="4"/>
        <v>79.4169863</v>
      </c>
      <c r="K900" s="122">
        <f t="shared" si="5"/>
        <v>86.56451507</v>
      </c>
      <c r="L900" s="122">
        <f t="shared" si="6"/>
        <v>253</v>
      </c>
      <c r="M900" s="125">
        <v>1.0</v>
      </c>
      <c r="N900" s="125">
        <v>11.0</v>
      </c>
      <c r="O900" s="118">
        <f t="shared" si="7"/>
        <v>11</v>
      </c>
      <c r="P900" s="118"/>
      <c r="Q900" s="118"/>
      <c r="R900" s="118"/>
      <c r="S900" s="118"/>
      <c r="T900" s="118"/>
      <c r="U900" s="118"/>
      <c r="V900" s="118"/>
      <c r="W900" s="118"/>
      <c r="X900" s="118"/>
      <c r="Y900" s="118"/>
      <c r="Z900" s="118"/>
      <c r="AA900" s="118"/>
      <c r="AB900" s="118"/>
      <c r="AC900" s="118"/>
      <c r="AD900" s="118"/>
      <c r="AE900" s="118"/>
      <c r="AF900" s="118"/>
      <c r="AG900" s="118"/>
    </row>
    <row r="901" ht="11.25" customHeight="1">
      <c r="A901" s="123">
        <v>36904.67377863373</v>
      </c>
      <c r="B901" s="124">
        <v>5.12904</v>
      </c>
      <c r="C901" s="124">
        <f t="shared" si="1"/>
        <v>26.02755723</v>
      </c>
      <c r="D901" s="124">
        <v>133.49638215760004</v>
      </c>
      <c r="E901" s="125">
        <v>98.0</v>
      </c>
      <c r="F901" s="125">
        <v>0.95</v>
      </c>
      <c r="G901" s="126">
        <v>0.8</v>
      </c>
      <c r="H901" s="127">
        <f t="shared" si="2"/>
        <v>2116.8</v>
      </c>
      <c r="I901" s="122">
        <f t="shared" si="3"/>
        <v>5.799452055</v>
      </c>
      <c r="J901" s="122">
        <f t="shared" si="4"/>
        <v>34.79671233</v>
      </c>
      <c r="K901" s="122">
        <f t="shared" si="5"/>
        <v>33.05687671</v>
      </c>
      <c r="L901" s="122">
        <f t="shared" si="6"/>
        <v>101</v>
      </c>
      <c r="M901" s="125">
        <v>1.0</v>
      </c>
      <c r="N901" s="125">
        <v>6.0</v>
      </c>
      <c r="O901" s="118">
        <f t="shared" si="7"/>
        <v>6</v>
      </c>
      <c r="P901" s="118"/>
      <c r="Q901" s="118"/>
      <c r="R901" s="118"/>
      <c r="S901" s="118"/>
      <c r="T901" s="118"/>
      <c r="U901" s="118"/>
      <c r="V901" s="118"/>
      <c r="W901" s="118"/>
      <c r="X901" s="118"/>
      <c r="Y901" s="118"/>
      <c r="Z901" s="118"/>
      <c r="AA901" s="118"/>
      <c r="AB901" s="118"/>
      <c r="AC901" s="118"/>
      <c r="AD901" s="118"/>
      <c r="AE901" s="118"/>
      <c r="AF901" s="118"/>
      <c r="AG901" s="118"/>
    </row>
    <row r="902" ht="11.25" customHeight="1">
      <c r="A902" s="123">
        <v>60386.38836833272</v>
      </c>
      <c r="B902" s="124">
        <v>96.24259999999998</v>
      </c>
      <c r="C902" s="124">
        <f t="shared" si="1"/>
        <v>24.73025948</v>
      </c>
      <c r="D902" s="124">
        <v>2380.1044707945994</v>
      </c>
      <c r="E902" s="125">
        <v>122.0</v>
      </c>
      <c r="F902" s="125">
        <v>0.47</v>
      </c>
      <c r="G902" s="126">
        <v>0.6</v>
      </c>
      <c r="H902" s="127">
        <f t="shared" si="2"/>
        <v>2342.4</v>
      </c>
      <c r="I902" s="122">
        <f t="shared" si="3"/>
        <v>6.417534247</v>
      </c>
      <c r="J902" s="122">
        <f t="shared" si="4"/>
        <v>70.59287671</v>
      </c>
      <c r="K902" s="122">
        <f t="shared" si="5"/>
        <v>33.17865205</v>
      </c>
      <c r="L902" s="122">
        <f t="shared" si="6"/>
        <v>137</v>
      </c>
      <c r="M902" s="125">
        <v>1.0</v>
      </c>
      <c r="N902" s="125">
        <v>11.0</v>
      </c>
      <c r="O902" s="118">
        <f t="shared" si="7"/>
        <v>11</v>
      </c>
      <c r="P902" s="118"/>
      <c r="Q902" s="118"/>
      <c r="R902" s="118"/>
      <c r="S902" s="118"/>
      <c r="T902" s="118"/>
      <c r="U902" s="118"/>
      <c r="V902" s="118"/>
      <c r="W902" s="118"/>
      <c r="X902" s="118"/>
      <c r="Y902" s="118"/>
      <c r="Z902" s="118"/>
      <c r="AA902" s="118"/>
      <c r="AB902" s="118"/>
      <c r="AC902" s="118"/>
      <c r="AD902" s="118"/>
      <c r="AE902" s="118"/>
      <c r="AF902" s="118"/>
      <c r="AG902" s="118"/>
    </row>
    <row r="903" ht="11.25" customHeight="1">
      <c r="A903" s="123">
        <v>88924.53857969462</v>
      </c>
      <c r="B903" s="124">
        <v>18.270699999999998</v>
      </c>
      <c r="C903" s="124">
        <f t="shared" si="1"/>
        <v>44.41698985</v>
      </c>
      <c r="D903" s="124">
        <v>811.5294964538666</v>
      </c>
      <c r="E903" s="125">
        <v>82.0</v>
      </c>
      <c r="F903" s="125">
        <v>0.69</v>
      </c>
      <c r="G903" s="126">
        <v>1.2</v>
      </c>
      <c r="H903" s="127">
        <f t="shared" si="2"/>
        <v>2164.8</v>
      </c>
      <c r="I903" s="122">
        <f t="shared" si="3"/>
        <v>5.930958904</v>
      </c>
      <c r="J903" s="122">
        <f t="shared" si="4"/>
        <v>94.89534247</v>
      </c>
      <c r="K903" s="122">
        <f t="shared" si="5"/>
        <v>65.4777863</v>
      </c>
      <c r="L903" s="122">
        <f t="shared" si="6"/>
        <v>226</v>
      </c>
      <c r="M903" s="125">
        <v>1.0</v>
      </c>
      <c r="N903" s="125">
        <v>16.0</v>
      </c>
      <c r="O903" s="118">
        <f t="shared" si="7"/>
        <v>16</v>
      </c>
      <c r="P903" s="118"/>
      <c r="Q903" s="118"/>
      <c r="R903" s="118"/>
      <c r="S903" s="118"/>
      <c r="T903" s="118"/>
      <c r="U903" s="118"/>
      <c r="V903" s="118"/>
      <c r="W903" s="118"/>
      <c r="X903" s="118"/>
      <c r="Y903" s="118"/>
      <c r="Z903" s="118"/>
      <c r="AA903" s="118"/>
      <c r="AB903" s="118"/>
      <c r="AC903" s="118"/>
      <c r="AD903" s="118"/>
      <c r="AE903" s="118"/>
      <c r="AF903" s="118"/>
      <c r="AG903" s="118"/>
    </row>
    <row r="904" ht="11.25" customHeight="1">
      <c r="A904" s="123">
        <v>12676.446620449555</v>
      </c>
      <c r="B904" s="124">
        <v>32.92519417</v>
      </c>
      <c r="C904" s="124">
        <f t="shared" si="1"/>
        <v>182.8496013</v>
      </c>
      <c r="D904" s="124">
        <v>6020.358625737813</v>
      </c>
      <c r="E904" s="125">
        <v>146.0</v>
      </c>
      <c r="F904" s="125">
        <v>0.83</v>
      </c>
      <c r="G904" s="126">
        <v>0.4</v>
      </c>
      <c r="H904" s="127">
        <f t="shared" si="2"/>
        <v>2452.8</v>
      </c>
      <c r="I904" s="122">
        <f t="shared" si="3"/>
        <v>6.72</v>
      </c>
      <c r="J904" s="122">
        <f t="shared" si="4"/>
        <v>336</v>
      </c>
      <c r="K904" s="122">
        <f t="shared" si="5"/>
        <v>278.88</v>
      </c>
      <c r="L904" s="122">
        <f t="shared" si="6"/>
        <v>894</v>
      </c>
      <c r="M904" s="125">
        <v>0.72</v>
      </c>
      <c r="N904" s="125">
        <v>36.0</v>
      </c>
      <c r="O904" s="118">
        <f t="shared" si="7"/>
        <v>50</v>
      </c>
      <c r="P904" s="118"/>
      <c r="Q904" s="118"/>
      <c r="R904" s="118"/>
      <c r="S904" s="118"/>
      <c r="T904" s="118"/>
      <c r="U904" s="118"/>
      <c r="V904" s="118"/>
      <c r="W904" s="118"/>
      <c r="X904" s="118"/>
      <c r="Y904" s="118"/>
      <c r="Z904" s="118"/>
      <c r="AA904" s="118"/>
      <c r="AB904" s="118"/>
      <c r="AC904" s="118"/>
      <c r="AD904" s="118"/>
      <c r="AE904" s="118"/>
      <c r="AF904" s="118"/>
      <c r="AG904" s="118"/>
    </row>
    <row r="905" ht="11.25" customHeight="1">
      <c r="A905" s="123">
        <v>97465.78025721502</v>
      </c>
      <c r="B905" s="124">
        <v>12.444199999999999</v>
      </c>
      <c r="C905" s="124">
        <f t="shared" si="1"/>
        <v>36.75452441</v>
      </c>
      <c r="D905" s="124">
        <v>457.3806526200263</v>
      </c>
      <c r="E905" s="125">
        <v>154.0</v>
      </c>
      <c r="F905" s="125">
        <v>0.48</v>
      </c>
      <c r="G905" s="126">
        <v>0.2</v>
      </c>
      <c r="H905" s="127">
        <f t="shared" si="2"/>
        <v>2217.6</v>
      </c>
      <c r="I905" s="122">
        <f t="shared" si="3"/>
        <v>6.075616438</v>
      </c>
      <c r="J905" s="122">
        <f t="shared" si="4"/>
        <v>66.83178082</v>
      </c>
      <c r="K905" s="122">
        <f t="shared" si="5"/>
        <v>32.07925479</v>
      </c>
      <c r="L905" s="122">
        <f t="shared" si="6"/>
        <v>131</v>
      </c>
      <c r="M905" s="125">
        <v>0.96</v>
      </c>
      <c r="N905" s="125">
        <v>11.0</v>
      </c>
      <c r="O905" s="118">
        <f t="shared" si="7"/>
        <v>11</v>
      </c>
      <c r="P905" s="118"/>
      <c r="Q905" s="118"/>
      <c r="R905" s="118"/>
      <c r="S905" s="118"/>
      <c r="T905" s="118"/>
      <c r="U905" s="118"/>
      <c r="V905" s="118"/>
      <c r="W905" s="118"/>
      <c r="X905" s="118"/>
      <c r="Y905" s="118"/>
      <c r="Z905" s="118"/>
      <c r="AA905" s="118"/>
      <c r="AB905" s="118"/>
      <c r="AC905" s="118"/>
      <c r="AD905" s="118"/>
      <c r="AE905" s="118"/>
      <c r="AF905" s="118"/>
      <c r="AG905" s="118"/>
    </row>
    <row r="906" ht="11.25" customHeight="1">
      <c r="A906" s="123">
        <v>13116.392558949574</v>
      </c>
      <c r="B906" s="124">
        <v>25.060399999999998</v>
      </c>
      <c r="C906" s="124">
        <f t="shared" si="1"/>
        <v>63.05001463</v>
      </c>
      <c r="D906" s="124">
        <v>1580.0585865781939</v>
      </c>
      <c r="E906" s="125">
        <v>138.0</v>
      </c>
      <c r="F906" s="125">
        <v>0.85</v>
      </c>
      <c r="G906" s="126">
        <v>0.8</v>
      </c>
      <c r="H906" s="127">
        <f t="shared" si="2"/>
        <v>2980.8</v>
      </c>
      <c r="I906" s="122">
        <f t="shared" si="3"/>
        <v>8.166575342</v>
      </c>
      <c r="J906" s="122">
        <f t="shared" si="4"/>
        <v>163.3315068</v>
      </c>
      <c r="K906" s="122">
        <f t="shared" si="5"/>
        <v>138.8317808</v>
      </c>
      <c r="L906" s="122">
        <f t="shared" si="6"/>
        <v>441</v>
      </c>
      <c r="M906" s="125">
        <v>0.82</v>
      </c>
      <c r="N906" s="125">
        <v>16.0</v>
      </c>
      <c r="O906" s="118">
        <f t="shared" si="7"/>
        <v>20</v>
      </c>
      <c r="P906" s="118"/>
      <c r="Q906" s="118"/>
      <c r="R906" s="118"/>
      <c r="S906" s="118"/>
      <c r="T906" s="118"/>
      <c r="U906" s="118"/>
      <c r="V906" s="118"/>
      <c r="W906" s="118"/>
      <c r="X906" s="118"/>
      <c r="Y906" s="118"/>
      <c r="Z906" s="118"/>
      <c r="AA906" s="118"/>
      <c r="AB906" s="118"/>
      <c r="AC906" s="118"/>
      <c r="AD906" s="118"/>
      <c r="AE906" s="118"/>
      <c r="AF906" s="118"/>
      <c r="AG906" s="118"/>
    </row>
    <row r="907" ht="11.25" customHeight="1">
      <c r="A907" s="123">
        <v>21915.70074893444</v>
      </c>
      <c r="B907" s="124">
        <v>5.976999999999999</v>
      </c>
      <c r="C907" s="124">
        <f t="shared" si="1"/>
        <v>27.77540525</v>
      </c>
      <c r="D907" s="124">
        <v>166.01359720000002</v>
      </c>
      <c r="E907" s="125">
        <v>50.0</v>
      </c>
      <c r="F907" s="125">
        <v>0.73</v>
      </c>
      <c r="G907" s="126">
        <v>-0.4</v>
      </c>
      <c r="H907" s="127">
        <f t="shared" si="2"/>
        <v>360</v>
      </c>
      <c r="I907" s="122">
        <f t="shared" si="3"/>
        <v>0.9863013699</v>
      </c>
      <c r="J907" s="122">
        <f t="shared" si="4"/>
        <v>15.78082192</v>
      </c>
      <c r="K907" s="122">
        <f t="shared" si="5"/>
        <v>11.52</v>
      </c>
      <c r="L907" s="122">
        <f t="shared" si="6"/>
        <v>39</v>
      </c>
      <c r="M907" s="125">
        <v>1.0</v>
      </c>
      <c r="N907" s="125">
        <v>16.0</v>
      </c>
      <c r="O907" s="118">
        <f t="shared" si="7"/>
        <v>16</v>
      </c>
      <c r="P907" s="118"/>
      <c r="Q907" s="118"/>
      <c r="R907" s="118"/>
      <c r="S907" s="118"/>
      <c r="T907" s="118"/>
      <c r="U907" s="118"/>
      <c r="V907" s="118"/>
      <c r="W907" s="118"/>
      <c r="X907" s="118"/>
      <c r="Y907" s="118"/>
      <c r="Z907" s="118"/>
      <c r="AA907" s="118"/>
      <c r="AB907" s="118"/>
      <c r="AC907" s="118"/>
      <c r="AD907" s="118"/>
      <c r="AE907" s="118"/>
      <c r="AF907" s="118"/>
      <c r="AG907" s="118"/>
    </row>
    <row r="908" ht="11.25" customHeight="1">
      <c r="A908" s="123">
        <v>78672.28731320752</v>
      </c>
      <c r="B908" s="124">
        <v>11.45047</v>
      </c>
      <c r="C908" s="124">
        <f t="shared" si="1"/>
        <v>195.7484326</v>
      </c>
      <c r="D908" s="124">
        <v>2241.4115553898982</v>
      </c>
      <c r="E908" s="125">
        <v>170.0</v>
      </c>
      <c r="F908" s="125">
        <v>1.01</v>
      </c>
      <c r="G908" s="126">
        <v>-0.7</v>
      </c>
      <c r="H908" s="127">
        <f t="shared" si="2"/>
        <v>612</v>
      </c>
      <c r="I908" s="122">
        <f t="shared" si="3"/>
        <v>1.676712329</v>
      </c>
      <c r="J908" s="122">
        <f t="shared" si="4"/>
        <v>53.65479452</v>
      </c>
      <c r="K908" s="122">
        <f t="shared" si="5"/>
        <v>54.19134247</v>
      </c>
      <c r="L908" s="122">
        <f t="shared" si="6"/>
        <v>162</v>
      </c>
      <c r="M908" s="125">
        <v>0.85</v>
      </c>
      <c r="N908" s="125">
        <v>27.0</v>
      </c>
      <c r="O908" s="118">
        <f t="shared" si="7"/>
        <v>32</v>
      </c>
      <c r="P908" s="118"/>
      <c r="Q908" s="118"/>
      <c r="R908" s="118"/>
      <c r="S908" s="118"/>
      <c r="T908" s="118"/>
      <c r="U908" s="118"/>
      <c r="V908" s="118"/>
      <c r="W908" s="118"/>
      <c r="X908" s="118"/>
      <c r="Y908" s="118"/>
      <c r="Z908" s="118"/>
      <c r="AA908" s="118"/>
      <c r="AB908" s="118"/>
      <c r="AC908" s="118"/>
      <c r="AD908" s="118"/>
      <c r="AE908" s="118"/>
      <c r="AF908" s="118"/>
      <c r="AG908" s="118"/>
    </row>
    <row r="909" ht="11.25" customHeight="1">
      <c r="A909" s="123">
        <v>48169.95335418494</v>
      </c>
      <c r="B909" s="124">
        <v>14.501820949999997</v>
      </c>
      <c r="C909" s="124">
        <f t="shared" si="1"/>
        <v>90.75433701</v>
      </c>
      <c r="D909" s="124">
        <v>1316.1031456904996</v>
      </c>
      <c r="E909" s="125">
        <v>114.0</v>
      </c>
      <c r="F909" s="125">
        <v>0.8</v>
      </c>
      <c r="G909" s="126">
        <v>0.8</v>
      </c>
      <c r="H909" s="127">
        <f t="shared" si="2"/>
        <v>2462.4</v>
      </c>
      <c r="I909" s="122">
        <f t="shared" si="3"/>
        <v>6.74630137</v>
      </c>
      <c r="J909" s="122">
        <f t="shared" si="4"/>
        <v>209.1353425</v>
      </c>
      <c r="K909" s="122">
        <f t="shared" si="5"/>
        <v>167.308274</v>
      </c>
      <c r="L909" s="122">
        <f t="shared" si="6"/>
        <v>544</v>
      </c>
      <c r="M909" s="125">
        <v>0.93</v>
      </c>
      <c r="N909" s="125">
        <v>29.0</v>
      </c>
      <c r="O909" s="118">
        <f t="shared" si="7"/>
        <v>31</v>
      </c>
      <c r="P909" s="118"/>
      <c r="Q909" s="118"/>
      <c r="R909" s="118"/>
      <c r="S909" s="118"/>
      <c r="T909" s="118"/>
      <c r="U909" s="118"/>
      <c r="V909" s="118"/>
      <c r="W909" s="118"/>
      <c r="X909" s="118"/>
      <c r="Y909" s="118"/>
      <c r="Z909" s="118"/>
      <c r="AA909" s="118"/>
      <c r="AB909" s="118"/>
      <c r="AC909" s="118"/>
      <c r="AD909" s="118"/>
      <c r="AE909" s="118"/>
      <c r="AF909" s="118"/>
      <c r="AG909" s="118"/>
    </row>
    <row r="910" ht="11.25" customHeight="1">
      <c r="A910" s="123">
        <v>68368.04535305014</v>
      </c>
      <c r="B910" s="124">
        <v>345.90167027</v>
      </c>
      <c r="C910" s="124">
        <f t="shared" si="1"/>
        <v>103.6109007</v>
      </c>
      <c r="D910" s="124">
        <v>35839.18362138581</v>
      </c>
      <c r="E910" s="125">
        <v>90.0</v>
      </c>
      <c r="F910" s="125">
        <v>1.07</v>
      </c>
      <c r="G910" s="126">
        <v>0.5</v>
      </c>
      <c r="H910" s="127">
        <f t="shared" si="2"/>
        <v>1620</v>
      </c>
      <c r="I910" s="122">
        <f t="shared" si="3"/>
        <v>4.438356164</v>
      </c>
      <c r="J910" s="122">
        <f t="shared" si="4"/>
        <v>124.2739726</v>
      </c>
      <c r="K910" s="122">
        <f t="shared" si="5"/>
        <v>132.9731507</v>
      </c>
      <c r="L910" s="122">
        <f t="shared" si="6"/>
        <v>390</v>
      </c>
      <c r="M910" s="125">
        <v>1.0</v>
      </c>
      <c r="N910" s="125">
        <v>28.0</v>
      </c>
      <c r="O910" s="118">
        <f t="shared" si="7"/>
        <v>28</v>
      </c>
      <c r="P910" s="118"/>
      <c r="Q910" s="118"/>
      <c r="R910" s="118"/>
      <c r="S910" s="118"/>
      <c r="T910" s="118"/>
      <c r="U910" s="118"/>
      <c r="V910" s="118"/>
      <c r="W910" s="118"/>
      <c r="X910" s="118"/>
      <c r="Y910" s="118"/>
      <c r="Z910" s="118"/>
      <c r="AA910" s="118"/>
      <c r="AB910" s="118"/>
      <c r="AC910" s="118"/>
      <c r="AD910" s="118"/>
      <c r="AE910" s="118"/>
      <c r="AF910" s="118"/>
      <c r="AG910" s="118"/>
    </row>
    <row r="911" ht="11.25" customHeight="1">
      <c r="A911" s="123">
        <v>35029.33364675503</v>
      </c>
      <c r="B911" s="124">
        <v>15.178999999999998</v>
      </c>
      <c r="C911" s="124">
        <f t="shared" si="1"/>
        <v>89.03853605</v>
      </c>
      <c r="D911" s="124">
        <v>1351.5159387253334</v>
      </c>
      <c r="E911" s="125">
        <v>106.0</v>
      </c>
      <c r="F911" s="125">
        <v>1.09</v>
      </c>
      <c r="G911" s="126">
        <v>0.5</v>
      </c>
      <c r="H911" s="127">
        <f t="shared" si="2"/>
        <v>1908</v>
      </c>
      <c r="I911" s="122">
        <f t="shared" si="3"/>
        <v>5.22739726</v>
      </c>
      <c r="J911" s="122">
        <f t="shared" si="4"/>
        <v>83.63835616</v>
      </c>
      <c r="K911" s="122">
        <f t="shared" si="5"/>
        <v>91.16580822</v>
      </c>
      <c r="L911" s="122">
        <f t="shared" si="6"/>
        <v>266</v>
      </c>
      <c r="M911" s="125">
        <v>1.0</v>
      </c>
      <c r="N911" s="125">
        <v>16.0</v>
      </c>
      <c r="O911" s="118">
        <f t="shared" si="7"/>
        <v>16</v>
      </c>
      <c r="P911" s="118"/>
      <c r="Q911" s="118"/>
      <c r="R911" s="118"/>
      <c r="S911" s="118"/>
      <c r="T911" s="118"/>
      <c r="U911" s="118"/>
      <c r="V911" s="118"/>
      <c r="W911" s="118"/>
      <c r="X911" s="118"/>
      <c r="Y911" s="118"/>
      <c r="Z911" s="118"/>
      <c r="AA911" s="118"/>
      <c r="AB911" s="118"/>
      <c r="AC911" s="118"/>
      <c r="AD911" s="118"/>
      <c r="AE911" s="118"/>
      <c r="AF911" s="118"/>
      <c r="AG911" s="118"/>
    </row>
    <row r="912" ht="11.25" customHeight="1">
      <c r="A912" s="123">
        <v>71873.54122650117</v>
      </c>
      <c r="B912" s="124">
        <v>6.40857079</v>
      </c>
      <c r="C912" s="124">
        <f t="shared" si="1"/>
        <v>26.15043831</v>
      </c>
      <c r="D912" s="124">
        <v>167.5869350744807</v>
      </c>
      <c r="E912" s="125">
        <v>138.0</v>
      </c>
      <c r="F912" s="125">
        <v>0.66</v>
      </c>
      <c r="G912" s="126">
        <v>0.8</v>
      </c>
      <c r="H912" s="127">
        <f t="shared" si="2"/>
        <v>2980.8</v>
      </c>
      <c r="I912" s="122">
        <f t="shared" si="3"/>
        <v>8.166575342</v>
      </c>
      <c r="J912" s="122">
        <f t="shared" si="4"/>
        <v>48.99945205</v>
      </c>
      <c r="K912" s="122">
        <f t="shared" si="5"/>
        <v>32.33963836</v>
      </c>
      <c r="L912" s="122">
        <f t="shared" si="6"/>
        <v>114</v>
      </c>
      <c r="M912" s="125">
        <v>1.0</v>
      </c>
      <c r="N912" s="125">
        <v>6.0</v>
      </c>
      <c r="O912" s="118">
        <f t="shared" si="7"/>
        <v>6</v>
      </c>
      <c r="P912" s="118"/>
      <c r="Q912" s="118"/>
      <c r="R912" s="118"/>
      <c r="S912" s="118"/>
      <c r="T912" s="118"/>
      <c r="U912" s="118"/>
      <c r="V912" s="118"/>
      <c r="W912" s="118"/>
      <c r="X912" s="118"/>
      <c r="Y912" s="118"/>
      <c r="Z912" s="118"/>
      <c r="AA912" s="118"/>
      <c r="AB912" s="118"/>
      <c r="AC912" s="118"/>
      <c r="AD912" s="118"/>
      <c r="AE912" s="118"/>
      <c r="AF912" s="118"/>
      <c r="AG912" s="118"/>
    </row>
    <row r="913" ht="11.25" customHeight="1">
      <c r="A913" s="123">
        <v>72831.12370510118</v>
      </c>
      <c r="B913" s="124">
        <v>6.418838759999999</v>
      </c>
      <c r="C913" s="124">
        <f t="shared" si="1"/>
        <v>32.20139043</v>
      </c>
      <c r="D913" s="124">
        <v>206.69553303232172</v>
      </c>
      <c r="E913" s="125">
        <v>58.0</v>
      </c>
      <c r="F913" s="125">
        <v>0.25</v>
      </c>
      <c r="G913" s="126">
        <v>1.5</v>
      </c>
      <c r="H913" s="127">
        <f t="shared" si="2"/>
        <v>1740</v>
      </c>
      <c r="I913" s="122">
        <f t="shared" si="3"/>
        <v>4.767123288</v>
      </c>
      <c r="J913" s="122">
        <f t="shared" si="4"/>
        <v>166.8493151</v>
      </c>
      <c r="K913" s="122">
        <f t="shared" si="5"/>
        <v>41.71232877</v>
      </c>
      <c r="L913" s="122">
        <f t="shared" si="6"/>
        <v>250</v>
      </c>
      <c r="M913" s="125">
        <v>1.0</v>
      </c>
      <c r="N913" s="125">
        <v>35.0</v>
      </c>
      <c r="O913" s="118">
        <f t="shared" si="7"/>
        <v>35</v>
      </c>
      <c r="P913" s="118"/>
      <c r="Q913" s="118"/>
      <c r="R913" s="118"/>
      <c r="S913" s="118"/>
      <c r="T913" s="118"/>
      <c r="U913" s="118"/>
      <c r="V913" s="118"/>
      <c r="W913" s="118"/>
      <c r="X913" s="118"/>
      <c r="Y913" s="118"/>
      <c r="Z913" s="118"/>
      <c r="AA913" s="118"/>
      <c r="AB913" s="118"/>
      <c r="AC913" s="118"/>
      <c r="AD913" s="118"/>
      <c r="AE913" s="118"/>
      <c r="AF913" s="118"/>
      <c r="AG913" s="118"/>
    </row>
    <row r="914" ht="11.25" customHeight="1">
      <c r="A914" s="123">
        <v>12080.646163947295</v>
      </c>
      <c r="B914" s="124">
        <v>7.653999999999999</v>
      </c>
      <c r="C914" s="124">
        <f t="shared" si="1"/>
        <v>75.73258734</v>
      </c>
      <c r="D914" s="124">
        <v>579.6572235081333</v>
      </c>
      <c r="E914" s="125">
        <v>50.0</v>
      </c>
      <c r="F914" s="125">
        <v>2.33</v>
      </c>
      <c r="G914" s="126">
        <v>0.5</v>
      </c>
      <c r="H914" s="127">
        <f t="shared" si="2"/>
        <v>900</v>
      </c>
      <c r="I914" s="122">
        <f t="shared" si="3"/>
        <v>2.465753425</v>
      </c>
      <c r="J914" s="122">
        <f t="shared" si="4"/>
        <v>44.38356164</v>
      </c>
      <c r="K914" s="122">
        <f t="shared" si="5"/>
        <v>103.4136986</v>
      </c>
      <c r="L914" s="122">
        <f t="shared" si="6"/>
        <v>251</v>
      </c>
      <c r="M914" s="125">
        <v>0.88</v>
      </c>
      <c r="N914" s="125">
        <v>16.0</v>
      </c>
      <c r="O914" s="118">
        <f t="shared" si="7"/>
        <v>18</v>
      </c>
      <c r="P914" s="118"/>
      <c r="Q914" s="118"/>
      <c r="R914" s="118"/>
      <c r="S914" s="118"/>
      <c r="T914" s="118"/>
      <c r="U914" s="118"/>
      <c r="V914" s="118"/>
      <c r="W914" s="118"/>
      <c r="X914" s="118"/>
      <c r="Y914" s="118"/>
      <c r="Z914" s="118"/>
      <c r="AA914" s="118"/>
      <c r="AB914" s="118"/>
      <c r="AC914" s="118"/>
      <c r="AD914" s="118"/>
      <c r="AE914" s="118"/>
      <c r="AF914" s="118"/>
      <c r="AG914" s="118"/>
    </row>
    <row r="915" ht="11.25" customHeight="1">
      <c r="A915" s="123">
        <v>94247.97472755302</v>
      </c>
      <c r="B915" s="124">
        <v>21.241999999999997</v>
      </c>
      <c r="C915" s="124">
        <f t="shared" si="1"/>
        <v>10.90985398</v>
      </c>
      <c r="D915" s="124">
        <v>231.74711824000002</v>
      </c>
      <c r="E915" s="125">
        <v>10.0</v>
      </c>
      <c r="F915" s="125">
        <v>1.73</v>
      </c>
      <c r="G915" s="126">
        <v>0.8</v>
      </c>
      <c r="H915" s="127">
        <f t="shared" si="2"/>
        <v>216</v>
      </c>
      <c r="I915" s="122">
        <f t="shared" si="3"/>
        <v>0.5917808219</v>
      </c>
      <c r="J915" s="122">
        <f t="shared" si="4"/>
        <v>9.468493151</v>
      </c>
      <c r="K915" s="122">
        <f t="shared" si="5"/>
        <v>16.38049315</v>
      </c>
      <c r="L915" s="122">
        <f t="shared" si="6"/>
        <v>42</v>
      </c>
      <c r="M915" s="125">
        <v>1.0</v>
      </c>
      <c r="N915" s="125">
        <v>16.0</v>
      </c>
      <c r="O915" s="118">
        <f t="shared" si="7"/>
        <v>16</v>
      </c>
      <c r="P915" s="118"/>
      <c r="Q915" s="118"/>
      <c r="R915" s="118"/>
      <c r="S915" s="118"/>
      <c r="T915" s="118"/>
      <c r="U915" s="118"/>
      <c r="V915" s="118"/>
      <c r="W915" s="118"/>
      <c r="X915" s="118"/>
      <c r="Y915" s="118"/>
      <c r="Z915" s="118"/>
      <c r="AA915" s="118"/>
      <c r="AB915" s="118"/>
      <c r="AC915" s="118"/>
      <c r="AD915" s="118"/>
      <c r="AE915" s="118"/>
      <c r="AF915" s="118"/>
      <c r="AG915" s="118"/>
    </row>
    <row r="916" ht="11.25" customHeight="1">
      <c r="A916" s="123">
        <v>39637.390258841086</v>
      </c>
      <c r="B916" s="124">
        <v>32.79108534</v>
      </c>
      <c r="C916" s="124">
        <f t="shared" si="1"/>
        <v>23.8703774</v>
      </c>
      <c r="D916" s="124">
        <v>782.7355822700748</v>
      </c>
      <c r="E916" s="125">
        <v>146.0</v>
      </c>
      <c r="F916" s="125">
        <v>0.69</v>
      </c>
      <c r="G916" s="126">
        <v>1.2</v>
      </c>
      <c r="H916" s="127">
        <f t="shared" si="2"/>
        <v>3854.4</v>
      </c>
      <c r="I916" s="122">
        <f t="shared" si="3"/>
        <v>10.56</v>
      </c>
      <c r="J916" s="122">
        <f t="shared" si="4"/>
        <v>52.8</v>
      </c>
      <c r="K916" s="122">
        <f t="shared" si="5"/>
        <v>36.432</v>
      </c>
      <c r="L916" s="122">
        <f t="shared" si="6"/>
        <v>126</v>
      </c>
      <c r="M916" s="125">
        <v>1.0</v>
      </c>
      <c r="N916" s="125">
        <v>5.0</v>
      </c>
      <c r="O916" s="118">
        <f t="shared" si="7"/>
        <v>5</v>
      </c>
      <c r="P916" s="118"/>
      <c r="Q916" s="118"/>
      <c r="R916" s="118"/>
      <c r="S916" s="118"/>
      <c r="T916" s="118"/>
      <c r="U916" s="118"/>
      <c r="V916" s="118"/>
      <c r="W916" s="118"/>
      <c r="X916" s="118"/>
      <c r="Y916" s="118"/>
      <c r="Z916" s="118"/>
      <c r="AA916" s="118"/>
      <c r="AB916" s="118"/>
      <c r="AC916" s="118"/>
      <c r="AD916" s="118"/>
      <c r="AE916" s="118"/>
      <c r="AF916" s="118"/>
      <c r="AG916" s="118"/>
    </row>
    <row r="917" ht="11.25" customHeight="1">
      <c r="A917" s="123">
        <v>31324.97779189033</v>
      </c>
      <c r="B917" s="124">
        <v>10.0867465</v>
      </c>
      <c r="C917" s="124">
        <f t="shared" si="1"/>
        <v>101.8886678</v>
      </c>
      <c r="D917" s="124">
        <v>1027.7251633492713</v>
      </c>
      <c r="E917" s="125">
        <v>146.0</v>
      </c>
      <c r="F917" s="125">
        <v>0.93</v>
      </c>
      <c r="G917" s="126">
        <v>0.5</v>
      </c>
      <c r="H917" s="127">
        <f t="shared" si="2"/>
        <v>2628</v>
      </c>
      <c r="I917" s="122">
        <f t="shared" si="3"/>
        <v>7.2</v>
      </c>
      <c r="J917" s="122">
        <f t="shared" si="4"/>
        <v>194.4</v>
      </c>
      <c r="K917" s="122">
        <f t="shared" si="5"/>
        <v>180.792</v>
      </c>
      <c r="L917" s="122">
        <f t="shared" si="6"/>
        <v>556</v>
      </c>
      <c r="M917" s="125">
        <v>0.78</v>
      </c>
      <c r="N917" s="125">
        <v>21.0</v>
      </c>
      <c r="O917" s="118">
        <f t="shared" si="7"/>
        <v>27</v>
      </c>
      <c r="P917" s="118"/>
      <c r="Q917" s="118"/>
      <c r="R917" s="118"/>
      <c r="S917" s="118"/>
      <c r="T917" s="118"/>
      <c r="U917" s="118"/>
      <c r="V917" s="118"/>
      <c r="W917" s="118"/>
      <c r="X917" s="118"/>
      <c r="Y917" s="118"/>
      <c r="Z917" s="118"/>
      <c r="AA917" s="118"/>
      <c r="AB917" s="118"/>
      <c r="AC917" s="118"/>
      <c r="AD917" s="118"/>
      <c r="AE917" s="118"/>
      <c r="AF917" s="118"/>
      <c r="AG917" s="118"/>
    </row>
    <row r="918" ht="11.25" customHeight="1">
      <c r="A918" s="123">
        <v>3513.7992678658916</v>
      </c>
      <c r="B918" s="124">
        <v>8.3764</v>
      </c>
      <c r="C918" s="124">
        <f t="shared" si="1"/>
        <v>33.16413725</v>
      </c>
      <c r="D918" s="124">
        <v>277.7960792896709</v>
      </c>
      <c r="E918" s="125">
        <v>90.0</v>
      </c>
      <c r="F918" s="125">
        <v>0.44</v>
      </c>
      <c r="G918" s="126">
        <v>0.2</v>
      </c>
      <c r="H918" s="127">
        <f t="shared" si="2"/>
        <v>1296</v>
      </c>
      <c r="I918" s="122">
        <f t="shared" si="3"/>
        <v>3.550684932</v>
      </c>
      <c r="J918" s="122">
        <f t="shared" si="4"/>
        <v>71.01369863</v>
      </c>
      <c r="K918" s="122">
        <f t="shared" si="5"/>
        <v>31.2460274</v>
      </c>
      <c r="L918" s="122">
        <f t="shared" si="6"/>
        <v>134</v>
      </c>
      <c r="M918" s="125">
        <v>0.82</v>
      </c>
      <c r="N918" s="125">
        <v>16.0</v>
      </c>
      <c r="O918" s="118">
        <f t="shared" si="7"/>
        <v>20</v>
      </c>
      <c r="P918" s="118"/>
      <c r="Q918" s="118"/>
      <c r="R918" s="118"/>
      <c r="S918" s="118"/>
      <c r="T918" s="118"/>
      <c r="U918" s="118"/>
      <c r="V918" s="118"/>
      <c r="W918" s="118"/>
      <c r="X918" s="118"/>
      <c r="Y918" s="118"/>
      <c r="Z918" s="118"/>
      <c r="AA918" s="118"/>
      <c r="AB918" s="118"/>
      <c r="AC918" s="118"/>
      <c r="AD918" s="118"/>
      <c r="AE918" s="118"/>
      <c r="AF918" s="118"/>
      <c r="AG918" s="118"/>
    </row>
    <row r="919" ht="11.25" customHeight="1">
      <c r="A919" s="123">
        <v>26008.680478830847</v>
      </c>
      <c r="B919" s="124">
        <v>6.305801649999999</v>
      </c>
      <c r="C919" s="124">
        <f t="shared" si="1"/>
        <v>3.897995844</v>
      </c>
      <c r="D919" s="124">
        <v>24.5799886265725</v>
      </c>
      <c r="E919" s="125">
        <v>122.0</v>
      </c>
      <c r="F919" s="125">
        <v>0.25</v>
      </c>
      <c r="G919" s="126">
        <v>1.2</v>
      </c>
      <c r="H919" s="127">
        <f t="shared" si="2"/>
        <v>3220.8</v>
      </c>
      <c r="I919" s="122">
        <f t="shared" si="3"/>
        <v>8.824109589</v>
      </c>
      <c r="J919" s="122">
        <f t="shared" si="4"/>
        <v>17.64821918</v>
      </c>
      <c r="K919" s="122">
        <f t="shared" si="5"/>
        <v>4.412054795</v>
      </c>
      <c r="L919" s="122">
        <f t="shared" si="6"/>
        <v>26</v>
      </c>
      <c r="M919" s="125">
        <v>1.0</v>
      </c>
      <c r="N919" s="125">
        <v>2.0</v>
      </c>
      <c r="O919" s="118">
        <f t="shared" si="7"/>
        <v>2</v>
      </c>
      <c r="P919" s="118"/>
      <c r="Q919" s="118"/>
      <c r="R919" s="118"/>
      <c r="S919" s="118"/>
      <c r="T919" s="118"/>
      <c r="U919" s="118"/>
      <c r="V919" s="118"/>
      <c r="W919" s="118"/>
      <c r="X919" s="118"/>
      <c r="Y919" s="118"/>
      <c r="Z919" s="118"/>
      <c r="AA919" s="118"/>
      <c r="AB919" s="118"/>
      <c r="AC919" s="118"/>
      <c r="AD919" s="118"/>
      <c r="AE919" s="118"/>
      <c r="AF919" s="118"/>
      <c r="AG919" s="118"/>
    </row>
    <row r="920" ht="11.25" customHeight="1">
      <c r="A920" s="123">
        <v>63410.09884825099</v>
      </c>
      <c r="B920" s="124">
        <v>103.26320999999999</v>
      </c>
      <c r="C920" s="124">
        <f t="shared" si="1"/>
        <v>29.31990994</v>
      </c>
      <c r="D920" s="124">
        <v>3027.668017743014</v>
      </c>
      <c r="E920" s="125">
        <v>122.0</v>
      </c>
      <c r="F920" s="125">
        <v>0.56</v>
      </c>
      <c r="G920" s="126">
        <v>0.5</v>
      </c>
      <c r="H920" s="127">
        <f t="shared" si="2"/>
        <v>2196</v>
      </c>
      <c r="I920" s="122">
        <f t="shared" si="3"/>
        <v>6.016438356</v>
      </c>
      <c r="J920" s="122">
        <f t="shared" si="4"/>
        <v>66.18082192</v>
      </c>
      <c r="K920" s="122">
        <f t="shared" si="5"/>
        <v>37.06126027</v>
      </c>
      <c r="L920" s="122">
        <f t="shared" si="6"/>
        <v>140</v>
      </c>
      <c r="M920" s="125">
        <v>1.0</v>
      </c>
      <c r="N920" s="125">
        <v>11.0</v>
      </c>
      <c r="O920" s="118">
        <f t="shared" si="7"/>
        <v>11</v>
      </c>
      <c r="P920" s="118"/>
      <c r="Q920" s="118"/>
      <c r="R920" s="118"/>
      <c r="S920" s="118"/>
      <c r="T920" s="118"/>
      <c r="U920" s="118"/>
      <c r="V920" s="118"/>
      <c r="W920" s="118"/>
      <c r="X920" s="118"/>
      <c r="Y920" s="118"/>
      <c r="Z920" s="118"/>
      <c r="AA920" s="118"/>
      <c r="AB920" s="118"/>
      <c r="AC920" s="118"/>
      <c r="AD920" s="118"/>
      <c r="AE920" s="118"/>
      <c r="AF920" s="118"/>
      <c r="AG920" s="118"/>
    </row>
    <row r="921" ht="11.25" customHeight="1">
      <c r="A921" s="123">
        <v>68318.78866173529</v>
      </c>
      <c r="B921" s="124">
        <v>8.800809999999998</v>
      </c>
      <c r="C921" s="124">
        <f t="shared" si="1"/>
        <v>29.45712258</v>
      </c>
      <c r="D921" s="124">
        <v>259.24653897999997</v>
      </c>
      <c r="E921" s="125">
        <v>130.0</v>
      </c>
      <c r="F921" s="125">
        <v>0.25</v>
      </c>
      <c r="G921" s="126">
        <v>0.4</v>
      </c>
      <c r="H921" s="127">
        <f t="shared" si="2"/>
        <v>2184</v>
      </c>
      <c r="I921" s="122">
        <f t="shared" si="3"/>
        <v>5.983561644</v>
      </c>
      <c r="J921" s="122">
        <f t="shared" si="4"/>
        <v>95.7369863</v>
      </c>
      <c r="K921" s="122">
        <f t="shared" si="5"/>
        <v>23.93424658</v>
      </c>
      <c r="L921" s="122">
        <f t="shared" si="6"/>
        <v>144</v>
      </c>
      <c r="M921" s="125">
        <v>1.0</v>
      </c>
      <c r="N921" s="125">
        <v>16.0</v>
      </c>
      <c r="O921" s="118">
        <f t="shared" si="7"/>
        <v>16</v>
      </c>
      <c r="P921" s="118"/>
      <c r="Q921" s="118"/>
      <c r="R921" s="118"/>
      <c r="S921" s="118"/>
      <c r="T921" s="118"/>
      <c r="U921" s="118"/>
      <c r="V921" s="118"/>
      <c r="W921" s="118"/>
      <c r="X921" s="118"/>
      <c r="Y921" s="118"/>
      <c r="Z921" s="118"/>
      <c r="AA921" s="118"/>
      <c r="AB921" s="118"/>
      <c r="AC921" s="118"/>
      <c r="AD921" s="118"/>
      <c r="AE921" s="118"/>
      <c r="AF921" s="118"/>
      <c r="AG921" s="118"/>
    </row>
    <row r="922" ht="11.25" customHeight="1">
      <c r="A922" s="123">
        <v>14177.7025101542</v>
      </c>
      <c r="B922" s="124">
        <v>93.84863089999999</v>
      </c>
      <c r="C922" s="124">
        <f t="shared" si="1"/>
        <v>69.35407405</v>
      </c>
      <c r="D922" s="124">
        <v>6508.784897094086</v>
      </c>
      <c r="E922" s="125">
        <v>162.0</v>
      </c>
      <c r="F922" s="125">
        <v>0.64</v>
      </c>
      <c r="G922" s="126">
        <v>0.2</v>
      </c>
      <c r="H922" s="127">
        <f t="shared" si="2"/>
        <v>2332.8</v>
      </c>
      <c r="I922" s="122">
        <f t="shared" si="3"/>
        <v>6.391232877</v>
      </c>
      <c r="J922" s="122">
        <f t="shared" si="4"/>
        <v>134.2158904</v>
      </c>
      <c r="K922" s="122">
        <f t="shared" si="5"/>
        <v>85.89816986</v>
      </c>
      <c r="L922" s="122">
        <f t="shared" si="6"/>
        <v>306</v>
      </c>
      <c r="M922" s="125">
        <v>0.75</v>
      </c>
      <c r="N922" s="125">
        <v>16.0</v>
      </c>
      <c r="O922" s="118">
        <f t="shared" si="7"/>
        <v>21</v>
      </c>
      <c r="P922" s="118"/>
      <c r="Q922" s="118"/>
      <c r="R922" s="118"/>
      <c r="S922" s="118"/>
      <c r="T922" s="118"/>
      <c r="U922" s="118"/>
      <c r="V922" s="118"/>
      <c r="W922" s="118"/>
      <c r="X922" s="118"/>
      <c r="Y922" s="118"/>
      <c r="Z922" s="118"/>
      <c r="AA922" s="118"/>
      <c r="AB922" s="118"/>
      <c r="AC922" s="118"/>
      <c r="AD922" s="118"/>
      <c r="AE922" s="118"/>
      <c r="AF922" s="118"/>
      <c r="AG922" s="118"/>
    </row>
    <row r="923" ht="11.25" customHeight="1">
      <c r="A923" s="123">
        <v>71728.9490576624</v>
      </c>
      <c r="B923" s="124">
        <v>10.706999999999999</v>
      </c>
      <c r="C923" s="124">
        <f t="shared" si="1"/>
        <v>51.2417206</v>
      </c>
      <c r="D923" s="124">
        <v>548.6451024853334</v>
      </c>
      <c r="E923" s="125">
        <v>34.0</v>
      </c>
      <c r="F923" s="125">
        <v>2.36</v>
      </c>
      <c r="G923" s="126">
        <v>-0.1</v>
      </c>
      <c r="H923" s="127">
        <f t="shared" si="2"/>
        <v>367.2</v>
      </c>
      <c r="I923" s="122">
        <f t="shared" si="3"/>
        <v>1.006027397</v>
      </c>
      <c r="J923" s="122">
        <f t="shared" si="4"/>
        <v>16.09643836</v>
      </c>
      <c r="K923" s="122">
        <f t="shared" si="5"/>
        <v>37.98759452</v>
      </c>
      <c r="L923" s="122">
        <f t="shared" si="6"/>
        <v>92</v>
      </c>
      <c r="M923" s="125">
        <v>1.0</v>
      </c>
      <c r="N923" s="125">
        <v>16.0</v>
      </c>
      <c r="O923" s="118">
        <f t="shared" si="7"/>
        <v>16</v>
      </c>
      <c r="P923" s="118"/>
      <c r="Q923" s="118"/>
      <c r="R923" s="118"/>
      <c r="S923" s="118"/>
      <c r="T923" s="118"/>
      <c r="U923" s="118"/>
      <c r="V923" s="118"/>
      <c r="W923" s="118"/>
      <c r="X923" s="118"/>
      <c r="Y923" s="118"/>
      <c r="Z923" s="118"/>
      <c r="AA923" s="118"/>
      <c r="AB923" s="118"/>
      <c r="AC923" s="118"/>
      <c r="AD923" s="118"/>
      <c r="AE923" s="118"/>
      <c r="AF923" s="118"/>
      <c r="AG923" s="118"/>
    </row>
    <row r="924" ht="11.25" customHeight="1">
      <c r="A924" s="123">
        <v>24878.723651870394</v>
      </c>
      <c r="B924" s="124">
        <v>65.618</v>
      </c>
      <c r="C924" s="124">
        <f t="shared" si="1"/>
        <v>154.6016396</v>
      </c>
      <c r="D924" s="124">
        <v>10144.650384704</v>
      </c>
      <c r="E924" s="125">
        <v>228.0</v>
      </c>
      <c r="F924" s="125">
        <v>1.09</v>
      </c>
      <c r="G924" s="126">
        <v>0.4</v>
      </c>
      <c r="H924" s="127">
        <f t="shared" si="2"/>
        <v>3830.4</v>
      </c>
      <c r="I924" s="122">
        <f t="shared" si="3"/>
        <v>10.49424658</v>
      </c>
      <c r="J924" s="122">
        <f t="shared" si="4"/>
        <v>167.9079452</v>
      </c>
      <c r="K924" s="122">
        <f t="shared" si="5"/>
        <v>183.0196603</v>
      </c>
      <c r="L924" s="122">
        <f t="shared" si="6"/>
        <v>534</v>
      </c>
      <c r="M924" s="125">
        <v>1.0</v>
      </c>
      <c r="N924" s="125">
        <v>16.0</v>
      </c>
      <c r="O924" s="118">
        <f t="shared" si="7"/>
        <v>16</v>
      </c>
      <c r="P924" s="118"/>
      <c r="Q924" s="118"/>
      <c r="R924" s="118"/>
      <c r="S924" s="118"/>
      <c r="T924" s="118"/>
      <c r="U924" s="118"/>
      <c r="V924" s="118"/>
      <c r="W924" s="118"/>
      <c r="X924" s="118"/>
      <c r="Y924" s="118"/>
      <c r="Z924" s="118"/>
      <c r="AA924" s="118"/>
      <c r="AB924" s="118"/>
      <c r="AC924" s="118"/>
      <c r="AD924" s="118"/>
      <c r="AE924" s="118"/>
      <c r="AF924" s="118"/>
      <c r="AG924" s="118"/>
    </row>
    <row r="925" ht="11.25" customHeight="1">
      <c r="A925" s="123">
        <v>40405.16396716363</v>
      </c>
      <c r="B925" s="124">
        <v>101.16278512999999</v>
      </c>
      <c r="C925" s="124">
        <f t="shared" si="1"/>
        <v>86.11250665</v>
      </c>
      <c r="D925" s="124">
        <v>8711.381006750935</v>
      </c>
      <c r="E925" s="125">
        <v>122.0</v>
      </c>
      <c r="F925" s="125">
        <v>0.51</v>
      </c>
      <c r="G925" s="126">
        <v>-0.6</v>
      </c>
      <c r="H925" s="127">
        <f t="shared" si="2"/>
        <v>585.6</v>
      </c>
      <c r="I925" s="122">
        <f t="shared" si="3"/>
        <v>1.604383562</v>
      </c>
      <c r="J925" s="122">
        <f t="shared" si="4"/>
        <v>65.77972603</v>
      </c>
      <c r="K925" s="122">
        <f t="shared" si="5"/>
        <v>33.54766027</v>
      </c>
      <c r="L925" s="122">
        <f t="shared" si="6"/>
        <v>133</v>
      </c>
      <c r="M925" s="125">
        <v>0.8</v>
      </c>
      <c r="N925" s="125">
        <v>33.0</v>
      </c>
      <c r="O925" s="118">
        <f t="shared" si="7"/>
        <v>41</v>
      </c>
      <c r="P925" s="118"/>
      <c r="Q925" s="118"/>
      <c r="R925" s="118"/>
      <c r="S925" s="118"/>
      <c r="T925" s="118"/>
      <c r="U925" s="118"/>
      <c r="V925" s="118"/>
      <c r="W925" s="118"/>
      <c r="X925" s="118"/>
      <c r="Y925" s="118"/>
      <c r="Z925" s="118"/>
      <c r="AA925" s="118"/>
      <c r="AB925" s="118"/>
      <c r="AC925" s="118"/>
      <c r="AD925" s="118"/>
      <c r="AE925" s="118"/>
      <c r="AF925" s="118"/>
      <c r="AG925" s="118"/>
    </row>
    <row r="926" ht="11.25" customHeight="1">
      <c r="A926" s="123">
        <v>70111.06583332566</v>
      </c>
      <c r="B926" s="124">
        <v>11.30857</v>
      </c>
      <c r="C926" s="124">
        <f t="shared" si="1"/>
        <v>66.56096708</v>
      </c>
      <c r="D926" s="124">
        <v>752.7093555314669</v>
      </c>
      <c r="E926" s="125">
        <v>154.0</v>
      </c>
      <c r="F926" s="125">
        <v>1.1</v>
      </c>
      <c r="G926" s="126">
        <v>-0.2</v>
      </c>
      <c r="H926" s="127">
        <f t="shared" si="2"/>
        <v>1478.4</v>
      </c>
      <c r="I926" s="122">
        <f t="shared" si="3"/>
        <v>4.050410959</v>
      </c>
      <c r="J926" s="122">
        <f t="shared" si="4"/>
        <v>32.40328767</v>
      </c>
      <c r="K926" s="122">
        <f t="shared" si="5"/>
        <v>35.64361644</v>
      </c>
      <c r="L926" s="122">
        <f t="shared" si="6"/>
        <v>104</v>
      </c>
      <c r="M926" s="125">
        <v>1.0</v>
      </c>
      <c r="N926" s="125">
        <v>8.0</v>
      </c>
      <c r="O926" s="118">
        <f t="shared" si="7"/>
        <v>8</v>
      </c>
      <c r="P926" s="118"/>
      <c r="Q926" s="118"/>
      <c r="R926" s="118"/>
      <c r="S926" s="118"/>
      <c r="T926" s="118"/>
      <c r="U926" s="118"/>
      <c r="V926" s="118"/>
      <c r="W926" s="118"/>
      <c r="X926" s="118"/>
      <c r="Y926" s="118"/>
      <c r="Z926" s="118"/>
      <c r="AA926" s="118"/>
      <c r="AB926" s="118"/>
      <c r="AC926" s="118"/>
      <c r="AD926" s="118"/>
      <c r="AE926" s="118"/>
      <c r="AF926" s="118"/>
      <c r="AG926" s="118"/>
    </row>
    <row r="927" ht="11.25" customHeight="1">
      <c r="A927" s="123">
        <v>27049.09814758545</v>
      </c>
      <c r="B927" s="124">
        <v>9.426459999999999</v>
      </c>
      <c r="C927" s="124">
        <f t="shared" si="1"/>
        <v>149.7205233</v>
      </c>
      <c r="D927" s="124">
        <v>1411.3345243175102</v>
      </c>
      <c r="E927" s="125">
        <v>252.0</v>
      </c>
      <c r="F927" s="125">
        <v>1.05</v>
      </c>
      <c r="G927" s="126">
        <v>0.4</v>
      </c>
      <c r="H927" s="127">
        <f t="shared" si="2"/>
        <v>4233.6</v>
      </c>
      <c r="I927" s="122">
        <f t="shared" si="3"/>
        <v>11.59890411</v>
      </c>
      <c r="J927" s="122">
        <f t="shared" si="4"/>
        <v>243.5769863</v>
      </c>
      <c r="K927" s="122">
        <f t="shared" si="5"/>
        <v>255.7558356</v>
      </c>
      <c r="L927" s="122">
        <f t="shared" si="6"/>
        <v>755</v>
      </c>
      <c r="M927" s="125">
        <v>0.78</v>
      </c>
      <c r="N927" s="125">
        <v>16.0</v>
      </c>
      <c r="O927" s="118">
        <f t="shared" si="7"/>
        <v>21</v>
      </c>
      <c r="P927" s="118"/>
      <c r="Q927" s="118"/>
      <c r="R927" s="118"/>
      <c r="S927" s="118"/>
      <c r="T927" s="118"/>
      <c r="U927" s="118"/>
      <c r="V927" s="118"/>
      <c r="W927" s="118"/>
      <c r="X927" s="118"/>
      <c r="Y927" s="118"/>
      <c r="Z927" s="118"/>
      <c r="AA927" s="118"/>
      <c r="AB927" s="118"/>
      <c r="AC927" s="118"/>
      <c r="AD927" s="118"/>
      <c r="AE927" s="118"/>
      <c r="AF927" s="118"/>
      <c r="AG927" s="118"/>
    </row>
    <row r="928" ht="11.25" customHeight="1">
      <c r="A928" s="123">
        <v>87621.46342415249</v>
      </c>
      <c r="B928" s="124">
        <v>11.07164774</v>
      </c>
      <c r="C928" s="124">
        <f t="shared" si="1"/>
        <v>13.51078971</v>
      </c>
      <c r="D928" s="124">
        <v>149.58670436110714</v>
      </c>
      <c r="E928" s="125">
        <v>138.0</v>
      </c>
      <c r="F928" s="125">
        <v>0.75</v>
      </c>
      <c r="G928" s="126">
        <v>0.2</v>
      </c>
      <c r="H928" s="127">
        <f t="shared" si="2"/>
        <v>1987.2</v>
      </c>
      <c r="I928" s="122">
        <f t="shared" si="3"/>
        <v>5.444383562</v>
      </c>
      <c r="J928" s="122">
        <f t="shared" si="4"/>
        <v>16.33315068</v>
      </c>
      <c r="K928" s="122">
        <f t="shared" si="5"/>
        <v>12.24986301</v>
      </c>
      <c r="L928" s="122">
        <f t="shared" si="6"/>
        <v>41</v>
      </c>
      <c r="M928" s="125">
        <v>0.9</v>
      </c>
      <c r="N928" s="125">
        <v>3.0</v>
      </c>
      <c r="O928" s="118">
        <f t="shared" si="7"/>
        <v>3</v>
      </c>
      <c r="P928" s="118"/>
      <c r="Q928" s="118"/>
      <c r="R928" s="118"/>
      <c r="S928" s="118"/>
      <c r="T928" s="118"/>
      <c r="U928" s="118"/>
      <c r="V928" s="118"/>
      <c r="W928" s="118"/>
      <c r="X928" s="118"/>
      <c r="Y928" s="118"/>
      <c r="Z928" s="118"/>
      <c r="AA928" s="118"/>
      <c r="AB928" s="118"/>
      <c r="AC928" s="118"/>
      <c r="AD928" s="118"/>
      <c r="AE928" s="118"/>
      <c r="AF928" s="118"/>
      <c r="AG928" s="118"/>
    </row>
    <row r="929" ht="11.25" customHeight="1">
      <c r="A929" s="123">
        <v>14288.30802860449</v>
      </c>
      <c r="B929" s="124">
        <v>17.565384759999997</v>
      </c>
      <c r="C929" s="124">
        <f t="shared" si="1"/>
        <v>17.30048222</v>
      </c>
      <c r="D929" s="124">
        <v>303.8896267907235</v>
      </c>
      <c r="E929" s="125">
        <v>106.0</v>
      </c>
      <c r="F929" s="125">
        <v>0.65</v>
      </c>
      <c r="G929" s="126">
        <v>0.4</v>
      </c>
      <c r="H929" s="127">
        <f t="shared" si="2"/>
        <v>1780.8</v>
      </c>
      <c r="I929" s="122">
        <f t="shared" si="3"/>
        <v>4.87890411</v>
      </c>
      <c r="J929" s="122">
        <f t="shared" si="4"/>
        <v>29.27342466</v>
      </c>
      <c r="K929" s="122">
        <f t="shared" si="5"/>
        <v>19.02772603</v>
      </c>
      <c r="L929" s="122">
        <f t="shared" si="6"/>
        <v>67</v>
      </c>
      <c r="M929" s="125">
        <v>1.0</v>
      </c>
      <c r="N929" s="125">
        <v>6.0</v>
      </c>
      <c r="O929" s="118">
        <f t="shared" si="7"/>
        <v>6</v>
      </c>
      <c r="P929" s="118"/>
      <c r="Q929" s="118"/>
      <c r="R929" s="118"/>
      <c r="S929" s="118"/>
      <c r="T929" s="118"/>
      <c r="U929" s="118"/>
      <c r="V929" s="118"/>
      <c r="W929" s="118"/>
      <c r="X929" s="118"/>
      <c r="Y929" s="118"/>
      <c r="Z929" s="118"/>
      <c r="AA929" s="118"/>
      <c r="AB929" s="118"/>
      <c r="AC929" s="118"/>
      <c r="AD929" s="118"/>
      <c r="AE929" s="118"/>
      <c r="AF929" s="118"/>
      <c r="AG929" s="118"/>
    </row>
    <row r="930" ht="11.25" customHeight="1">
      <c r="A930" s="123">
        <v>16751.60478884509</v>
      </c>
      <c r="B930" s="124">
        <v>78.65624715</v>
      </c>
      <c r="C930" s="124">
        <f t="shared" si="1"/>
        <v>416.5269876</v>
      </c>
      <c r="D930" s="124">
        <v>32762.449683220275</v>
      </c>
      <c r="E930" s="125">
        <v>292.0</v>
      </c>
      <c r="F930" s="125">
        <v>1.15</v>
      </c>
      <c r="G930" s="126">
        <v>0.2</v>
      </c>
      <c r="H930" s="127">
        <f t="shared" si="2"/>
        <v>4204.8</v>
      </c>
      <c r="I930" s="122">
        <f t="shared" si="3"/>
        <v>11.52</v>
      </c>
      <c r="J930" s="122">
        <f t="shared" si="4"/>
        <v>368.64</v>
      </c>
      <c r="K930" s="122">
        <f t="shared" si="5"/>
        <v>423.936</v>
      </c>
      <c r="L930" s="122">
        <f t="shared" si="6"/>
        <v>1217</v>
      </c>
      <c r="M930" s="125">
        <v>1.0</v>
      </c>
      <c r="N930" s="125">
        <v>32.0</v>
      </c>
      <c r="O930" s="118">
        <f t="shared" si="7"/>
        <v>32</v>
      </c>
      <c r="P930" s="118"/>
      <c r="Q930" s="118"/>
      <c r="R930" s="118"/>
      <c r="S930" s="118"/>
      <c r="T930" s="118"/>
      <c r="U930" s="118"/>
      <c r="V930" s="118"/>
      <c r="W930" s="118"/>
      <c r="X930" s="118"/>
      <c r="Y930" s="118"/>
      <c r="Z930" s="118"/>
      <c r="AA930" s="118"/>
      <c r="AB930" s="118"/>
      <c r="AC930" s="118"/>
      <c r="AD930" s="118"/>
      <c r="AE930" s="118"/>
      <c r="AF930" s="118"/>
      <c r="AG930" s="118"/>
    </row>
    <row r="931" ht="11.25" customHeight="1">
      <c r="A931" s="123">
        <v>65233.03504150226</v>
      </c>
      <c r="B931" s="124">
        <v>304.84380138999995</v>
      </c>
      <c r="C931" s="124">
        <f t="shared" si="1"/>
        <v>203.995751</v>
      </c>
      <c r="D931" s="124">
        <v>62186.84020363325</v>
      </c>
      <c r="E931" s="125">
        <v>114.0</v>
      </c>
      <c r="F931" s="125">
        <v>1.41</v>
      </c>
      <c r="G931" s="126">
        <v>0.2</v>
      </c>
      <c r="H931" s="127">
        <f t="shared" si="2"/>
        <v>1641.6</v>
      </c>
      <c r="I931" s="122">
        <f t="shared" si="3"/>
        <v>4.497534247</v>
      </c>
      <c r="J931" s="122">
        <f t="shared" si="4"/>
        <v>157.4136986</v>
      </c>
      <c r="K931" s="122">
        <f t="shared" si="5"/>
        <v>221.9533151</v>
      </c>
      <c r="L931" s="122">
        <f t="shared" si="6"/>
        <v>601</v>
      </c>
      <c r="M931" s="125">
        <v>0.93</v>
      </c>
      <c r="N931" s="125">
        <v>33.0</v>
      </c>
      <c r="O931" s="118">
        <f t="shared" si="7"/>
        <v>35</v>
      </c>
      <c r="P931" s="118"/>
      <c r="Q931" s="118"/>
      <c r="R931" s="118"/>
      <c r="S931" s="118"/>
      <c r="T931" s="118"/>
      <c r="U931" s="118"/>
      <c r="V931" s="118"/>
      <c r="W931" s="118"/>
      <c r="X931" s="118"/>
      <c r="Y931" s="118"/>
      <c r="Z931" s="118"/>
      <c r="AA931" s="118"/>
      <c r="AB931" s="118"/>
      <c r="AC931" s="118"/>
      <c r="AD931" s="118"/>
      <c r="AE931" s="118"/>
      <c r="AF931" s="118"/>
      <c r="AG931" s="118"/>
    </row>
    <row r="932" ht="11.25" customHeight="1">
      <c r="A932" s="123">
        <v>84810.90015802623</v>
      </c>
      <c r="B932" s="124">
        <v>18.97349888</v>
      </c>
      <c r="C932" s="124">
        <f t="shared" si="1"/>
        <v>67.22561672</v>
      </c>
      <c r="D932" s="124">
        <v>1275.5051635277953</v>
      </c>
      <c r="E932" s="125">
        <v>90.0</v>
      </c>
      <c r="F932" s="125">
        <v>0.73</v>
      </c>
      <c r="G932" s="126">
        <v>-0.6</v>
      </c>
      <c r="H932" s="127">
        <f t="shared" si="2"/>
        <v>432</v>
      </c>
      <c r="I932" s="122">
        <f t="shared" si="3"/>
        <v>1.183561644</v>
      </c>
      <c r="J932" s="122">
        <f t="shared" si="4"/>
        <v>24.85479452</v>
      </c>
      <c r="K932" s="122">
        <f t="shared" si="5"/>
        <v>18.144</v>
      </c>
      <c r="L932" s="122">
        <f t="shared" si="6"/>
        <v>61</v>
      </c>
      <c r="M932" s="125">
        <v>1.0</v>
      </c>
      <c r="N932" s="125">
        <v>21.0</v>
      </c>
      <c r="O932" s="118">
        <f t="shared" si="7"/>
        <v>21</v>
      </c>
      <c r="P932" s="118"/>
      <c r="Q932" s="118"/>
      <c r="R932" s="118"/>
      <c r="S932" s="118"/>
      <c r="T932" s="118"/>
      <c r="U932" s="118"/>
      <c r="V932" s="118"/>
      <c r="W932" s="118"/>
      <c r="X932" s="118"/>
      <c r="Y932" s="118"/>
      <c r="Z932" s="118"/>
      <c r="AA932" s="118"/>
      <c r="AB932" s="118"/>
      <c r="AC932" s="118"/>
      <c r="AD932" s="118"/>
      <c r="AE932" s="118"/>
      <c r="AF932" s="118"/>
      <c r="AG932" s="118"/>
    </row>
    <row r="933" ht="11.25" customHeight="1">
      <c r="A933" s="123">
        <v>89414.43547755622</v>
      </c>
      <c r="B933" s="124">
        <v>14.24144477</v>
      </c>
      <c r="C933" s="124">
        <f t="shared" si="1"/>
        <v>169.6916966</v>
      </c>
      <c r="D933" s="124">
        <v>2416.65492444142</v>
      </c>
      <c r="E933" s="125">
        <v>186.0</v>
      </c>
      <c r="F933" s="125">
        <v>1.4</v>
      </c>
      <c r="G933" s="126">
        <v>-0.6</v>
      </c>
      <c r="H933" s="127">
        <f t="shared" si="2"/>
        <v>892.8</v>
      </c>
      <c r="I933" s="122">
        <f t="shared" si="3"/>
        <v>2.446027397</v>
      </c>
      <c r="J933" s="122">
        <f t="shared" si="4"/>
        <v>48.92054795</v>
      </c>
      <c r="K933" s="122">
        <f t="shared" si="5"/>
        <v>68.48876712</v>
      </c>
      <c r="L933" s="122">
        <f t="shared" si="6"/>
        <v>186</v>
      </c>
      <c r="M933" s="125">
        <v>0.8</v>
      </c>
      <c r="N933" s="125">
        <v>16.0</v>
      </c>
      <c r="O933" s="118">
        <f t="shared" si="7"/>
        <v>20</v>
      </c>
      <c r="P933" s="118"/>
      <c r="Q933" s="118"/>
      <c r="R933" s="118"/>
      <c r="S933" s="118"/>
      <c r="T933" s="118"/>
      <c r="U933" s="118"/>
      <c r="V933" s="118"/>
      <c r="W933" s="118"/>
      <c r="X933" s="118"/>
      <c r="Y933" s="118"/>
      <c r="Z933" s="118"/>
      <c r="AA933" s="118"/>
      <c r="AB933" s="118"/>
      <c r="AC933" s="118"/>
      <c r="AD933" s="118"/>
      <c r="AE933" s="118"/>
      <c r="AF933" s="118"/>
      <c r="AG933" s="118"/>
    </row>
    <row r="934" ht="11.25" customHeight="1">
      <c r="A934" s="123">
        <v>69878.49920572179</v>
      </c>
      <c r="B934" s="124">
        <v>6.889889999999999</v>
      </c>
      <c r="C934" s="124">
        <f t="shared" si="1"/>
        <v>38.2321092</v>
      </c>
      <c r="D934" s="124">
        <v>263.41502685414423</v>
      </c>
      <c r="E934" s="125">
        <v>82.0</v>
      </c>
      <c r="F934" s="125">
        <v>1.36</v>
      </c>
      <c r="G934" s="126">
        <v>0.5</v>
      </c>
      <c r="H934" s="127">
        <f t="shared" si="2"/>
        <v>1476</v>
      </c>
      <c r="I934" s="122">
        <f t="shared" si="3"/>
        <v>4.043835616</v>
      </c>
      <c r="J934" s="122">
        <f t="shared" si="4"/>
        <v>36.39452055</v>
      </c>
      <c r="K934" s="122">
        <f t="shared" si="5"/>
        <v>49.49654795</v>
      </c>
      <c r="L934" s="122">
        <f t="shared" si="6"/>
        <v>135</v>
      </c>
      <c r="M934" s="125">
        <v>0.85</v>
      </c>
      <c r="N934" s="125">
        <v>8.0</v>
      </c>
      <c r="O934" s="118">
        <f t="shared" si="7"/>
        <v>9</v>
      </c>
      <c r="P934" s="118"/>
      <c r="Q934" s="118"/>
      <c r="R934" s="118"/>
      <c r="S934" s="118"/>
      <c r="T934" s="118"/>
      <c r="U934" s="118"/>
      <c r="V934" s="118"/>
      <c r="W934" s="118"/>
      <c r="X934" s="118"/>
      <c r="Y934" s="118"/>
      <c r="Z934" s="118"/>
      <c r="AA934" s="118"/>
      <c r="AB934" s="118"/>
      <c r="AC934" s="118"/>
      <c r="AD934" s="118"/>
      <c r="AE934" s="118"/>
      <c r="AF934" s="118"/>
      <c r="AG934" s="118"/>
    </row>
    <row r="935" ht="11.25" customHeight="1">
      <c r="A935" s="123">
        <v>89405.8070263085</v>
      </c>
      <c r="B935" s="124">
        <v>12.09891</v>
      </c>
      <c r="C935" s="124">
        <f t="shared" si="1"/>
        <v>35.3952727</v>
      </c>
      <c r="D935" s="124">
        <v>428.24421888003764</v>
      </c>
      <c r="E935" s="125">
        <v>74.0</v>
      </c>
      <c r="F935" s="125">
        <v>1.47</v>
      </c>
      <c r="G935" s="126">
        <v>0.8</v>
      </c>
      <c r="H935" s="127">
        <f t="shared" si="2"/>
        <v>1598.4</v>
      </c>
      <c r="I935" s="122">
        <f t="shared" si="3"/>
        <v>4.379178082</v>
      </c>
      <c r="J935" s="122">
        <f t="shared" si="4"/>
        <v>39.41260274</v>
      </c>
      <c r="K935" s="122">
        <f t="shared" si="5"/>
        <v>57.93652603</v>
      </c>
      <c r="L935" s="122">
        <f t="shared" si="6"/>
        <v>155</v>
      </c>
      <c r="M935" s="125">
        <v>0.9</v>
      </c>
      <c r="N935" s="125">
        <v>8.0</v>
      </c>
      <c r="O935" s="118">
        <f t="shared" si="7"/>
        <v>9</v>
      </c>
      <c r="P935" s="118"/>
      <c r="Q935" s="118"/>
      <c r="R935" s="118"/>
      <c r="S935" s="118"/>
      <c r="T935" s="118"/>
      <c r="U935" s="118"/>
      <c r="V935" s="118"/>
      <c r="W935" s="118"/>
      <c r="X935" s="118"/>
      <c r="Y935" s="118"/>
      <c r="Z935" s="118"/>
      <c r="AA935" s="118"/>
      <c r="AB935" s="118"/>
      <c r="AC935" s="118"/>
      <c r="AD935" s="118"/>
      <c r="AE935" s="118"/>
      <c r="AF935" s="118"/>
      <c r="AG935" s="118"/>
    </row>
    <row r="936" ht="11.25" customHeight="1">
      <c r="A936" s="123">
        <v>91086.65585009407</v>
      </c>
      <c r="B936" s="124">
        <v>59.320485739999995</v>
      </c>
      <c r="C936" s="124">
        <f t="shared" si="1"/>
        <v>48.06621065</v>
      </c>
      <c r="D936" s="124">
        <v>2851.3109635167843</v>
      </c>
      <c r="E936" s="125">
        <v>114.0</v>
      </c>
      <c r="F936" s="125">
        <v>0.67</v>
      </c>
      <c r="G936" s="126">
        <v>0.5</v>
      </c>
      <c r="H936" s="127">
        <f t="shared" si="2"/>
        <v>2052</v>
      </c>
      <c r="I936" s="122">
        <f t="shared" si="3"/>
        <v>5.621917808</v>
      </c>
      <c r="J936" s="122">
        <f t="shared" si="4"/>
        <v>89.95068493</v>
      </c>
      <c r="K936" s="122">
        <f t="shared" si="5"/>
        <v>60.2669589</v>
      </c>
      <c r="L936" s="122">
        <f t="shared" si="6"/>
        <v>210</v>
      </c>
      <c r="M936" s="125">
        <v>1.0</v>
      </c>
      <c r="N936" s="125">
        <v>16.0</v>
      </c>
      <c r="O936" s="118">
        <f t="shared" si="7"/>
        <v>16</v>
      </c>
      <c r="P936" s="118"/>
      <c r="Q936" s="118"/>
      <c r="R936" s="118"/>
      <c r="S936" s="118"/>
      <c r="T936" s="118"/>
      <c r="U936" s="118"/>
      <c r="V936" s="118"/>
      <c r="W936" s="118"/>
      <c r="X936" s="118"/>
      <c r="Y936" s="118"/>
      <c r="Z936" s="118"/>
      <c r="AA936" s="118"/>
      <c r="AB936" s="118"/>
      <c r="AC936" s="118"/>
      <c r="AD936" s="118"/>
      <c r="AE936" s="118"/>
      <c r="AF936" s="118"/>
      <c r="AG936" s="118"/>
    </row>
    <row r="937" ht="11.25" customHeight="1">
      <c r="A937" s="123">
        <v>12419.573955987662</v>
      </c>
      <c r="B937" s="124">
        <v>8.108031839999999</v>
      </c>
      <c r="C937" s="124">
        <f t="shared" si="1"/>
        <v>93.15121826</v>
      </c>
      <c r="D937" s="124">
        <v>755.2730435749697</v>
      </c>
      <c r="E937" s="125">
        <v>138.0</v>
      </c>
      <c r="F937" s="125">
        <v>0.58</v>
      </c>
      <c r="G937" s="126">
        <v>0.2</v>
      </c>
      <c r="H937" s="127">
        <f t="shared" si="2"/>
        <v>1987.2</v>
      </c>
      <c r="I937" s="122">
        <f t="shared" si="3"/>
        <v>5.444383562</v>
      </c>
      <c r="J937" s="122">
        <f t="shared" si="4"/>
        <v>114.3320548</v>
      </c>
      <c r="K937" s="122">
        <f t="shared" si="5"/>
        <v>66.31259178</v>
      </c>
      <c r="L937" s="122">
        <f t="shared" si="6"/>
        <v>247</v>
      </c>
      <c r="M937" s="125">
        <v>1.0</v>
      </c>
      <c r="N937" s="125">
        <v>21.0</v>
      </c>
      <c r="O937" s="118">
        <f t="shared" si="7"/>
        <v>21</v>
      </c>
      <c r="P937" s="118"/>
      <c r="Q937" s="118"/>
      <c r="R937" s="118"/>
      <c r="S937" s="118"/>
      <c r="T937" s="118"/>
      <c r="U937" s="118"/>
      <c r="V937" s="118"/>
      <c r="W937" s="118"/>
      <c r="X937" s="118"/>
      <c r="Y937" s="118"/>
      <c r="Z937" s="118"/>
      <c r="AA937" s="118"/>
      <c r="AB937" s="118"/>
      <c r="AC937" s="118"/>
      <c r="AD937" s="118"/>
      <c r="AE937" s="118"/>
      <c r="AF937" s="118"/>
      <c r="AG937" s="118"/>
    </row>
    <row r="938" ht="11.25" customHeight="1">
      <c r="A938" s="123">
        <v>31126.681063138316</v>
      </c>
      <c r="B938" s="124">
        <v>12.88839</v>
      </c>
      <c r="C938" s="124">
        <f t="shared" si="1"/>
        <v>41.55607389</v>
      </c>
      <c r="D938" s="124">
        <v>535.5908871215468</v>
      </c>
      <c r="E938" s="125">
        <v>98.0</v>
      </c>
      <c r="F938" s="125">
        <v>0.61</v>
      </c>
      <c r="G938" s="126">
        <v>-0.2</v>
      </c>
      <c r="H938" s="127">
        <f t="shared" si="2"/>
        <v>940.8</v>
      </c>
      <c r="I938" s="122">
        <f t="shared" si="3"/>
        <v>2.577534247</v>
      </c>
      <c r="J938" s="122">
        <f t="shared" si="4"/>
        <v>41.24054795</v>
      </c>
      <c r="K938" s="122">
        <f t="shared" si="5"/>
        <v>25.15673425</v>
      </c>
      <c r="L938" s="122">
        <f t="shared" si="6"/>
        <v>92</v>
      </c>
      <c r="M938" s="125">
        <v>1.0</v>
      </c>
      <c r="N938" s="125">
        <v>16.0</v>
      </c>
      <c r="O938" s="118">
        <f t="shared" si="7"/>
        <v>16</v>
      </c>
      <c r="P938" s="118"/>
      <c r="Q938" s="118"/>
      <c r="R938" s="118"/>
      <c r="S938" s="118"/>
      <c r="T938" s="118"/>
      <c r="U938" s="118"/>
      <c r="V938" s="118"/>
      <c r="W938" s="118"/>
      <c r="X938" s="118"/>
      <c r="Y938" s="118"/>
      <c r="Z938" s="118"/>
      <c r="AA938" s="118"/>
      <c r="AB938" s="118"/>
      <c r="AC938" s="118"/>
      <c r="AD938" s="118"/>
      <c r="AE938" s="118"/>
      <c r="AF938" s="118"/>
      <c r="AG938" s="118"/>
    </row>
    <row r="939" ht="11.25" customHeight="1">
      <c r="A939" s="123">
        <v>13256.119310568549</v>
      </c>
      <c r="B939" s="124">
        <v>13.263779999999999</v>
      </c>
      <c r="C939" s="124">
        <f t="shared" si="1"/>
        <v>167.4603048</v>
      </c>
      <c r="D939" s="124">
        <v>2221.1566409823995</v>
      </c>
      <c r="E939" s="125">
        <v>138.0</v>
      </c>
      <c r="F939" s="125">
        <v>1.9</v>
      </c>
      <c r="G939" s="126">
        <v>0.8</v>
      </c>
      <c r="H939" s="127">
        <f t="shared" si="2"/>
        <v>2980.8</v>
      </c>
      <c r="I939" s="122">
        <f t="shared" si="3"/>
        <v>8.166575342</v>
      </c>
      <c r="J939" s="122">
        <f t="shared" si="4"/>
        <v>130.6652055</v>
      </c>
      <c r="K939" s="122">
        <f t="shared" si="5"/>
        <v>248.2638904</v>
      </c>
      <c r="L939" s="122">
        <f t="shared" si="6"/>
        <v>627</v>
      </c>
      <c r="M939" s="125">
        <v>1.0</v>
      </c>
      <c r="N939" s="125">
        <v>16.0</v>
      </c>
      <c r="O939" s="118">
        <f t="shared" si="7"/>
        <v>16</v>
      </c>
      <c r="P939" s="118"/>
      <c r="Q939" s="118"/>
      <c r="R939" s="118"/>
      <c r="S939" s="118"/>
      <c r="T939" s="118"/>
      <c r="U939" s="118"/>
      <c r="V939" s="118"/>
      <c r="W939" s="118"/>
      <c r="X939" s="118"/>
      <c r="Y939" s="118"/>
      <c r="Z939" s="118"/>
      <c r="AA939" s="118"/>
      <c r="AB939" s="118"/>
      <c r="AC939" s="118"/>
      <c r="AD939" s="118"/>
      <c r="AE939" s="118"/>
      <c r="AF939" s="118"/>
      <c r="AG939" s="118"/>
    </row>
    <row r="940" ht="11.25" customHeight="1">
      <c r="A940" s="123">
        <v>51079.91693526425</v>
      </c>
      <c r="B940" s="124">
        <v>12.18107698</v>
      </c>
      <c r="C940" s="124">
        <f t="shared" si="1"/>
        <v>81.3603819</v>
      </c>
      <c r="D940" s="124">
        <v>991.0570750002519</v>
      </c>
      <c r="E940" s="125">
        <v>170.0</v>
      </c>
      <c r="F940" s="125">
        <v>0.44</v>
      </c>
      <c r="G940" s="126">
        <v>0.4</v>
      </c>
      <c r="H940" s="127">
        <f t="shared" si="2"/>
        <v>2856</v>
      </c>
      <c r="I940" s="122">
        <f t="shared" si="3"/>
        <v>7.824657534</v>
      </c>
      <c r="J940" s="122">
        <f t="shared" si="4"/>
        <v>226.9150685</v>
      </c>
      <c r="K940" s="122">
        <f t="shared" si="5"/>
        <v>99.84263014</v>
      </c>
      <c r="L940" s="122">
        <f t="shared" si="6"/>
        <v>427</v>
      </c>
      <c r="M940" s="125">
        <v>1.0</v>
      </c>
      <c r="N940" s="125">
        <v>29.0</v>
      </c>
      <c r="O940" s="118">
        <f t="shared" si="7"/>
        <v>29</v>
      </c>
      <c r="P940" s="118"/>
      <c r="Q940" s="118"/>
      <c r="R940" s="118"/>
      <c r="S940" s="118"/>
      <c r="T940" s="118"/>
      <c r="U940" s="118"/>
      <c r="V940" s="118"/>
      <c r="W940" s="118"/>
      <c r="X940" s="118"/>
      <c r="Y940" s="118"/>
      <c r="Z940" s="118"/>
      <c r="AA940" s="118"/>
      <c r="AB940" s="118"/>
      <c r="AC940" s="118"/>
      <c r="AD940" s="118"/>
      <c r="AE940" s="118"/>
      <c r="AF940" s="118"/>
      <c r="AG940" s="118"/>
    </row>
    <row r="941" ht="11.25" customHeight="1">
      <c r="A941" s="123">
        <v>69483.66359043538</v>
      </c>
      <c r="B941" s="124">
        <v>22.188</v>
      </c>
      <c r="C941" s="124">
        <f t="shared" si="1"/>
        <v>63.66522914</v>
      </c>
      <c r="D941" s="124">
        <v>1412.6041041493336</v>
      </c>
      <c r="E941" s="125">
        <v>74.0</v>
      </c>
      <c r="F941" s="125">
        <v>1.14</v>
      </c>
      <c r="G941" s="126">
        <v>1.2</v>
      </c>
      <c r="H941" s="127">
        <f t="shared" si="2"/>
        <v>1953.6</v>
      </c>
      <c r="I941" s="122">
        <f t="shared" si="3"/>
        <v>5.352328767</v>
      </c>
      <c r="J941" s="122">
        <f t="shared" si="4"/>
        <v>85.63726027</v>
      </c>
      <c r="K941" s="122">
        <f t="shared" si="5"/>
        <v>97.62647671</v>
      </c>
      <c r="L941" s="122">
        <f t="shared" si="6"/>
        <v>281</v>
      </c>
      <c r="M941" s="125">
        <v>1.0</v>
      </c>
      <c r="N941" s="125">
        <v>16.0</v>
      </c>
      <c r="O941" s="118">
        <f t="shared" si="7"/>
        <v>16</v>
      </c>
      <c r="P941" s="118"/>
      <c r="Q941" s="118"/>
      <c r="R941" s="118"/>
      <c r="S941" s="118"/>
      <c r="T941" s="118"/>
      <c r="U941" s="118"/>
      <c r="V941" s="118"/>
      <c r="W941" s="118"/>
      <c r="X941" s="118"/>
      <c r="Y941" s="118"/>
      <c r="Z941" s="118"/>
      <c r="AA941" s="118"/>
      <c r="AB941" s="118"/>
      <c r="AC941" s="118"/>
      <c r="AD941" s="118"/>
      <c r="AE941" s="118"/>
      <c r="AF941" s="118"/>
      <c r="AG941" s="118"/>
    </row>
    <row r="942" ht="11.25" customHeight="1">
      <c r="A942" s="123">
        <v>63145.95993515403</v>
      </c>
      <c r="B942" s="124">
        <v>22.381030439999996</v>
      </c>
      <c r="C942" s="124">
        <f t="shared" si="1"/>
        <v>63.95114149</v>
      </c>
      <c r="D942" s="124">
        <v>1431.2924443176994</v>
      </c>
      <c r="E942" s="125">
        <v>114.0</v>
      </c>
      <c r="F942" s="125">
        <v>0.57</v>
      </c>
      <c r="G942" s="126">
        <v>-0.7</v>
      </c>
      <c r="H942" s="127">
        <f t="shared" si="2"/>
        <v>410.4</v>
      </c>
      <c r="I942" s="122">
        <f t="shared" si="3"/>
        <v>1.124383562</v>
      </c>
      <c r="J942" s="122">
        <f t="shared" si="4"/>
        <v>32.60712329</v>
      </c>
      <c r="K942" s="122">
        <f t="shared" si="5"/>
        <v>18.58606027</v>
      </c>
      <c r="L942" s="122">
        <f t="shared" si="6"/>
        <v>70</v>
      </c>
      <c r="M942" s="125">
        <v>1.0</v>
      </c>
      <c r="N942" s="125">
        <v>29.0</v>
      </c>
      <c r="O942" s="118">
        <f t="shared" si="7"/>
        <v>29</v>
      </c>
      <c r="P942" s="118"/>
      <c r="Q942" s="118"/>
      <c r="R942" s="118"/>
      <c r="S942" s="118"/>
      <c r="T942" s="118"/>
      <c r="U942" s="118"/>
      <c r="V942" s="118"/>
      <c r="W942" s="118"/>
      <c r="X942" s="118"/>
      <c r="Y942" s="118"/>
      <c r="Z942" s="118"/>
      <c r="AA942" s="118"/>
      <c r="AB942" s="118"/>
      <c r="AC942" s="118"/>
      <c r="AD942" s="118"/>
      <c r="AE942" s="118"/>
      <c r="AF942" s="118"/>
      <c r="AG942" s="118"/>
    </row>
    <row r="943" ht="11.25" customHeight="1">
      <c r="A943" s="123">
        <v>36370.45264707105</v>
      </c>
      <c r="B943" s="124">
        <v>10.38579</v>
      </c>
      <c r="C943" s="124">
        <f t="shared" si="1"/>
        <v>118.8678193</v>
      </c>
      <c r="D943" s="124">
        <v>1234.5362093891229</v>
      </c>
      <c r="E943" s="125">
        <v>170.0</v>
      </c>
      <c r="F943" s="125">
        <v>0.86</v>
      </c>
      <c r="G943" s="126">
        <v>1.2</v>
      </c>
      <c r="H943" s="127">
        <f t="shared" si="2"/>
        <v>4488</v>
      </c>
      <c r="I943" s="122">
        <f t="shared" si="3"/>
        <v>12.29589041</v>
      </c>
      <c r="J943" s="122">
        <f t="shared" si="4"/>
        <v>209.030137</v>
      </c>
      <c r="K943" s="122">
        <f t="shared" si="5"/>
        <v>179.7659178</v>
      </c>
      <c r="L943" s="122">
        <f t="shared" si="6"/>
        <v>569</v>
      </c>
      <c r="M943" s="125">
        <v>0.92</v>
      </c>
      <c r="N943" s="125">
        <v>16.0</v>
      </c>
      <c r="O943" s="118">
        <f t="shared" si="7"/>
        <v>17</v>
      </c>
      <c r="P943" s="118"/>
      <c r="Q943" s="118"/>
      <c r="R943" s="118"/>
      <c r="S943" s="118"/>
      <c r="T943" s="118"/>
      <c r="U943" s="118"/>
      <c r="V943" s="118"/>
      <c r="W943" s="118"/>
      <c r="X943" s="118"/>
      <c r="Y943" s="118"/>
      <c r="Z943" s="118"/>
      <c r="AA943" s="118"/>
      <c r="AB943" s="118"/>
      <c r="AC943" s="118"/>
      <c r="AD943" s="118"/>
      <c r="AE943" s="118"/>
      <c r="AF943" s="118"/>
      <c r="AG943" s="118"/>
    </row>
    <row r="944" ht="11.25" customHeight="1">
      <c r="A944" s="123">
        <v>54527.61791113686</v>
      </c>
      <c r="B944" s="124">
        <v>7.44932</v>
      </c>
      <c r="C944" s="124">
        <f t="shared" si="1"/>
        <v>41.39770304</v>
      </c>
      <c r="D944" s="124">
        <v>308.38473722189485</v>
      </c>
      <c r="E944" s="125">
        <v>98.0</v>
      </c>
      <c r="F944" s="125">
        <v>0.86</v>
      </c>
      <c r="G944" s="126">
        <v>-0.1</v>
      </c>
      <c r="H944" s="127">
        <f t="shared" si="2"/>
        <v>1058.4</v>
      </c>
      <c r="I944" s="122">
        <f t="shared" si="3"/>
        <v>2.899726027</v>
      </c>
      <c r="J944" s="122">
        <f t="shared" si="4"/>
        <v>31.8969863</v>
      </c>
      <c r="K944" s="122">
        <f t="shared" si="5"/>
        <v>27.43140822</v>
      </c>
      <c r="L944" s="122">
        <f t="shared" si="6"/>
        <v>87</v>
      </c>
      <c r="M944" s="125">
        <v>0.96</v>
      </c>
      <c r="N944" s="125">
        <v>11.0</v>
      </c>
      <c r="O944" s="118">
        <f t="shared" si="7"/>
        <v>11</v>
      </c>
      <c r="P944" s="118"/>
      <c r="Q944" s="118"/>
      <c r="R944" s="118"/>
      <c r="S944" s="118"/>
      <c r="T944" s="118"/>
      <c r="U944" s="118"/>
      <c r="V944" s="118"/>
      <c r="W944" s="118"/>
      <c r="X944" s="118"/>
      <c r="Y944" s="118"/>
      <c r="Z944" s="118"/>
      <c r="AA944" s="118"/>
      <c r="AB944" s="118"/>
      <c r="AC944" s="118"/>
      <c r="AD944" s="118"/>
      <c r="AE944" s="118"/>
      <c r="AF944" s="118"/>
      <c r="AG944" s="118"/>
    </row>
    <row r="945" ht="11.25" customHeight="1">
      <c r="A945" s="123">
        <v>14287.912513230072</v>
      </c>
      <c r="B945" s="124">
        <v>5.07520701</v>
      </c>
      <c r="C945" s="124">
        <f t="shared" si="1"/>
        <v>13.44740592</v>
      </c>
      <c r="D945" s="124">
        <v>68.24836878824911</v>
      </c>
      <c r="E945" s="125">
        <v>50.0</v>
      </c>
      <c r="F945" s="125">
        <v>1.17</v>
      </c>
      <c r="G945" s="126">
        <v>0.4</v>
      </c>
      <c r="H945" s="127">
        <f t="shared" si="2"/>
        <v>840</v>
      </c>
      <c r="I945" s="122">
        <f t="shared" si="3"/>
        <v>2.301369863</v>
      </c>
      <c r="J945" s="122">
        <f t="shared" si="4"/>
        <v>16.10958904</v>
      </c>
      <c r="K945" s="122">
        <f t="shared" si="5"/>
        <v>18.84821918</v>
      </c>
      <c r="L945" s="122">
        <f t="shared" si="6"/>
        <v>54</v>
      </c>
      <c r="M945" s="125">
        <v>0.75</v>
      </c>
      <c r="N945" s="125">
        <v>5.0</v>
      </c>
      <c r="O945" s="118">
        <f t="shared" si="7"/>
        <v>7</v>
      </c>
      <c r="P945" s="118"/>
      <c r="Q945" s="118"/>
      <c r="R945" s="118"/>
      <c r="S945" s="118"/>
      <c r="T945" s="118"/>
      <c r="U945" s="118"/>
      <c r="V945" s="118"/>
      <c r="W945" s="118"/>
      <c r="X945" s="118"/>
      <c r="Y945" s="118"/>
      <c r="Z945" s="118"/>
      <c r="AA945" s="118"/>
      <c r="AB945" s="118"/>
      <c r="AC945" s="118"/>
      <c r="AD945" s="118"/>
      <c r="AE945" s="118"/>
      <c r="AF945" s="118"/>
      <c r="AG945" s="118"/>
    </row>
    <row r="946" ht="11.25" customHeight="1">
      <c r="A946" s="123">
        <v>65229.239278828165</v>
      </c>
      <c r="B946" s="124">
        <v>67.58459898</v>
      </c>
      <c r="C946" s="124">
        <f t="shared" si="1"/>
        <v>37.46307576</v>
      </c>
      <c r="D946" s="124">
        <v>2531.9269516601717</v>
      </c>
      <c r="E946" s="125">
        <v>98.0</v>
      </c>
      <c r="F946" s="125">
        <v>0.89</v>
      </c>
      <c r="G946" s="126">
        <v>0.2</v>
      </c>
      <c r="H946" s="127">
        <f t="shared" si="2"/>
        <v>1411.2</v>
      </c>
      <c r="I946" s="122">
        <f t="shared" si="3"/>
        <v>3.86630137</v>
      </c>
      <c r="J946" s="122">
        <f t="shared" si="4"/>
        <v>46.39561644</v>
      </c>
      <c r="K946" s="122">
        <f t="shared" si="5"/>
        <v>41.29209863</v>
      </c>
      <c r="L946" s="122">
        <f t="shared" si="6"/>
        <v>129</v>
      </c>
      <c r="M946" s="125">
        <v>0.95</v>
      </c>
      <c r="N946" s="125">
        <v>11.0</v>
      </c>
      <c r="O946" s="118">
        <f t="shared" si="7"/>
        <v>12</v>
      </c>
      <c r="P946" s="118"/>
      <c r="Q946" s="118"/>
      <c r="R946" s="118"/>
      <c r="S946" s="118"/>
      <c r="T946" s="118"/>
      <c r="U946" s="118"/>
      <c r="V946" s="118"/>
      <c r="W946" s="118"/>
      <c r="X946" s="118"/>
      <c r="Y946" s="118"/>
      <c r="Z946" s="118"/>
      <c r="AA946" s="118"/>
      <c r="AB946" s="118"/>
      <c r="AC946" s="118"/>
      <c r="AD946" s="118"/>
      <c r="AE946" s="118"/>
      <c r="AF946" s="118"/>
      <c r="AG946" s="118"/>
    </row>
    <row r="947" ht="11.25" customHeight="1">
      <c r="A947" s="123">
        <v>30492.922999412065</v>
      </c>
      <c r="B947" s="124">
        <v>9.52536</v>
      </c>
      <c r="C947" s="124">
        <f t="shared" si="1"/>
        <v>23.02818231</v>
      </c>
      <c r="D947" s="124">
        <v>219.3517266512</v>
      </c>
      <c r="E947" s="125">
        <v>130.0</v>
      </c>
      <c r="F947" s="125">
        <v>0.66</v>
      </c>
      <c r="G947" s="126">
        <v>0.4</v>
      </c>
      <c r="H947" s="127">
        <f t="shared" si="2"/>
        <v>2184</v>
      </c>
      <c r="I947" s="122">
        <f t="shared" si="3"/>
        <v>5.983561644</v>
      </c>
      <c r="J947" s="122">
        <f t="shared" si="4"/>
        <v>35.90136986</v>
      </c>
      <c r="K947" s="122">
        <f t="shared" si="5"/>
        <v>23.69490411</v>
      </c>
      <c r="L947" s="122">
        <f t="shared" si="6"/>
        <v>83</v>
      </c>
      <c r="M947" s="125">
        <v>1.0</v>
      </c>
      <c r="N947" s="125">
        <v>6.0</v>
      </c>
      <c r="O947" s="118">
        <f t="shared" si="7"/>
        <v>6</v>
      </c>
      <c r="P947" s="118"/>
      <c r="Q947" s="118"/>
      <c r="R947" s="118"/>
      <c r="S947" s="118"/>
      <c r="T947" s="118"/>
      <c r="U947" s="118"/>
      <c r="V947" s="118"/>
      <c r="W947" s="118"/>
      <c r="X947" s="118"/>
      <c r="Y947" s="118"/>
      <c r="Z947" s="118"/>
      <c r="AA947" s="118"/>
      <c r="AB947" s="118"/>
      <c r="AC947" s="118"/>
      <c r="AD947" s="118"/>
      <c r="AE947" s="118"/>
      <c r="AF947" s="118"/>
      <c r="AG947" s="118"/>
    </row>
    <row r="948" ht="11.25" customHeight="1">
      <c r="A948" s="123">
        <v>5413.494526112061</v>
      </c>
      <c r="B948" s="124">
        <v>16.985</v>
      </c>
      <c r="C948" s="124">
        <f t="shared" si="1"/>
        <v>80.60941947</v>
      </c>
      <c r="D948" s="124">
        <v>1369.150989732324</v>
      </c>
      <c r="E948" s="125">
        <v>50.0</v>
      </c>
      <c r="F948" s="125">
        <v>1.55</v>
      </c>
      <c r="G948" s="126">
        <v>-0.6</v>
      </c>
      <c r="H948" s="127">
        <f t="shared" si="2"/>
        <v>240</v>
      </c>
      <c r="I948" s="122">
        <f t="shared" si="3"/>
        <v>0.6575342466</v>
      </c>
      <c r="J948" s="122">
        <f t="shared" si="4"/>
        <v>17.09589041</v>
      </c>
      <c r="K948" s="122">
        <f t="shared" si="5"/>
        <v>26.49863014</v>
      </c>
      <c r="L948" s="122">
        <f t="shared" si="6"/>
        <v>70</v>
      </c>
      <c r="M948" s="125">
        <v>0.86</v>
      </c>
      <c r="N948" s="125">
        <v>22.0</v>
      </c>
      <c r="O948" s="118">
        <f t="shared" si="7"/>
        <v>26</v>
      </c>
      <c r="P948" s="118"/>
      <c r="Q948" s="118"/>
      <c r="R948" s="118"/>
      <c r="S948" s="118"/>
      <c r="T948" s="118"/>
      <c r="U948" s="118"/>
      <c r="V948" s="118"/>
      <c r="W948" s="118"/>
      <c r="X948" s="118"/>
      <c r="Y948" s="118"/>
      <c r="Z948" s="118"/>
      <c r="AA948" s="118"/>
      <c r="AB948" s="118"/>
      <c r="AC948" s="118"/>
      <c r="AD948" s="118"/>
      <c r="AE948" s="118"/>
      <c r="AF948" s="118"/>
      <c r="AG948" s="118"/>
    </row>
    <row r="949" ht="11.25" customHeight="1">
      <c r="A949" s="123">
        <v>81261.10864805237</v>
      </c>
      <c r="B949" s="124">
        <v>8.479206979999999</v>
      </c>
      <c r="C949" s="124">
        <f t="shared" si="1"/>
        <v>85.57445606</v>
      </c>
      <c r="D949" s="124">
        <v>725.6035251485653</v>
      </c>
      <c r="E949" s="125">
        <v>90.0</v>
      </c>
      <c r="F949" s="125">
        <v>0.87</v>
      </c>
      <c r="G949" s="126">
        <v>1.2</v>
      </c>
      <c r="H949" s="127">
        <f t="shared" si="2"/>
        <v>2376</v>
      </c>
      <c r="I949" s="122">
        <f t="shared" si="3"/>
        <v>6.509589041</v>
      </c>
      <c r="J949" s="122">
        <f t="shared" si="4"/>
        <v>149.7205479</v>
      </c>
      <c r="K949" s="122">
        <f t="shared" si="5"/>
        <v>130.2568767</v>
      </c>
      <c r="L949" s="122">
        <f t="shared" si="6"/>
        <v>410</v>
      </c>
      <c r="M949" s="125">
        <v>0.9</v>
      </c>
      <c r="N949" s="125">
        <v>21.0</v>
      </c>
      <c r="O949" s="118">
        <f t="shared" si="7"/>
        <v>23</v>
      </c>
      <c r="P949" s="118"/>
      <c r="Q949" s="118"/>
      <c r="R949" s="118"/>
      <c r="S949" s="118"/>
      <c r="T949" s="118"/>
      <c r="U949" s="118"/>
      <c r="V949" s="118"/>
      <c r="W949" s="118"/>
      <c r="X949" s="118"/>
      <c r="Y949" s="118"/>
      <c r="Z949" s="118"/>
      <c r="AA949" s="118"/>
      <c r="AB949" s="118"/>
      <c r="AC949" s="118"/>
      <c r="AD949" s="118"/>
      <c r="AE949" s="118"/>
      <c r="AF949" s="118"/>
      <c r="AG949" s="118"/>
    </row>
    <row r="950" ht="11.25" customHeight="1">
      <c r="A950" s="123">
        <v>8396.036676933927</v>
      </c>
      <c r="B950" s="124">
        <v>75.29299999999999</v>
      </c>
      <c r="C950" s="124">
        <f t="shared" si="1"/>
        <v>156.7034036</v>
      </c>
      <c r="D950" s="124">
        <v>11798.669365905584</v>
      </c>
      <c r="E950" s="125">
        <v>170.0</v>
      </c>
      <c r="F950" s="125">
        <v>1.13</v>
      </c>
      <c r="G950" s="126">
        <v>0.4</v>
      </c>
      <c r="H950" s="127">
        <f t="shared" si="2"/>
        <v>2856</v>
      </c>
      <c r="I950" s="122">
        <f t="shared" si="3"/>
        <v>7.824657534</v>
      </c>
      <c r="J950" s="122">
        <f t="shared" si="4"/>
        <v>172.1424658</v>
      </c>
      <c r="K950" s="122">
        <f t="shared" si="5"/>
        <v>194.5209863</v>
      </c>
      <c r="L950" s="122">
        <f t="shared" si="6"/>
        <v>561</v>
      </c>
      <c r="M950" s="125">
        <v>0.94</v>
      </c>
      <c r="N950" s="125">
        <v>21.0</v>
      </c>
      <c r="O950" s="118">
        <f t="shared" si="7"/>
        <v>22</v>
      </c>
      <c r="P950" s="118"/>
      <c r="Q950" s="118"/>
      <c r="R950" s="118"/>
      <c r="S950" s="118"/>
      <c r="T950" s="118"/>
      <c r="U950" s="118"/>
      <c r="V950" s="118"/>
      <c r="W950" s="118"/>
      <c r="X950" s="118"/>
      <c r="Y950" s="118"/>
      <c r="Z950" s="118"/>
      <c r="AA950" s="118"/>
      <c r="AB950" s="118"/>
      <c r="AC950" s="118"/>
      <c r="AD950" s="118"/>
      <c r="AE950" s="118"/>
      <c r="AF950" s="118"/>
      <c r="AG950" s="118"/>
    </row>
    <row r="951" ht="11.25" customHeight="1">
      <c r="A951" s="123">
        <v>51747.62584254325</v>
      </c>
      <c r="B951" s="124">
        <v>11.1413</v>
      </c>
      <c r="C951" s="124">
        <f t="shared" si="1"/>
        <v>70.51158476</v>
      </c>
      <c r="D951" s="124">
        <v>785.5907193364033</v>
      </c>
      <c r="E951" s="125">
        <v>138.0</v>
      </c>
      <c r="F951" s="125">
        <v>0.61</v>
      </c>
      <c r="G951" s="126">
        <v>0.4</v>
      </c>
      <c r="H951" s="127">
        <f t="shared" si="2"/>
        <v>2318.4</v>
      </c>
      <c r="I951" s="122">
        <f t="shared" si="3"/>
        <v>6.351780822</v>
      </c>
      <c r="J951" s="122">
        <f t="shared" si="4"/>
        <v>101.6284932</v>
      </c>
      <c r="K951" s="122">
        <f t="shared" si="5"/>
        <v>61.99338082</v>
      </c>
      <c r="L951" s="122">
        <f t="shared" si="6"/>
        <v>226</v>
      </c>
      <c r="M951" s="125">
        <v>0.97</v>
      </c>
      <c r="N951" s="125">
        <v>16.0</v>
      </c>
      <c r="O951" s="118">
        <f t="shared" si="7"/>
        <v>16</v>
      </c>
      <c r="P951" s="118"/>
      <c r="Q951" s="118"/>
      <c r="R951" s="118"/>
      <c r="S951" s="118"/>
      <c r="T951" s="118"/>
      <c r="U951" s="118"/>
      <c r="V951" s="118"/>
      <c r="W951" s="118"/>
      <c r="X951" s="118"/>
      <c r="Y951" s="118"/>
      <c r="Z951" s="118"/>
      <c r="AA951" s="118"/>
      <c r="AB951" s="118"/>
      <c r="AC951" s="118"/>
      <c r="AD951" s="118"/>
      <c r="AE951" s="118"/>
      <c r="AF951" s="118"/>
      <c r="AG951" s="118"/>
    </row>
    <row r="952" ht="11.25" customHeight="1">
      <c r="A952" s="123">
        <v>55042.65346693857</v>
      </c>
      <c r="B952" s="124">
        <v>11.1413</v>
      </c>
      <c r="C952" s="124">
        <f t="shared" si="1"/>
        <v>71.60682526</v>
      </c>
      <c r="D952" s="124">
        <v>797.79312224912</v>
      </c>
      <c r="E952" s="125">
        <v>138.0</v>
      </c>
      <c r="F952" s="125">
        <v>0.61</v>
      </c>
      <c r="G952" s="126">
        <v>0.4</v>
      </c>
      <c r="H952" s="127">
        <f t="shared" si="2"/>
        <v>2318.4</v>
      </c>
      <c r="I952" s="122">
        <f t="shared" si="3"/>
        <v>6.351780822</v>
      </c>
      <c r="J952" s="122">
        <f t="shared" si="4"/>
        <v>114.3320548</v>
      </c>
      <c r="K952" s="122">
        <f t="shared" si="5"/>
        <v>69.74255342</v>
      </c>
      <c r="L952" s="122">
        <f t="shared" si="6"/>
        <v>254</v>
      </c>
      <c r="M952" s="125">
        <v>0.88</v>
      </c>
      <c r="N952" s="125">
        <v>16.0</v>
      </c>
      <c r="O952" s="118">
        <f t="shared" si="7"/>
        <v>18</v>
      </c>
      <c r="P952" s="118"/>
      <c r="Q952" s="118"/>
      <c r="R952" s="118"/>
      <c r="S952" s="118"/>
      <c r="T952" s="118"/>
      <c r="U952" s="118"/>
      <c r="V952" s="118"/>
      <c r="W952" s="118"/>
      <c r="X952" s="118"/>
      <c r="Y952" s="118"/>
      <c r="Z952" s="118"/>
      <c r="AA952" s="118"/>
      <c r="AB952" s="118"/>
      <c r="AC952" s="118"/>
      <c r="AD952" s="118"/>
      <c r="AE952" s="118"/>
      <c r="AF952" s="118"/>
      <c r="AG952" s="118"/>
    </row>
    <row r="953" ht="11.25" customHeight="1">
      <c r="A953" s="123">
        <v>23915.899941695905</v>
      </c>
      <c r="B953" s="124">
        <v>11.2015</v>
      </c>
      <c r="C953" s="124">
        <f t="shared" si="1"/>
        <v>70.78736856</v>
      </c>
      <c r="D953" s="124">
        <v>792.924708979579</v>
      </c>
      <c r="E953" s="125">
        <v>138.0</v>
      </c>
      <c r="F953" s="125">
        <v>0.61</v>
      </c>
      <c r="G953" s="126">
        <v>0.2</v>
      </c>
      <c r="H953" s="127">
        <f t="shared" si="2"/>
        <v>1987.2</v>
      </c>
      <c r="I953" s="122">
        <f t="shared" si="3"/>
        <v>5.444383562</v>
      </c>
      <c r="J953" s="122">
        <f t="shared" si="4"/>
        <v>92.55452055</v>
      </c>
      <c r="K953" s="122">
        <f t="shared" si="5"/>
        <v>56.45825753</v>
      </c>
      <c r="L953" s="122">
        <f t="shared" si="6"/>
        <v>205</v>
      </c>
      <c r="M953" s="125">
        <v>0.93</v>
      </c>
      <c r="N953" s="125">
        <v>16.0</v>
      </c>
      <c r="O953" s="118">
        <f t="shared" si="7"/>
        <v>17</v>
      </c>
      <c r="P953" s="118"/>
      <c r="Q953" s="118"/>
      <c r="R953" s="118"/>
      <c r="S953" s="118"/>
      <c r="T953" s="118"/>
      <c r="U953" s="118"/>
      <c r="V953" s="118"/>
      <c r="W953" s="118"/>
      <c r="X953" s="118"/>
      <c r="Y953" s="118"/>
      <c r="Z953" s="118"/>
      <c r="AA953" s="118"/>
      <c r="AB953" s="118"/>
      <c r="AC953" s="118"/>
      <c r="AD953" s="118"/>
      <c r="AE953" s="118"/>
      <c r="AF953" s="118"/>
      <c r="AG953" s="118"/>
    </row>
    <row r="954" ht="11.25" customHeight="1">
      <c r="A954" s="123">
        <v>60158.72789934673</v>
      </c>
      <c r="B954" s="124">
        <v>11.2144</v>
      </c>
      <c r="C954" s="124">
        <f t="shared" si="1"/>
        <v>71.19041292</v>
      </c>
      <c r="D954" s="124">
        <v>798.3577666756772</v>
      </c>
      <c r="E954" s="125">
        <v>138.0</v>
      </c>
      <c r="F954" s="125">
        <v>0.61</v>
      </c>
      <c r="G954" s="126">
        <v>1.2</v>
      </c>
      <c r="H954" s="127">
        <f t="shared" si="2"/>
        <v>3643.2</v>
      </c>
      <c r="I954" s="122">
        <f t="shared" si="3"/>
        <v>9.981369863</v>
      </c>
      <c r="J954" s="122">
        <f t="shared" si="4"/>
        <v>179.6646575</v>
      </c>
      <c r="K954" s="122">
        <f t="shared" si="5"/>
        <v>109.5954411</v>
      </c>
      <c r="L954" s="122">
        <f t="shared" si="6"/>
        <v>399</v>
      </c>
      <c r="M954" s="125">
        <v>0.9</v>
      </c>
      <c r="N954" s="125">
        <v>16.0</v>
      </c>
      <c r="O954" s="118">
        <f t="shared" si="7"/>
        <v>18</v>
      </c>
      <c r="P954" s="118"/>
      <c r="Q954" s="118"/>
      <c r="R954" s="118"/>
      <c r="S954" s="118"/>
      <c r="T954" s="118"/>
      <c r="U954" s="118"/>
      <c r="V954" s="118"/>
      <c r="W954" s="118"/>
      <c r="X954" s="118"/>
      <c r="Y954" s="118"/>
      <c r="Z954" s="118"/>
      <c r="AA954" s="118"/>
      <c r="AB954" s="118"/>
      <c r="AC954" s="118"/>
      <c r="AD954" s="118"/>
      <c r="AE954" s="118"/>
      <c r="AF954" s="118"/>
      <c r="AG954" s="118"/>
    </row>
    <row r="955" ht="11.25" customHeight="1">
      <c r="A955" s="123">
        <v>8766.78166717496</v>
      </c>
      <c r="B955" s="124">
        <v>11.132699999999998</v>
      </c>
      <c r="C955" s="124">
        <f t="shared" si="1"/>
        <v>70.44516697</v>
      </c>
      <c r="D955" s="124">
        <v>784.2449103631999</v>
      </c>
      <c r="E955" s="125">
        <v>138.0</v>
      </c>
      <c r="F955" s="125">
        <v>0.61</v>
      </c>
      <c r="G955" s="126">
        <v>0.2</v>
      </c>
      <c r="H955" s="127">
        <f t="shared" si="2"/>
        <v>1987.2</v>
      </c>
      <c r="I955" s="122">
        <f t="shared" si="3"/>
        <v>5.444383562</v>
      </c>
      <c r="J955" s="122">
        <f t="shared" si="4"/>
        <v>87.11013699</v>
      </c>
      <c r="K955" s="122">
        <f t="shared" si="5"/>
        <v>53.13718356</v>
      </c>
      <c r="L955" s="122">
        <f t="shared" si="6"/>
        <v>193</v>
      </c>
      <c r="M955" s="125">
        <v>1.0</v>
      </c>
      <c r="N955" s="125">
        <v>16.0</v>
      </c>
      <c r="O955" s="118">
        <f t="shared" si="7"/>
        <v>16</v>
      </c>
      <c r="P955" s="118"/>
      <c r="Q955" s="118"/>
      <c r="R955" s="118"/>
      <c r="S955" s="118"/>
      <c r="T955" s="118"/>
      <c r="U955" s="118"/>
      <c r="V955" s="118"/>
      <c r="W955" s="118"/>
      <c r="X955" s="118"/>
      <c r="Y955" s="118"/>
      <c r="Z955" s="118"/>
      <c r="AA955" s="118"/>
      <c r="AB955" s="118"/>
      <c r="AC955" s="118"/>
      <c r="AD955" s="118"/>
      <c r="AE955" s="118"/>
      <c r="AF955" s="118"/>
      <c r="AG955" s="118"/>
    </row>
    <row r="956" ht="11.25" customHeight="1">
      <c r="A956" s="123">
        <v>42965.73643085869</v>
      </c>
      <c r="B956" s="124">
        <v>11.136999999999999</v>
      </c>
      <c r="C956" s="124">
        <f t="shared" si="1"/>
        <v>73.33163194</v>
      </c>
      <c r="D956" s="124">
        <v>816.6943849433156</v>
      </c>
      <c r="E956" s="125">
        <v>138.0</v>
      </c>
      <c r="F956" s="125">
        <v>0.61</v>
      </c>
      <c r="G956" s="126">
        <v>0.4</v>
      </c>
      <c r="H956" s="127">
        <f t="shared" si="2"/>
        <v>2318.4</v>
      </c>
      <c r="I956" s="122">
        <f t="shared" si="3"/>
        <v>6.351780822</v>
      </c>
      <c r="J956" s="122">
        <f t="shared" si="4"/>
        <v>127.0356164</v>
      </c>
      <c r="K956" s="122">
        <f t="shared" si="5"/>
        <v>77.49172603</v>
      </c>
      <c r="L956" s="122">
        <f t="shared" si="6"/>
        <v>282</v>
      </c>
      <c r="M956" s="125">
        <v>0.81</v>
      </c>
      <c r="N956" s="125">
        <v>16.0</v>
      </c>
      <c r="O956" s="118">
        <f t="shared" si="7"/>
        <v>20</v>
      </c>
      <c r="P956" s="118"/>
      <c r="Q956" s="118"/>
      <c r="R956" s="118"/>
      <c r="S956" s="118"/>
      <c r="T956" s="118"/>
      <c r="U956" s="118"/>
      <c r="V956" s="118"/>
      <c r="W956" s="118"/>
      <c r="X956" s="118"/>
      <c r="Y956" s="118"/>
      <c r="Z956" s="118"/>
      <c r="AA956" s="118"/>
      <c r="AB956" s="118"/>
      <c r="AC956" s="118"/>
      <c r="AD956" s="118"/>
      <c r="AE956" s="118"/>
      <c r="AF956" s="118"/>
      <c r="AG956" s="118"/>
    </row>
    <row r="957" ht="11.25" customHeight="1">
      <c r="A957" s="123">
        <v>86459.9399455957</v>
      </c>
      <c r="B957" s="124">
        <v>11.734699999999998</v>
      </c>
      <c r="C957" s="124">
        <f t="shared" si="1"/>
        <v>69.96017132</v>
      </c>
      <c r="D957" s="124">
        <v>820.9616223952</v>
      </c>
      <c r="E957" s="125">
        <v>138.0</v>
      </c>
      <c r="F957" s="125">
        <v>0.61</v>
      </c>
      <c r="G957" s="126">
        <v>0.2</v>
      </c>
      <c r="H957" s="127">
        <f t="shared" si="2"/>
        <v>1987.2</v>
      </c>
      <c r="I957" s="122">
        <f t="shared" si="3"/>
        <v>5.444383562</v>
      </c>
      <c r="J957" s="122">
        <f t="shared" si="4"/>
        <v>87.11013699</v>
      </c>
      <c r="K957" s="122">
        <f t="shared" si="5"/>
        <v>53.13718356</v>
      </c>
      <c r="L957" s="122">
        <f t="shared" si="6"/>
        <v>193</v>
      </c>
      <c r="M957" s="125">
        <v>1.0</v>
      </c>
      <c r="N957" s="125">
        <v>16.0</v>
      </c>
      <c r="O957" s="118">
        <f t="shared" si="7"/>
        <v>16</v>
      </c>
      <c r="P957" s="118"/>
      <c r="Q957" s="118"/>
      <c r="R957" s="118"/>
      <c r="S957" s="118"/>
      <c r="T957" s="118"/>
      <c r="U957" s="118"/>
      <c r="V957" s="118"/>
      <c r="W957" s="118"/>
      <c r="X957" s="118"/>
      <c r="Y957" s="118"/>
      <c r="Z957" s="118"/>
      <c r="AA957" s="118"/>
      <c r="AB957" s="118"/>
      <c r="AC957" s="118"/>
      <c r="AD957" s="118"/>
      <c r="AE957" s="118"/>
      <c r="AF957" s="118"/>
      <c r="AG957" s="118"/>
    </row>
    <row r="958" ht="11.25" customHeight="1">
      <c r="A958" s="123">
        <v>64325.68991292342</v>
      </c>
      <c r="B958" s="124">
        <v>11.8035</v>
      </c>
      <c r="C958" s="124">
        <f t="shared" si="1"/>
        <v>69.90789326</v>
      </c>
      <c r="D958" s="124">
        <v>825.157818056</v>
      </c>
      <c r="E958" s="125">
        <v>138.0</v>
      </c>
      <c r="F958" s="125">
        <v>0.61</v>
      </c>
      <c r="G958" s="126">
        <v>-0.6</v>
      </c>
      <c r="H958" s="127">
        <f t="shared" si="2"/>
        <v>662.4</v>
      </c>
      <c r="I958" s="122">
        <f t="shared" si="3"/>
        <v>1.814794521</v>
      </c>
      <c r="J958" s="122">
        <f t="shared" si="4"/>
        <v>29.03671233</v>
      </c>
      <c r="K958" s="122">
        <f t="shared" si="5"/>
        <v>17.71239452</v>
      </c>
      <c r="L958" s="122">
        <f t="shared" si="6"/>
        <v>64</v>
      </c>
      <c r="M958" s="125">
        <v>1.0</v>
      </c>
      <c r="N958" s="125">
        <v>16.0</v>
      </c>
      <c r="O958" s="118">
        <f t="shared" si="7"/>
        <v>16</v>
      </c>
      <c r="P958" s="118"/>
      <c r="Q958" s="118"/>
      <c r="R958" s="118"/>
      <c r="S958" s="118"/>
      <c r="T958" s="118"/>
      <c r="U958" s="118"/>
      <c r="V958" s="118"/>
      <c r="W958" s="118"/>
      <c r="X958" s="118"/>
      <c r="Y958" s="118"/>
      <c r="Z958" s="118"/>
      <c r="AA958" s="118"/>
      <c r="AB958" s="118"/>
      <c r="AC958" s="118"/>
      <c r="AD958" s="118"/>
      <c r="AE958" s="118"/>
      <c r="AF958" s="118"/>
      <c r="AG958" s="118"/>
    </row>
    <row r="959" ht="11.25" customHeight="1">
      <c r="A959" s="123">
        <v>82812.70331756271</v>
      </c>
      <c r="B959" s="124">
        <v>11.7304</v>
      </c>
      <c r="C959" s="124">
        <f t="shared" si="1"/>
        <v>69.96345906</v>
      </c>
      <c r="D959" s="124">
        <v>820.6993601663999</v>
      </c>
      <c r="E959" s="125">
        <v>138.0</v>
      </c>
      <c r="F959" s="125">
        <v>0.61</v>
      </c>
      <c r="G959" s="126">
        <v>-0.2</v>
      </c>
      <c r="H959" s="127">
        <f t="shared" si="2"/>
        <v>1324.8</v>
      </c>
      <c r="I959" s="122">
        <f t="shared" si="3"/>
        <v>3.629589041</v>
      </c>
      <c r="J959" s="122">
        <f t="shared" si="4"/>
        <v>58.07342466</v>
      </c>
      <c r="K959" s="122">
        <f t="shared" si="5"/>
        <v>35.42478904</v>
      </c>
      <c r="L959" s="122">
        <f t="shared" si="6"/>
        <v>129</v>
      </c>
      <c r="M959" s="125">
        <v>1.0</v>
      </c>
      <c r="N959" s="125">
        <v>16.0</v>
      </c>
      <c r="O959" s="118">
        <f t="shared" si="7"/>
        <v>16</v>
      </c>
      <c r="P959" s="118"/>
      <c r="Q959" s="118"/>
      <c r="R959" s="118"/>
      <c r="S959" s="118"/>
      <c r="T959" s="118"/>
      <c r="U959" s="118"/>
      <c r="V959" s="118"/>
      <c r="W959" s="118"/>
      <c r="X959" s="118"/>
      <c r="Y959" s="118"/>
      <c r="Z959" s="118"/>
      <c r="AA959" s="118"/>
      <c r="AB959" s="118"/>
      <c r="AC959" s="118"/>
      <c r="AD959" s="118"/>
      <c r="AE959" s="118"/>
      <c r="AF959" s="118"/>
      <c r="AG959" s="118"/>
    </row>
    <row r="960" ht="11.25" customHeight="1">
      <c r="A960" s="123">
        <v>93034.15064064054</v>
      </c>
      <c r="B960" s="124">
        <v>74.82984914999999</v>
      </c>
      <c r="C960" s="124">
        <f t="shared" si="1"/>
        <v>31.82587421</v>
      </c>
      <c r="D960" s="124">
        <v>2381.525366100223</v>
      </c>
      <c r="E960" s="125">
        <v>90.0</v>
      </c>
      <c r="F960" s="125">
        <v>0.82</v>
      </c>
      <c r="G960" s="126">
        <v>1.2</v>
      </c>
      <c r="H960" s="127">
        <f t="shared" si="2"/>
        <v>2376</v>
      </c>
      <c r="I960" s="122">
        <f t="shared" si="3"/>
        <v>6.509589041</v>
      </c>
      <c r="J960" s="122">
        <f t="shared" si="4"/>
        <v>78.11506849</v>
      </c>
      <c r="K960" s="122">
        <f t="shared" si="5"/>
        <v>64.05435616</v>
      </c>
      <c r="L960" s="122">
        <f t="shared" si="6"/>
        <v>206</v>
      </c>
      <c r="M960" s="125">
        <v>0.91</v>
      </c>
      <c r="N960" s="125">
        <v>11.0</v>
      </c>
      <c r="O960" s="118">
        <f t="shared" si="7"/>
        <v>12</v>
      </c>
      <c r="P960" s="118"/>
      <c r="Q960" s="118"/>
      <c r="R960" s="118"/>
      <c r="S960" s="118"/>
      <c r="T960" s="118"/>
      <c r="U960" s="118"/>
      <c r="V960" s="118"/>
      <c r="W960" s="118"/>
      <c r="X960" s="118"/>
      <c r="Y960" s="118"/>
      <c r="Z960" s="118"/>
      <c r="AA960" s="118"/>
      <c r="AB960" s="118"/>
      <c r="AC960" s="118"/>
      <c r="AD960" s="118"/>
      <c r="AE960" s="118"/>
      <c r="AF960" s="118"/>
      <c r="AG960" s="118"/>
    </row>
    <row r="961" ht="11.25" customHeight="1">
      <c r="A961" s="123">
        <v>43497.30661416731</v>
      </c>
      <c r="B961" s="124">
        <v>11.79301445</v>
      </c>
      <c r="C961" s="124">
        <f t="shared" si="1"/>
        <v>19.05351315</v>
      </c>
      <c r="D961" s="124">
        <v>224.6983559309047</v>
      </c>
      <c r="E961" s="125">
        <v>114.0</v>
      </c>
      <c r="F961" s="125">
        <v>0.78</v>
      </c>
      <c r="G961" s="126">
        <v>0.2</v>
      </c>
      <c r="H961" s="127">
        <f t="shared" si="2"/>
        <v>1641.6</v>
      </c>
      <c r="I961" s="122">
        <f t="shared" si="3"/>
        <v>4.497534247</v>
      </c>
      <c r="J961" s="122">
        <f t="shared" si="4"/>
        <v>22.48767123</v>
      </c>
      <c r="K961" s="122">
        <f t="shared" si="5"/>
        <v>17.54038356</v>
      </c>
      <c r="L961" s="122">
        <f t="shared" si="6"/>
        <v>58</v>
      </c>
      <c r="M961" s="125">
        <v>0.93</v>
      </c>
      <c r="N961" s="125">
        <v>5.0</v>
      </c>
      <c r="O961" s="118">
        <f t="shared" si="7"/>
        <v>5</v>
      </c>
      <c r="P961" s="118"/>
      <c r="Q961" s="118"/>
      <c r="R961" s="118"/>
      <c r="S961" s="118"/>
      <c r="T961" s="118"/>
      <c r="U961" s="118"/>
      <c r="V961" s="118"/>
      <c r="W961" s="118"/>
      <c r="X961" s="118"/>
      <c r="Y961" s="118"/>
      <c r="Z961" s="118"/>
      <c r="AA961" s="118"/>
      <c r="AB961" s="118"/>
      <c r="AC961" s="118"/>
      <c r="AD961" s="118"/>
      <c r="AE961" s="118"/>
      <c r="AF961" s="118"/>
      <c r="AG961" s="118"/>
    </row>
    <row r="962" ht="11.25" customHeight="1">
      <c r="A962" s="123">
        <v>60330.378703865295</v>
      </c>
      <c r="B962" s="124">
        <v>11.32491</v>
      </c>
      <c r="C962" s="124">
        <f t="shared" si="1"/>
        <v>91.11784136</v>
      </c>
      <c r="D962" s="124">
        <v>1031.90135281376</v>
      </c>
      <c r="E962" s="125">
        <v>204.0</v>
      </c>
      <c r="F962" s="125">
        <v>1.14</v>
      </c>
      <c r="G962" s="126">
        <v>0.2</v>
      </c>
      <c r="H962" s="127">
        <f t="shared" si="2"/>
        <v>2937.6</v>
      </c>
      <c r="I962" s="122">
        <f t="shared" si="3"/>
        <v>8.048219178</v>
      </c>
      <c r="J962" s="122">
        <f t="shared" si="4"/>
        <v>64.38575342</v>
      </c>
      <c r="K962" s="122">
        <f t="shared" si="5"/>
        <v>73.3997589</v>
      </c>
      <c r="L962" s="122">
        <f t="shared" si="6"/>
        <v>211</v>
      </c>
      <c r="M962" s="125">
        <v>1.0</v>
      </c>
      <c r="N962" s="125">
        <v>8.0</v>
      </c>
      <c r="O962" s="118">
        <f t="shared" si="7"/>
        <v>8</v>
      </c>
      <c r="P962" s="118"/>
      <c r="Q962" s="118"/>
      <c r="R962" s="118"/>
      <c r="S962" s="118"/>
      <c r="T962" s="118"/>
      <c r="U962" s="118"/>
      <c r="V962" s="118"/>
      <c r="W962" s="118"/>
      <c r="X962" s="118"/>
      <c r="Y962" s="118"/>
      <c r="Z962" s="118"/>
      <c r="AA962" s="118"/>
      <c r="AB962" s="118"/>
      <c r="AC962" s="118"/>
      <c r="AD962" s="118"/>
      <c r="AE962" s="118"/>
      <c r="AF962" s="118"/>
      <c r="AG962" s="118"/>
    </row>
    <row r="963" ht="11.25" customHeight="1">
      <c r="A963" s="123">
        <v>67997.98926059509</v>
      </c>
      <c r="B963" s="124">
        <v>114.20170824</v>
      </c>
      <c r="C963" s="124">
        <f t="shared" si="1"/>
        <v>11.96215266</v>
      </c>
      <c r="D963" s="124">
        <v>1366.0982676232322</v>
      </c>
      <c r="E963" s="125">
        <v>736.0</v>
      </c>
      <c r="F963" s="125">
        <v>0.25</v>
      </c>
      <c r="G963" s="126">
        <v>1.5</v>
      </c>
      <c r="H963" s="127">
        <f t="shared" si="2"/>
        <v>22080</v>
      </c>
      <c r="I963" s="122">
        <f t="shared" si="3"/>
        <v>60.49315068</v>
      </c>
      <c r="J963" s="122">
        <f t="shared" si="4"/>
        <v>120.9863014</v>
      </c>
      <c r="K963" s="122">
        <f t="shared" si="5"/>
        <v>30.24657534</v>
      </c>
      <c r="L963" s="122">
        <f t="shared" si="6"/>
        <v>181</v>
      </c>
      <c r="M963" s="125">
        <v>1.0</v>
      </c>
      <c r="N963" s="125">
        <v>2.0</v>
      </c>
      <c r="O963" s="118">
        <f t="shared" si="7"/>
        <v>2</v>
      </c>
      <c r="P963" s="118"/>
      <c r="Q963" s="118"/>
      <c r="R963" s="118"/>
      <c r="S963" s="118"/>
      <c r="T963" s="118"/>
      <c r="U963" s="118"/>
      <c r="V963" s="118"/>
      <c r="W963" s="118"/>
      <c r="X963" s="118"/>
      <c r="Y963" s="118"/>
      <c r="Z963" s="118"/>
      <c r="AA963" s="118"/>
      <c r="AB963" s="118"/>
      <c r="AC963" s="118"/>
      <c r="AD963" s="118"/>
      <c r="AE963" s="118"/>
      <c r="AF963" s="118"/>
      <c r="AG963" s="118"/>
    </row>
    <row r="964" ht="11.25" customHeight="1">
      <c r="A964" s="123">
        <v>6348.947722125941</v>
      </c>
      <c r="B964" s="124">
        <v>15.1274</v>
      </c>
      <c r="C964" s="124">
        <f t="shared" si="1"/>
        <v>75.33510744</v>
      </c>
      <c r="D964" s="124">
        <v>1139.6243042480157</v>
      </c>
      <c r="E964" s="125">
        <v>106.0</v>
      </c>
      <c r="F964" s="125">
        <v>0.96</v>
      </c>
      <c r="G964" s="126">
        <v>0.8</v>
      </c>
      <c r="H964" s="127">
        <f t="shared" si="2"/>
        <v>2289.6</v>
      </c>
      <c r="I964" s="122">
        <f t="shared" si="3"/>
        <v>6.272876712</v>
      </c>
      <c r="J964" s="122">
        <f t="shared" si="4"/>
        <v>112.9117808</v>
      </c>
      <c r="K964" s="122">
        <f t="shared" si="5"/>
        <v>108.3953096</v>
      </c>
      <c r="L964" s="122">
        <f t="shared" si="6"/>
        <v>330</v>
      </c>
      <c r="M964" s="125">
        <v>0.82</v>
      </c>
      <c r="N964" s="125">
        <v>15.0</v>
      </c>
      <c r="O964" s="118">
        <f t="shared" si="7"/>
        <v>18</v>
      </c>
      <c r="P964" s="118"/>
      <c r="Q964" s="118"/>
      <c r="R964" s="118"/>
      <c r="S964" s="118"/>
      <c r="T964" s="118"/>
      <c r="U964" s="118"/>
      <c r="V964" s="118"/>
      <c r="W964" s="118"/>
      <c r="X964" s="118"/>
      <c r="Y964" s="118"/>
      <c r="Z964" s="118"/>
      <c r="AA964" s="118"/>
      <c r="AB964" s="118"/>
      <c r="AC964" s="118"/>
      <c r="AD964" s="118"/>
      <c r="AE964" s="118"/>
      <c r="AF964" s="118"/>
      <c r="AG964" s="118"/>
    </row>
    <row r="965" ht="11.25" customHeight="1">
      <c r="A965" s="123">
        <v>2037.8526357927806</v>
      </c>
      <c r="B965" s="124">
        <v>57.91933375</v>
      </c>
      <c r="C965" s="124">
        <f t="shared" si="1"/>
        <v>23.71021996</v>
      </c>
      <c r="D965" s="124">
        <v>1373.2801434091825</v>
      </c>
      <c r="E965" s="125">
        <v>186.0</v>
      </c>
      <c r="F965" s="125">
        <v>0.45</v>
      </c>
      <c r="G965" s="126">
        <v>1.2</v>
      </c>
      <c r="H965" s="127">
        <f t="shared" si="2"/>
        <v>4910.4</v>
      </c>
      <c r="I965" s="122">
        <f t="shared" si="3"/>
        <v>13.45315068</v>
      </c>
      <c r="J965" s="122">
        <f t="shared" si="4"/>
        <v>80.71890411</v>
      </c>
      <c r="K965" s="122">
        <f t="shared" si="5"/>
        <v>36.32350685</v>
      </c>
      <c r="L965" s="122">
        <f t="shared" si="6"/>
        <v>153</v>
      </c>
      <c r="M965" s="125">
        <v>0.97</v>
      </c>
      <c r="N965" s="125">
        <v>6.0</v>
      </c>
      <c r="O965" s="118">
        <f t="shared" si="7"/>
        <v>6</v>
      </c>
      <c r="P965" s="118"/>
      <c r="Q965" s="118"/>
      <c r="R965" s="118"/>
      <c r="S965" s="118"/>
      <c r="T965" s="118"/>
      <c r="U965" s="118"/>
      <c r="V965" s="118"/>
      <c r="W965" s="118"/>
      <c r="X965" s="118"/>
      <c r="Y965" s="118"/>
      <c r="Z965" s="118"/>
      <c r="AA965" s="118"/>
      <c r="AB965" s="118"/>
      <c r="AC965" s="118"/>
      <c r="AD965" s="118"/>
      <c r="AE965" s="118"/>
      <c r="AF965" s="118"/>
      <c r="AG965" s="118"/>
    </row>
    <row r="966" ht="11.25" customHeight="1">
      <c r="A966" s="123">
        <v>36888.64542718548</v>
      </c>
      <c r="B966" s="124">
        <v>6.184047579999999</v>
      </c>
      <c r="C966" s="124">
        <f t="shared" si="1"/>
        <v>131.4223792</v>
      </c>
      <c r="D966" s="124">
        <v>812.7222463472646</v>
      </c>
      <c r="E966" s="125">
        <v>170.0</v>
      </c>
      <c r="F966" s="125">
        <v>1.37</v>
      </c>
      <c r="G966" s="126">
        <v>-0.4</v>
      </c>
      <c r="H966" s="127">
        <f t="shared" si="2"/>
        <v>1224</v>
      </c>
      <c r="I966" s="122">
        <f t="shared" si="3"/>
        <v>3.353424658</v>
      </c>
      <c r="J966" s="122">
        <f t="shared" si="4"/>
        <v>43.59452055</v>
      </c>
      <c r="K966" s="122">
        <f t="shared" si="5"/>
        <v>59.72449315</v>
      </c>
      <c r="L966" s="122">
        <f t="shared" si="6"/>
        <v>163</v>
      </c>
      <c r="M966" s="125">
        <v>0.82</v>
      </c>
      <c r="N966" s="125">
        <v>11.0</v>
      </c>
      <c r="O966" s="118">
        <f t="shared" si="7"/>
        <v>13</v>
      </c>
      <c r="P966" s="118"/>
      <c r="Q966" s="118"/>
      <c r="R966" s="118"/>
      <c r="S966" s="118"/>
      <c r="T966" s="118"/>
      <c r="U966" s="118"/>
      <c r="V966" s="118"/>
      <c r="W966" s="118"/>
      <c r="X966" s="118"/>
      <c r="Y966" s="118"/>
      <c r="Z966" s="118"/>
      <c r="AA966" s="118"/>
      <c r="AB966" s="118"/>
      <c r="AC966" s="118"/>
      <c r="AD966" s="118"/>
      <c r="AE966" s="118"/>
      <c r="AF966" s="118"/>
      <c r="AG966" s="118"/>
    </row>
    <row r="967" ht="11.25" customHeight="1">
      <c r="A967" s="123">
        <v>30641.938473272847</v>
      </c>
      <c r="B967" s="124">
        <v>5.3986388199999995</v>
      </c>
      <c r="C967" s="124">
        <f t="shared" si="1"/>
        <v>31.70762221</v>
      </c>
      <c r="D967" s="124">
        <v>171.17800017490958</v>
      </c>
      <c r="E967" s="125">
        <v>98.0</v>
      </c>
      <c r="F967" s="125">
        <v>0.86</v>
      </c>
      <c r="G967" s="126">
        <v>-0.4</v>
      </c>
      <c r="H967" s="127">
        <f t="shared" si="2"/>
        <v>705.6</v>
      </c>
      <c r="I967" s="122">
        <f t="shared" si="3"/>
        <v>1.933150685</v>
      </c>
      <c r="J967" s="122">
        <f t="shared" si="4"/>
        <v>15.46520548</v>
      </c>
      <c r="K967" s="122">
        <f t="shared" si="5"/>
        <v>13.30007671</v>
      </c>
      <c r="L967" s="122">
        <f t="shared" si="6"/>
        <v>42</v>
      </c>
      <c r="M967" s="125">
        <v>0.97</v>
      </c>
      <c r="N967" s="125">
        <v>8.0</v>
      </c>
      <c r="O967" s="118">
        <f t="shared" si="7"/>
        <v>8</v>
      </c>
      <c r="P967" s="118"/>
      <c r="Q967" s="118"/>
      <c r="R967" s="118"/>
      <c r="S967" s="118"/>
      <c r="T967" s="118"/>
      <c r="U967" s="118"/>
      <c r="V967" s="118"/>
      <c r="W967" s="118"/>
      <c r="X967" s="118"/>
      <c r="Y967" s="118"/>
      <c r="Z967" s="118"/>
      <c r="AA967" s="118"/>
      <c r="AB967" s="118"/>
      <c r="AC967" s="118"/>
      <c r="AD967" s="118"/>
      <c r="AE967" s="118"/>
      <c r="AF967" s="118"/>
      <c r="AG967" s="118"/>
    </row>
    <row r="968" ht="11.25" customHeight="1">
      <c r="A968" s="123">
        <v>14082.865802015176</v>
      </c>
      <c r="B968" s="124">
        <v>5.8175474</v>
      </c>
      <c r="C968" s="124">
        <f t="shared" si="1"/>
        <v>24.35381202</v>
      </c>
      <c r="D968" s="124">
        <v>141.67945578833204</v>
      </c>
      <c r="E968" s="125">
        <v>98.0</v>
      </c>
      <c r="F968" s="125">
        <v>0.9</v>
      </c>
      <c r="G968" s="126">
        <v>-0.4</v>
      </c>
      <c r="H968" s="127">
        <f t="shared" si="2"/>
        <v>705.6</v>
      </c>
      <c r="I968" s="122">
        <f t="shared" si="3"/>
        <v>1.933150685</v>
      </c>
      <c r="J968" s="122">
        <f t="shared" si="4"/>
        <v>11.59890411</v>
      </c>
      <c r="K968" s="122">
        <f t="shared" si="5"/>
        <v>10.4390137</v>
      </c>
      <c r="L968" s="122">
        <f t="shared" si="6"/>
        <v>32</v>
      </c>
      <c r="M968" s="125">
        <v>1.0</v>
      </c>
      <c r="N968" s="125">
        <v>6.0</v>
      </c>
      <c r="O968" s="118">
        <f t="shared" si="7"/>
        <v>6</v>
      </c>
      <c r="P968" s="118"/>
      <c r="Q968" s="118"/>
      <c r="R968" s="118"/>
      <c r="S968" s="118"/>
      <c r="T968" s="118"/>
      <c r="U968" s="118"/>
      <c r="V968" s="118"/>
      <c r="W968" s="118"/>
      <c r="X968" s="118"/>
      <c r="Y968" s="118"/>
      <c r="Z968" s="118"/>
      <c r="AA968" s="118"/>
      <c r="AB968" s="118"/>
      <c r="AC968" s="118"/>
      <c r="AD968" s="118"/>
      <c r="AE968" s="118"/>
      <c r="AF968" s="118"/>
      <c r="AG968" s="118"/>
    </row>
    <row r="969" ht="11.25" customHeight="1">
      <c r="A969" s="123">
        <v>36230.00449126098</v>
      </c>
      <c r="B969" s="124">
        <v>5.04691</v>
      </c>
      <c r="C969" s="124">
        <f t="shared" si="1"/>
        <v>87.44698531</v>
      </c>
      <c r="D969" s="124">
        <v>441.33706465382363</v>
      </c>
      <c r="E969" s="125">
        <v>130.0</v>
      </c>
      <c r="F969" s="125">
        <v>0.84</v>
      </c>
      <c r="G969" s="126">
        <v>0.2</v>
      </c>
      <c r="H969" s="127">
        <f t="shared" si="2"/>
        <v>1872</v>
      </c>
      <c r="I969" s="122">
        <f t="shared" si="3"/>
        <v>5.128767123</v>
      </c>
      <c r="J969" s="122">
        <f t="shared" si="4"/>
        <v>117.9616438</v>
      </c>
      <c r="K969" s="122">
        <f t="shared" si="5"/>
        <v>99.08778082</v>
      </c>
      <c r="L969" s="122">
        <f t="shared" si="6"/>
        <v>316</v>
      </c>
      <c r="M969" s="125">
        <v>0.71</v>
      </c>
      <c r="N969" s="125">
        <v>16.0</v>
      </c>
      <c r="O969" s="118">
        <f t="shared" si="7"/>
        <v>23</v>
      </c>
      <c r="P969" s="118"/>
      <c r="Q969" s="118"/>
      <c r="R969" s="118"/>
      <c r="S969" s="118"/>
      <c r="T969" s="118"/>
      <c r="U969" s="118"/>
      <c r="V969" s="118"/>
      <c r="W969" s="118"/>
      <c r="X969" s="118"/>
      <c r="Y969" s="118"/>
      <c r="Z969" s="118"/>
      <c r="AA969" s="118"/>
      <c r="AB969" s="118"/>
      <c r="AC969" s="118"/>
      <c r="AD969" s="118"/>
      <c r="AE969" s="118"/>
      <c r="AF969" s="118"/>
      <c r="AG969" s="118"/>
    </row>
    <row r="970" ht="11.25" customHeight="1">
      <c r="A970" s="123">
        <v>70545.46036880677</v>
      </c>
      <c r="B970" s="124">
        <v>15.14073</v>
      </c>
      <c r="C970" s="124">
        <f t="shared" si="1"/>
        <v>85.75703457</v>
      </c>
      <c r="D970" s="124">
        <v>1298.4241060574461</v>
      </c>
      <c r="E970" s="125">
        <v>130.0</v>
      </c>
      <c r="F970" s="125">
        <v>0.84</v>
      </c>
      <c r="G970" s="126">
        <v>1.2</v>
      </c>
      <c r="H970" s="127">
        <f t="shared" si="2"/>
        <v>3432</v>
      </c>
      <c r="I970" s="122">
        <f t="shared" si="3"/>
        <v>9.402739726</v>
      </c>
      <c r="J970" s="122">
        <f t="shared" si="4"/>
        <v>159.8465753</v>
      </c>
      <c r="K970" s="122">
        <f t="shared" si="5"/>
        <v>134.2711233</v>
      </c>
      <c r="L970" s="122">
        <f t="shared" si="6"/>
        <v>428</v>
      </c>
      <c r="M970" s="125">
        <v>0.96</v>
      </c>
      <c r="N970" s="125">
        <v>16.0</v>
      </c>
      <c r="O970" s="118">
        <f t="shared" si="7"/>
        <v>17</v>
      </c>
      <c r="P970" s="118"/>
      <c r="Q970" s="118"/>
      <c r="R970" s="118"/>
      <c r="S970" s="118"/>
      <c r="T970" s="118"/>
      <c r="U970" s="118"/>
      <c r="V970" s="118"/>
      <c r="W970" s="118"/>
      <c r="X970" s="118"/>
      <c r="Y970" s="118"/>
      <c r="Z970" s="118"/>
      <c r="AA970" s="118"/>
      <c r="AB970" s="118"/>
      <c r="AC970" s="118"/>
      <c r="AD970" s="118"/>
      <c r="AE970" s="118"/>
      <c r="AF970" s="118"/>
      <c r="AG970" s="118"/>
    </row>
    <row r="971" ht="11.25" customHeight="1">
      <c r="A971" s="123">
        <v>90062.38328563489</v>
      </c>
      <c r="B971" s="124">
        <v>8.377320629999998</v>
      </c>
      <c r="C971" s="124">
        <f t="shared" si="1"/>
        <v>465.5426445</v>
      </c>
      <c r="D971" s="124">
        <v>3900.0</v>
      </c>
      <c r="E971" s="125">
        <v>34.0</v>
      </c>
      <c r="F971" s="125">
        <v>3.46</v>
      </c>
      <c r="G971" s="126">
        <v>-0.7</v>
      </c>
      <c r="H971" s="127">
        <f t="shared" si="2"/>
        <v>122.4</v>
      </c>
      <c r="I971" s="122">
        <f t="shared" si="3"/>
        <v>0.3353424658</v>
      </c>
      <c r="J971" s="122">
        <f t="shared" si="4"/>
        <v>30.18082192</v>
      </c>
      <c r="K971" s="122">
        <f t="shared" si="5"/>
        <v>104.4256438</v>
      </c>
      <c r="L971" s="122">
        <f t="shared" si="6"/>
        <v>239</v>
      </c>
      <c r="M971" s="125">
        <v>1.0</v>
      </c>
      <c r="N971" s="125">
        <v>90.0</v>
      </c>
      <c r="O971" s="118">
        <f t="shared" si="7"/>
        <v>90</v>
      </c>
      <c r="P971" s="118"/>
      <c r="Q971" s="118"/>
      <c r="R971" s="118"/>
      <c r="S971" s="118"/>
      <c r="T971" s="118"/>
      <c r="U971" s="118"/>
      <c r="V971" s="118"/>
      <c r="W971" s="118"/>
      <c r="X971" s="118"/>
      <c r="Y971" s="118"/>
      <c r="Z971" s="118"/>
      <c r="AA971" s="118"/>
      <c r="AB971" s="118"/>
      <c r="AC971" s="118"/>
      <c r="AD971" s="118"/>
      <c r="AE971" s="118"/>
      <c r="AF971" s="118"/>
      <c r="AG971" s="118"/>
    </row>
    <row r="972" ht="11.25" customHeight="1">
      <c r="A972" s="123">
        <v>91032.29837283153</v>
      </c>
      <c r="B972" s="124">
        <v>13.459</v>
      </c>
      <c r="C972" s="124">
        <f t="shared" si="1"/>
        <v>103.6391385</v>
      </c>
      <c r="D972" s="124">
        <v>1394.8791646301256</v>
      </c>
      <c r="E972" s="125">
        <v>170.0</v>
      </c>
      <c r="F972" s="125">
        <v>0.76</v>
      </c>
      <c r="G972" s="126">
        <v>-0.1</v>
      </c>
      <c r="H972" s="127">
        <f t="shared" si="2"/>
        <v>1836</v>
      </c>
      <c r="I972" s="122">
        <f t="shared" si="3"/>
        <v>5.030136986</v>
      </c>
      <c r="J972" s="122">
        <f t="shared" si="4"/>
        <v>85.51232877</v>
      </c>
      <c r="K972" s="122">
        <f t="shared" si="5"/>
        <v>64.98936986</v>
      </c>
      <c r="L972" s="122">
        <f t="shared" si="6"/>
        <v>215</v>
      </c>
      <c r="M972" s="125">
        <v>0.93</v>
      </c>
      <c r="N972" s="125">
        <v>16.0</v>
      </c>
      <c r="O972" s="118">
        <f t="shared" si="7"/>
        <v>17</v>
      </c>
      <c r="P972" s="118"/>
      <c r="Q972" s="118"/>
      <c r="R972" s="118"/>
      <c r="S972" s="118"/>
      <c r="T972" s="118"/>
      <c r="U972" s="118"/>
      <c r="V972" s="118"/>
      <c r="W972" s="118"/>
      <c r="X972" s="118"/>
      <c r="Y972" s="118"/>
      <c r="Z972" s="118"/>
      <c r="AA972" s="118"/>
      <c r="AB972" s="118"/>
      <c r="AC972" s="118"/>
      <c r="AD972" s="118"/>
      <c r="AE972" s="118"/>
      <c r="AF972" s="118"/>
      <c r="AG972" s="118"/>
    </row>
    <row r="973" ht="11.25" customHeight="1">
      <c r="A973" s="123">
        <v>38944.51883115222</v>
      </c>
      <c r="B973" s="124">
        <v>15.02076</v>
      </c>
      <c r="C973" s="124">
        <f t="shared" si="1"/>
        <v>25.29894327</v>
      </c>
      <c r="D973" s="124">
        <v>380.009355043771</v>
      </c>
      <c r="E973" s="125">
        <v>170.0</v>
      </c>
      <c r="F973" s="125">
        <v>0.56</v>
      </c>
      <c r="G973" s="126">
        <v>1.2</v>
      </c>
      <c r="H973" s="127">
        <f t="shared" si="2"/>
        <v>4488</v>
      </c>
      <c r="I973" s="122">
        <f t="shared" si="3"/>
        <v>12.29589041</v>
      </c>
      <c r="J973" s="122">
        <f t="shared" si="4"/>
        <v>86.07123288</v>
      </c>
      <c r="K973" s="122">
        <f t="shared" si="5"/>
        <v>48.19989041</v>
      </c>
      <c r="L973" s="122">
        <f t="shared" si="6"/>
        <v>182</v>
      </c>
      <c r="M973" s="125">
        <v>0.86</v>
      </c>
      <c r="N973" s="125">
        <v>6.0</v>
      </c>
      <c r="O973" s="118">
        <f t="shared" si="7"/>
        <v>7</v>
      </c>
      <c r="P973" s="118"/>
      <c r="Q973" s="118"/>
      <c r="R973" s="118"/>
      <c r="S973" s="118"/>
      <c r="T973" s="118"/>
      <c r="U973" s="118"/>
      <c r="V973" s="118"/>
      <c r="W973" s="118"/>
      <c r="X973" s="118"/>
      <c r="Y973" s="118"/>
      <c r="Z973" s="118"/>
      <c r="AA973" s="118"/>
      <c r="AB973" s="118"/>
      <c r="AC973" s="118"/>
      <c r="AD973" s="118"/>
      <c r="AE973" s="118"/>
      <c r="AF973" s="118"/>
      <c r="AG973" s="118"/>
    </row>
    <row r="974" ht="11.25" customHeight="1">
      <c r="A974" s="123">
        <v>11233.80771266641</v>
      </c>
      <c r="B974" s="124">
        <v>220.62408824999997</v>
      </c>
      <c r="C974" s="124">
        <f t="shared" si="1"/>
        <v>17.69442836</v>
      </c>
      <c r="D974" s="124">
        <v>3903.8171229611094</v>
      </c>
      <c r="E974" s="125">
        <v>10.0</v>
      </c>
      <c r="F974" s="125">
        <v>1.69</v>
      </c>
      <c r="G974" s="126">
        <v>-0.6</v>
      </c>
      <c r="H974" s="127">
        <f t="shared" si="2"/>
        <v>48</v>
      </c>
      <c r="I974" s="122">
        <f t="shared" si="3"/>
        <v>0.1315068493</v>
      </c>
      <c r="J974" s="122">
        <f t="shared" si="4"/>
        <v>4.602739726</v>
      </c>
      <c r="K974" s="122">
        <f t="shared" si="5"/>
        <v>7.778630137</v>
      </c>
      <c r="L974" s="122">
        <f t="shared" si="6"/>
        <v>20</v>
      </c>
      <c r="M974" s="125">
        <v>0.77</v>
      </c>
      <c r="N974" s="125">
        <v>27.0</v>
      </c>
      <c r="O974" s="118">
        <f t="shared" si="7"/>
        <v>35</v>
      </c>
      <c r="P974" s="118"/>
      <c r="Q974" s="118"/>
      <c r="R974" s="118"/>
      <c r="S974" s="118"/>
      <c r="T974" s="118"/>
      <c r="U974" s="118"/>
      <c r="V974" s="118"/>
      <c r="W974" s="118"/>
      <c r="X974" s="118"/>
      <c r="Y974" s="118"/>
      <c r="Z974" s="118"/>
      <c r="AA974" s="118"/>
      <c r="AB974" s="118"/>
      <c r="AC974" s="118"/>
      <c r="AD974" s="118"/>
      <c r="AE974" s="118"/>
      <c r="AF974" s="118"/>
      <c r="AG974" s="118"/>
    </row>
    <row r="975" ht="11.25" customHeight="1">
      <c r="A975" s="123">
        <v>42687.207780557335</v>
      </c>
      <c r="B975" s="124">
        <v>62.893526019999996</v>
      </c>
      <c r="C975" s="124">
        <f t="shared" si="1"/>
        <v>19.68617471</v>
      </c>
      <c r="D975" s="124">
        <v>1238.1329416165572</v>
      </c>
      <c r="E975" s="125">
        <v>220.0</v>
      </c>
      <c r="F975" s="125">
        <v>0.64</v>
      </c>
      <c r="G975" s="126">
        <v>-0.4</v>
      </c>
      <c r="H975" s="127">
        <f t="shared" si="2"/>
        <v>1584</v>
      </c>
      <c r="I975" s="122">
        <f t="shared" si="3"/>
        <v>4.339726027</v>
      </c>
      <c r="J975" s="122">
        <f t="shared" si="4"/>
        <v>13.01917808</v>
      </c>
      <c r="K975" s="122">
        <f t="shared" si="5"/>
        <v>8.332273973</v>
      </c>
      <c r="L975" s="122">
        <f t="shared" si="6"/>
        <v>30</v>
      </c>
      <c r="M975" s="125">
        <v>0.95</v>
      </c>
      <c r="N975" s="125">
        <v>3.0</v>
      </c>
      <c r="O975" s="118">
        <f t="shared" si="7"/>
        <v>3</v>
      </c>
      <c r="P975" s="118"/>
      <c r="Q975" s="118"/>
      <c r="R975" s="118"/>
      <c r="S975" s="118"/>
      <c r="T975" s="118"/>
      <c r="U975" s="118"/>
      <c r="V975" s="118"/>
      <c r="W975" s="118"/>
      <c r="X975" s="118"/>
      <c r="Y975" s="118"/>
      <c r="Z975" s="118"/>
      <c r="AA975" s="118"/>
      <c r="AB975" s="118"/>
      <c r="AC975" s="118"/>
      <c r="AD975" s="118"/>
      <c r="AE975" s="118"/>
      <c r="AF975" s="118"/>
      <c r="AG975" s="118"/>
    </row>
    <row r="976" ht="11.25" customHeight="1">
      <c r="A976" s="123">
        <v>5477.944621113517</v>
      </c>
      <c r="B976" s="124">
        <v>26.29685081</v>
      </c>
      <c r="C976" s="124">
        <f t="shared" si="1"/>
        <v>13.35841516</v>
      </c>
      <c r="D976" s="124">
        <v>351.2842504355313</v>
      </c>
      <c r="E976" s="125">
        <v>42.0</v>
      </c>
      <c r="F976" s="125">
        <v>1.62</v>
      </c>
      <c r="G976" s="126">
        <v>1.2</v>
      </c>
      <c r="H976" s="127">
        <f t="shared" si="2"/>
        <v>1108.8</v>
      </c>
      <c r="I976" s="122">
        <f t="shared" si="3"/>
        <v>3.037808219</v>
      </c>
      <c r="J976" s="122">
        <f t="shared" si="4"/>
        <v>15.1890411</v>
      </c>
      <c r="K976" s="122">
        <f t="shared" si="5"/>
        <v>24.60624658</v>
      </c>
      <c r="L976" s="122">
        <f t="shared" si="6"/>
        <v>64</v>
      </c>
      <c r="M976" s="125">
        <v>0.98</v>
      </c>
      <c r="N976" s="125">
        <v>5.0</v>
      </c>
      <c r="O976" s="118">
        <f t="shared" si="7"/>
        <v>5</v>
      </c>
      <c r="P976" s="118"/>
      <c r="Q976" s="118"/>
      <c r="R976" s="118"/>
      <c r="S976" s="118"/>
      <c r="T976" s="118"/>
      <c r="U976" s="118"/>
      <c r="V976" s="118"/>
      <c r="W976" s="118"/>
      <c r="X976" s="118"/>
      <c r="Y976" s="118"/>
      <c r="Z976" s="118"/>
      <c r="AA976" s="118"/>
      <c r="AB976" s="118"/>
      <c r="AC976" s="118"/>
      <c r="AD976" s="118"/>
      <c r="AE976" s="118"/>
      <c r="AF976" s="118"/>
      <c r="AG976" s="118"/>
    </row>
    <row r="977" ht="11.25" customHeight="1">
      <c r="A977" s="123">
        <v>54362.08273469838</v>
      </c>
      <c r="B977" s="124">
        <v>125.14608328999999</v>
      </c>
      <c r="C977" s="124">
        <f t="shared" si="1"/>
        <v>247.4571998</v>
      </c>
      <c r="D977" s="124">
        <v>30968.29934178066</v>
      </c>
      <c r="E977" s="125">
        <v>220.0</v>
      </c>
      <c r="F977" s="125">
        <v>1.04</v>
      </c>
      <c r="G977" s="126">
        <v>-0.1</v>
      </c>
      <c r="H977" s="127">
        <f t="shared" si="2"/>
        <v>2376</v>
      </c>
      <c r="I977" s="122">
        <f t="shared" si="3"/>
        <v>6.509589041</v>
      </c>
      <c r="J977" s="122">
        <f t="shared" si="4"/>
        <v>182.2684932</v>
      </c>
      <c r="K977" s="122">
        <f t="shared" si="5"/>
        <v>189.5592329</v>
      </c>
      <c r="L977" s="122">
        <f t="shared" si="6"/>
        <v>561</v>
      </c>
      <c r="M977" s="125">
        <v>1.0</v>
      </c>
      <c r="N977" s="125">
        <v>28.0</v>
      </c>
      <c r="O977" s="118">
        <f t="shared" si="7"/>
        <v>28</v>
      </c>
      <c r="P977" s="118"/>
      <c r="Q977" s="118"/>
      <c r="R977" s="118"/>
      <c r="S977" s="118"/>
      <c r="T977" s="118"/>
      <c r="U977" s="118"/>
      <c r="V977" s="118"/>
      <c r="W977" s="118"/>
      <c r="X977" s="118"/>
      <c r="Y977" s="118"/>
      <c r="Z977" s="118"/>
      <c r="AA977" s="118"/>
      <c r="AB977" s="118"/>
      <c r="AC977" s="118"/>
      <c r="AD977" s="118"/>
      <c r="AE977" s="118"/>
      <c r="AF977" s="118"/>
      <c r="AG977" s="118"/>
    </row>
    <row r="978" ht="11.25" customHeight="1">
      <c r="A978" s="123">
        <v>29891.194711443248</v>
      </c>
      <c r="B978" s="124">
        <v>9.48674944</v>
      </c>
      <c r="C978" s="124">
        <f t="shared" si="1"/>
        <v>128.969128</v>
      </c>
      <c r="D978" s="124">
        <v>1223.4978025701323</v>
      </c>
      <c r="E978" s="125">
        <v>114.0</v>
      </c>
      <c r="F978" s="125">
        <v>1.06</v>
      </c>
      <c r="G978" s="126">
        <v>1.2</v>
      </c>
      <c r="H978" s="127">
        <f t="shared" si="2"/>
        <v>3009.6</v>
      </c>
      <c r="I978" s="122">
        <f t="shared" si="3"/>
        <v>8.245479452</v>
      </c>
      <c r="J978" s="122">
        <f t="shared" si="4"/>
        <v>214.3824658</v>
      </c>
      <c r="K978" s="122">
        <f t="shared" si="5"/>
        <v>227.2454137</v>
      </c>
      <c r="L978" s="122">
        <f t="shared" si="6"/>
        <v>669</v>
      </c>
      <c r="M978" s="125">
        <v>0.8</v>
      </c>
      <c r="N978" s="125">
        <v>21.0</v>
      </c>
      <c r="O978" s="118">
        <f t="shared" si="7"/>
        <v>26</v>
      </c>
      <c r="P978" s="118"/>
      <c r="Q978" s="118"/>
      <c r="R978" s="118"/>
      <c r="S978" s="118"/>
      <c r="T978" s="118"/>
      <c r="U978" s="118"/>
      <c r="V978" s="118"/>
      <c r="W978" s="118"/>
      <c r="X978" s="118"/>
      <c r="Y978" s="118"/>
      <c r="Z978" s="118"/>
      <c r="AA978" s="118"/>
      <c r="AB978" s="118"/>
      <c r="AC978" s="118"/>
      <c r="AD978" s="118"/>
      <c r="AE978" s="118"/>
      <c r="AF978" s="118"/>
      <c r="AG978" s="118"/>
    </row>
    <row r="979" ht="11.25" customHeight="1">
      <c r="A979" s="123">
        <v>49843.969563489634</v>
      </c>
      <c r="B979" s="124">
        <v>11.45047</v>
      </c>
      <c r="C979" s="124">
        <f t="shared" si="1"/>
        <v>651.0110118</v>
      </c>
      <c r="D979" s="124">
        <v>7454.382060437584</v>
      </c>
      <c r="E979" s="125">
        <v>372.0</v>
      </c>
      <c r="F979" s="125">
        <v>1.58</v>
      </c>
      <c r="G979" s="126">
        <v>0.8</v>
      </c>
      <c r="H979" s="127">
        <f t="shared" si="2"/>
        <v>8035.2</v>
      </c>
      <c r="I979" s="122">
        <f t="shared" si="3"/>
        <v>22.01424658</v>
      </c>
      <c r="J979" s="122">
        <f t="shared" si="4"/>
        <v>792.5128767</v>
      </c>
      <c r="K979" s="122">
        <f t="shared" si="5"/>
        <v>1252.170345</v>
      </c>
      <c r="L979" s="122">
        <f t="shared" si="6"/>
        <v>3297</v>
      </c>
      <c r="M979" s="125">
        <v>0.75</v>
      </c>
      <c r="N979" s="125">
        <v>27.0</v>
      </c>
      <c r="O979" s="118">
        <f t="shared" si="7"/>
        <v>36</v>
      </c>
      <c r="P979" s="118"/>
      <c r="Q979" s="118"/>
      <c r="R979" s="118"/>
      <c r="S979" s="118"/>
      <c r="T979" s="118"/>
      <c r="U979" s="118"/>
      <c r="V979" s="118"/>
      <c r="W979" s="118"/>
      <c r="X979" s="118"/>
      <c r="Y979" s="118"/>
      <c r="Z979" s="118"/>
      <c r="AA979" s="118"/>
      <c r="AB979" s="118"/>
      <c r="AC979" s="118"/>
      <c r="AD979" s="118"/>
      <c r="AE979" s="118"/>
      <c r="AF979" s="118"/>
      <c r="AG979" s="118"/>
    </row>
    <row r="980" ht="11.25" customHeight="1">
      <c r="A980" s="123">
        <v>60104.76149723991</v>
      </c>
      <c r="B980" s="124">
        <v>15.870854089999998</v>
      </c>
      <c r="C980" s="124">
        <f t="shared" si="1"/>
        <v>500.1530802</v>
      </c>
      <c r="D980" s="124">
        <v>7937.856557818873</v>
      </c>
      <c r="E980" s="125">
        <v>170.0</v>
      </c>
      <c r="F980" s="125">
        <v>0.93</v>
      </c>
      <c r="G980" s="126">
        <v>-0.1</v>
      </c>
      <c r="H980" s="127">
        <f t="shared" si="2"/>
        <v>1836</v>
      </c>
      <c r="I980" s="122">
        <f t="shared" si="3"/>
        <v>5.030136986</v>
      </c>
      <c r="J980" s="122">
        <f t="shared" si="4"/>
        <v>402.4109589</v>
      </c>
      <c r="K980" s="122">
        <f t="shared" si="5"/>
        <v>374.2421918</v>
      </c>
      <c r="L980" s="122">
        <f t="shared" si="6"/>
        <v>1151</v>
      </c>
      <c r="M980" s="125">
        <v>0.96</v>
      </c>
      <c r="N980" s="125">
        <v>77.0</v>
      </c>
      <c r="O980" s="118">
        <f t="shared" si="7"/>
        <v>80</v>
      </c>
      <c r="P980" s="118"/>
      <c r="Q980" s="118"/>
      <c r="R980" s="118"/>
      <c r="S980" s="118"/>
      <c r="T980" s="118"/>
      <c r="U980" s="118"/>
      <c r="V980" s="118"/>
      <c r="W980" s="118"/>
      <c r="X980" s="118"/>
      <c r="Y980" s="118"/>
      <c r="Z980" s="118"/>
      <c r="AA980" s="118"/>
      <c r="AB980" s="118"/>
      <c r="AC980" s="118"/>
      <c r="AD980" s="118"/>
      <c r="AE980" s="118"/>
      <c r="AF980" s="118"/>
      <c r="AG980" s="118"/>
    </row>
    <row r="981" ht="11.25" customHeight="1">
      <c r="A981" s="123">
        <v>81043.20568768805</v>
      </c>
      <c r="B981" s="124">
        <v>133.58429966</v>
      </c>
      <c r="C981" s="124">
        <f t="shared" si="1"/>
        <v>40.80918871</v>
      </c>
      <c r="D981" s="124">
        <v>5451.466893382382</v>
      </c>
      <c r="E981" s="125">
        <v>186.0</v>
      </c>
      <c r="F981" s="125">
        <v>0.35</v>
      </c>
      <c r="G981" s="126">
        <v>-0.2</v>
      </c>
      <c r="H981" s="127">
        <f t="shared" si="2"/>
        <v>1785.6</v>
      </c>
      <c r="I981" s="122">
        <f t="shared" si="3"/>
        <v>4.892054795</v>
      </c>
      <c r="J981" s="122">
        <f t="shared" si="4"/>
        <v>78.27287671</v>
      </c>
      <c r="K981" s="122">
        <f t="shared" si="5"/>
        <v>27.39550685</v>
      </c>
      <c r="L981" s="122">
        <f t="shared" si="6"/>
        <v>133</v>
      </c>
      <c r="M981" s="125">
        <v>1.0</v>
      </c>
      <c r="N981" s="125">
        <v>16.0</v>
      </c>
      <c r="O981" s="118">
        <f t="shared" si="7"/>
        <v>16</v>
      </c>
      <c r="P981" s="118"/>
      <c r="Q981" s="118"/>
      <c r="R981" s="118"/>
      <c r="S981" s="118"/>
      <c r="T981" s="118"/>
      <c r="U981" s="118"/>
      <c r="V981" s="118"/>
      <c r="W981" s="118"/>
      <c r="X981" s="118"/>
      <c r="Y981" s="118"/>
      <c r="Z981" s="118"/>
      <c r="AA981" s="118"/>
      <c r="AB981" s="118"/>
      <c r="AC981" s="118"/>
      <c r="AD981" s="118"/>
      <c r="AE981" s="118"/>
      <c r="AF981" s="118"/>
      <c r="AG981" s="118"/>
    </row>
    <row r="982" ht="11.25" customHeight="1">
      <c r="A982" s="123">
        <v>86262.20053929956</v>
      </c>
      <c r="B982" s="124">
        <v>6.843682199999999</v>
      </c>
      <c r="C982" s="124">
        <f t="shared" si="1"/>
        <v>15.82114724</v>
      </c>
      <c r="D982" s="124">
        <v>108.27490377739566</v>
      </c>
      <c r="E982" s="125">
        <v>58.0</v>
      </c>
      <c r="F982" s="125">
        <v>1.27</v>
      </c>
      <c r="G982" s="126">
        <v>1.5</v>
      </c>
      <c r="H982" s="127">
        <f t="shared" si="2"/>
        <v>1740</v>
      </c>
      <c r="I982" s="122">
        <f t="shared" si="3"/>
        <v>4.767123288</v>
      </c>
      <c r="J982" s="122">
        <f t="shared" si="4"/>
        <v>23.83561644</v>
      </c>
      <c r="K982" s="122">
        <f t="shared" si="5"/>
        <v>30.27123288</v>
      </c>
      <c r="L982" s="122">
        <f t="shared" si="6"/>
        <v>84</v>
      </c>
      <c r="M982" s="125">
        <v>1.0</v>
      </c>
      <c r="N982" s="125">
        <v>5.0</v>
      </c>
      <c r="O982" s="118">
        <f t="shared" si="7"/>
        <v>5</v>
      </c>
      <c r="P982" s="118"/>
      <c r="Q982" s="118"/>
      <c r="R982" s="118"/>
      <c r="S982" s="118"/>
      <c r="T982" s="118"/>
      <c r="U982" s="118"/>
      <c r="V982" s="118"/>
      <c r="W982" s="118"/>
      <c r="X982" s="118"/>
      <c r="Y982" s="118"/>
      <c r="Z982" s="118"/>
      <c r="AA982" s="118"/>
      <c r="AB982" s="118"/>
      <c r="AC982" s="118"/>
      <c r="AD982" s="118"/>
      <c r="AE982" s="118"/>
      <c r="AF982" s="118"/>
      <c r="AG982" s="118"/>
    </row>
    <row r="983" ht="11.25" customHeight="1">
      <c r="A983" s="123">
        <v>2893.48808816986</v>
      </c>
      <c r="B983" s="124">
        <v>25.233847809999997</v>
      </c>
      <c r="C983" s="124">
        <f t="shared" si="1"/>
        <v>145.936305</v>
      </c>
      <c r="D983" s="124">
        <v>3682.5345103111563</v>
      </c>
      <c r="E983" s="125">
        <v>204.0</v>
      </c>
      <c r="F983" s="125">
        <v>0.59</v>
      </c>
      <c r="G983" s="126">
        <v>-0.4</v>
      </c>
      <c r="H983" s="127">
        <f t="shared" si="2"/>
        <v>1468.8</v>
      </c>
      <c r="I983" s="122">
        <f t="shared" si="3"/>
        <v>4.024109589</v>
      </c>
      <c r="J983" s="122">
        <f t="shared" si="4"/>
        <v>132.7956164</v>
      </c>
      <c r="K983" s="122">
        <f t="shared" si="5"/>
        <v>78.3494137</v>
      </c>
      <c r="L983" s="122">
        <f t="shared" si="6"/>
        <v>289</v>
      </c>
      <c r="M983" s="125">
        <v>0.88</v>
      </c>
      <c r="N983" s="125">
        <v>29.0</v>
      </c>
      <c r="O983" s="118">
        <f t="shared" si="7"/>
        <v>33</v>
      </c>
      <c r="P983" s="118"/>
      <c r="Q983" s="118"/>
      <c r="R983" s="118"/>
      <c r="S983" s="118"/>
      <c r="T983" s="118"/>
      <c r="U983" s="118"/>
      <c r="V983" s="118"/>
      <c r="W983" s="118"/>
      <c r="X983" s="118"/>
      <c r="Y983" s="118"/>
      <c r="Z983" s="118"/>
      <c r="AA983" s="118"/>
      <c r="AB983" s="118"/>
      <c r="AC983" s="118"/>
      <c r="AD983" s="118"/>
      <c r="AE983" s="118"/>
      <c r="AF983" s="118"/>
      <c r="AG983" s="118"/>
    </row>
    <row r="984" ht="11.25" customHeight="1">
      <c r="A984" s="123">
        <v>82832.34393101961</v>
      </c>
      <c r="B984" s="124">
        <v>9.215052649999999</v>
      </c>
      <c r="C984" s="124">
        <f t="shared" si="1"/>
        <v>167.5519856</v>
      </c>
      <c r="D984" s="124">
        <v>1544.0003684651947</v>
      </c>
      <c r="E984" s="125">
        <v>162.0</v>
      </c>
      <c r="F984" s="125">
        <v>0.95</v>
      </c>
      <c r="G984" s="126">
        <v>0.2</v>
      </c>
      <c r="H984" s="127">
        <f t="shared" si="2"/>
        <v>2332.8</v>
      </c>
      <c r="I984" s="122">
        <f t="shared" si="3"/>
        <v>6.391232877</v>
      </c>
      <c r="J984" s="122">
        <f t="shared" si="4"/>
        <v>198.1282192</v>
      </c>
      <c r="K984" s="122">
        <f t="shared" si="5"/>
        <v>188.2218082</v>
      </c>
      <c r="L984" s="122">
        <f t="shared" si="6"/>
        <v>575</v>
      </c>
      <c r="M984" s="125">
        <v>1.0</v>
      </c>
      <c r="N984" s="125">
        <v>31.0</v>
      </c>
      <c r="O984" s="118">
        <f t="shared" si="7"/>
        <v>31</v>
      </c>
      <c r="P984" s="118"/>
      <c r="Q984" s="118"/>
      <c r="R984" s="118"/>
      <c r="S984" s="118"/>
      <c r="T984" s="118"/>
      <c r="U984" s="118"/>
      <c r="V984" s="118"/>
      <c r="W984" s="118"/>
      <c r="X984" s="118"/>
      <c r="Y984" s="118"/>
      <c r="Z984" s="118"/>
      <c r="AA984" s="118"/>
      <c r="AB984" s="118"/>
      <c r="AC984" s="118"/>
      <c r="AD984" s="118"/>
      <c r="AE984" s="118"/>
      <c r="AF984" s="118"/>
      <c r="AG984" s="118"/>
    </row>
    <row r="985" ht="11.25" customHeight="1">
      <c r="A985" s="123">
        <v>25584.028237359136</v>
      </c>
      <c r="B985" s="124">
        <v>10.618819899999998</v>
      </c>
      <c r="C985" s="124">
        <f t="shared" si="1"/>
        <v>165.174534</v>
      </c>
      <c r="D985" s="124">
        <v>1753.9586284395284</v>
      </c>
      <c r="E985" s="125">
        <v>162.0</v>
      </c>
      <c r="F985" s="125">
        <v>0.95</v>
      </c>
      <c r="G985" s="126">
        <v>-0.4</v>
      </c>
      <c r="H985" s="127">
        <f t="shared" si="2"/>
        <v>1166.4</v>
      </c>
      <c r="I985" s="122">
        <f t="shared" si="3"/>
        <v>3.195616438</v>
      </c>
      <c r="J985" s="122">
        <f t="shared" si="4"/>
        <v>99.06410959</v>
      </c>
      <c r="K985" s="122">
        <f t="shared" si="5"/>
        <v>94.11090411</v>
      </c>
      <c r="L985" s="122">
        <f t="shared" si="6"/>
        <v>287</v>
      </c>
      <c r="M985" s="125">
        <v>1.0</v>
      </c>
      <c r="N985" s="125">
        <v>31.0</v>
      </c>
      <c r="O985" s="118">
        <f t="shared" si="7"/>
        <v>31</v>
      </c>
      <c r="P985" s="118"/>
      <c r="Q985" s="118"/>
      <c r="R985" s="118"/>
      <c r="S985" s="118"/>
      <c r="T985" s="118"/>
      <c r="U985" s="118"/>
      <c r="V985" s="118"/>
      <c r="W985" s="118"/>
      <c r="X985" s="118"/>
      <c r="Y985" s="118"/>
      <c r="Z985" s="118"/>
      <c r="AA985" s="118"/>
      <c r="AB985" s="118"/>
      <c r="AC985" s="118"/>
      <c r="AD985" s="118"/>
      <c r="AE985" s="118"/>
      <c r="AF985" s="118"/>
      <c r="AG985" s="118"/>
    </row>
    <row r="986" ht="11.25" customHeight="1">
      <c r="A986" s="123">
        <v>50930.93379218195</v>
      </c>
      <c r="B986" s="124">
        <v>7.686757399999999</v>
      </c>
      <c r="C986" s="124">
        <f t="shared" si="1"/>
        <v>72.41771419</v>
      </c>
      <c r="D986" s="124">
        <v>556.657400432277</v>
      </c>
      <c r="E986" s="125">
        <v>316.0</v>
      </c>
      <c r="F986" s="125">
        <v>0.85</v>
      </c>
      <c r="G986" s="126">
        <v>-0.4</v>
      </c>
      <c r="H986" s="127">
        <f t="shared" si="2"/>
        <v>2275.2</v>
      </c>
      <c r="I986" s="122">
        <f t="shared" si="3"/>
        <v>6.233424658</v>
      </c>
      <c r="J986" s="122">
        <f t="shared" si="4"/>
        <v>43.6339726</v>
      </c>
      <c r="K986" s="122">
        <f t="shared" si="5"/>
        <v>37.08887671</v>
      </c>
      <c r="L986" s="122">
        <f t="shared" si="6"/>
        <v>118</v>
      </c>
      <c r="M986" s="125">
        <v>0.87</v>
      </c>
      <c r="N986" s="125">
        <v>6.0</v>
      </c>
      <c r="O986" s="118">
        <f t="shared" si="7"/>
        <v>7</v>
      </c>
      <c r="P986" s="118"/>
      <c r="Q986" s="118"/>
      <c r="R986" s="118"/>
      <c r="S986" s="118"/>
      <c r="T986" s="118"/>
      <c r="U986" s="118"/>
      <c r="V986" s="118"/>
      <c r="W986" s="118"/>
      <c r="X986" s="118"/>
      <c r="Y986" s="118"/>
      <c r="Z986" s="118"/>
      <c r="AA986" s="118"/>
      <c r="AB986" s="118"/>
      <c r="AC986" s="118"/>
      <c r="AD986" s="118"/>
      <c r="AE986" s="118"/>
      <c r="AF986" s="118"/>
      <c r="AG986" s="118"/>
    </row>
    <row r="987" ht="11.25" customHeight="1">
      <c r="A987" s="123">
        <v>44835.25062194718</v>
      </c>
      <c r="B987" s="124">
        <v>106.21030357999999</v>
      </c>
      <c r="C987" s="124">
        <f t="shared" si="1"/>
        <v>112.6852164</v>
      </c>
      <c r="D987" s="124">
        <v>11968.331039233271</v>
      </c>
      <c r="E987" s="125">
        <v>82.0</v>
      </c>
      <c r="F987" s="125">
        <v>1.06</v>
      </c>
      <c r="G987" s="126">
        <v>-0.4</v>
      </c>
      <c r="H987" s="127">
        <f t="shared" si="2"/>
        <v>590.4</v>
      </c>
      <c r="I987" s="122">
        <f t="shared" si="3"/>
        <v>1.617534247</v>
      </c>
      <c r="J987" s="122">
        <f t="shared" si="4"/>
        <v>66.31890411</v>
      </c>
      <c r="K987" s="122">
        <f t="shared" si="5"/>
        <v>70.29803836</v>
      </c>
      <c r="L987" s="122">
        <f t="shared" si="6"/>
        <v>207</v>
      </c>
      <c r="M987" s="125">
        <v>0.81</v>
      </c>
      <c r="N987" s="125">
        <v>33.0</v>
      </c>
      <c r="O987" s="118">
        <f t="shared" si="7"/>
        <v>41</v>
      </c>
      <c r="P987" s="118"/>
      <c r="Q987" s="118"/>
      <c r="R987" s="118"/>
      <c r="S987" s="118"/>
      <c r="T987" s="118"/>
      <c r="U987" s="118"/>
      <c r="V987" s="118"/>
      <c r="W987" s="118"/>
      <c r="X987" s="118"/>
      <c r="Y987" s="118"/>
      <c r="Z987" s="118"/>
      <c r="AA987" s="118"/>
      <c r="AB987" s="118"/>
      <c r="AC987" s="118"/>
      <c r="AD987" s="118"/>
      <c r="AE987" s="118"/>
      <c r="AF987" s="118"/>
      <c r="AG987" s="118"/>
    </row>
    <row r="988" ht="11.25" customHeight="1">
      <c r="A988" s="123">
        <v>44205.04411253001</v>
      </c>
      <c r="B988" s="124">
        <v>7.7099</v>
      </c>
      <c r="C988" s="124">
        <f t="shared" si="1"/>
        <v>74.07897452</v>
      </c>
      <c r="D988" s="124">
        <v>571.1414856323682</v>
      </c>
      <c r="E988" s="125">
        <v>178.0</v>
      </c>
      <c r="F988" s="125">
        <v>0.54</v>
      </c>
      <c r="G988" s="126">
        <v>1.2</v>
      </c>
      <c r="H988" s="127">
        <f t="shared" si="2"/>
        <v>4699.2</v>
      </c>
      <c r="I988" s="122">
        <f t="shared" si="3"/>
        <v>12.87452055</v>
      </c>
      <c r="J988" s="122">
        <f t="shared" si="4"/>
        <v>218.8668493</v>
      </c>
      <c r="K988" s="122">
        <f t="shared" si="5"/>
        <v>118.1880986</v>
      </c>
      <c r="L988" s="122">
        <f t="shared" si="6"/>
        <v>455</v>
      </c>
      <c r="M988" s="125">
        <v>0.95</v>
      </c>
      <c r="N988" s="125">
        <v>16.0</v>
      </c>
      <c r="O988" s="118">
        <f t="shared" si="7"/>
        <v>17</v>
      </c>
      <c r="P988" s="118"/>
      <c r="Q988" s="118"/>
      <c r="R988" s="118"/>
      <c r="S988" s="118"/>
      <c r="T988" s="118"/>
      <c r="U988" s="118"/>
      <c r="V988" s="118"/>
      <c r="W988" s="118"/>
      <c r="X988" s="118"/>
      <c r="Y988" s="118"/>
      <c r="Z988" s="118"/>
      <c r="AA988" s="118"/>
      <c r="AB988" s="118"/>
      <c r="AC988" s="118"/>
      <c r="AD988" s="118"/>
      <c r="AE988" s="118"/>
      <c r="AF988" s="118"/>
      <c r="AG988" s="118"/>
    </row>
    <row r="989" ht="11.25" customHeight="1">
      <c r="A989" s="123">
        <v>93505.32572037616</v>
      </c>
      <c r="B989" s="124">
        <v>18.48484</v>
      </c>
      <c r="C989" s="124">
        <f t="shared" si="1"/>
        <v>60.44427318</v>
      </c>
      <c r="D989" s="124">
        <v>1117.3027186463999</v>
      </c>
      <c r="E989" s="125">
        <v>90.0</v>
      </c>
      <c r="F989" s="125">
        <v>0.87</v>
      </c>
      <c r="G989" s="126">
        <v>0.5</v>
      </c>
      <c r="H989" s="127">
        <f t="shared" si="2"/>
        <v>1620</v>
      </c>
      <c r="I989" s="122">
        <f t="shared" si="3"/>
        <v>4.438356164</v>
      </c>
      <c r="J989" s="122">
        <f t="shared" si="4"/>
        <v>71.01369863</v>
      </c>
      <c r="K989" s="122">
        <f t="shared" si="5"/>
        <v>61.78191781</v>
      </c>
      <c r="L989" s="122">
        <f t="shared" si="6"/>
        <v>195</v>
      </c>
      <c r="M989" s="125">
        <v>1.0</v>
      </c>
      <c r="N989" s="125">
        <v>16.0</v>
      </c>
      <c r="O989" s="118">
        <f t="shared" si="7"/>
        <v>16</v>
      </c>
      <c r="P989" s="118"/>
      <c r="Q989" s="118"/>
      <c r="R989" s="118"/>
      <c r="S989" s="118"/>
      <c r="T989" s="118"/>
      <c r="U989" s="118"/>
      <c r="V989" s="118"/>
      <c r="W989" s="118"/>
      <c r="X989" s="118"/>
      <c r="Y989" s="118"/>
      <c r="Z989" s="118"/>
      <c r="AA989" s="118"/>
      <c r="AB989" s="118"/>
      <c r="AC989" s="118"/>
      <c r="AD989" s="118"/>
      <c r="AE989" s="118"/>
      <c r="AF989" s="118"/>
      <c r="AG989" s="118"/>
    </row>
    <row r="990" ht="11.25" customHeight="1">
      <c r="A990" s="123">
        <v>50685.29326351359</v>
      </c>
      <c r="B990" s="124">
        <v>14.04213289</v>
      </c>
      <c r="C990" s="124">
        <f t="shared" si="1"/>
        <v>15.95747869</v>
      </c>
      <c r="D990" s="124">
        <v>224.0770364223288</v>
      </c>
      <c r="E990" s="125">
        <v>196.0</v>
      </c>
      <c r="F990" s="125">
        <v>0.35</v>
      </c>
      <c r="G990" s="126">
        <v>0.2</v>
      </c>
      <c r="H990" s="127">
        <f t="shared" si="2"/>
        <v>2822.4</v>
      </c>
      <c r="I990" s="122">
        <f t="shared" si="3"/>
        <v>7.73260274</v>
      </c>
      <c r="J990" s="122">
        <f t="shared" si="4"/>
        <v>38.6630137</v>
      </c>
      <c r="K990" s="122">
        <f t="shared" si="5"/>
        <v>13.53205479</v>
      </c>
      <c r="L990" s="122">
        <f t="shared" si="6"/>
        <v>66</v>
      </c>
      <c r="M990" s="125">
        <v>1.0</v>
      </c>
      <c r="N990" s="125">
        <v>5.0</v>
      </c>
      <c r="O990" s="118">
        <f t="shared" si="7"/>
        <v>5</v>
      </c>
      <c r="P990" s="118"/>
      <c r="Q990" s="118"/>
      <c r="R990" s="118"/>
      <c r="S990" s="118"/>
      <c r="T990" s="118"/>
      <c r="U990" s="118"/>
      <c r="V990" s="118"/>
      <c r="W990" s="118"/>
      <c r="X990" s="118"/>
      <c r="Y990" s="118"/>
      <c r="Z990" s="118"/>
      <c r="AA990" s="118"/>
      <c r="AB990" s="118"/>
      <c r="AC990" s="118"/>
      <c r="AD990" s="118"/>
      <c r="AE990" s="118"/>
      <c r="AF990" s="118"/>
      <c r="AG990" s="118"/>
    </row>
    <row r="991" ht="11.25" customHeight="1">
      <c r="A991" s="123">
        <v>29811.365817647427</v>
      </c>
      <c r="B991" s="124">
        <v>42.03105477</v>
      </c>
      <c r="C991" s="124">
        <f t="shared" si="1"/>
        <v>114.0341287</v>
      </c>
      <c r="D991" s="124">
        <v>4792.974706999492</v>
      </c>
      <c r="E991" s="125">
        <v>324.0</v>
      </c>
      <c r="F991" s="125">
        <v>0.81</v>
      </c>
      <c r="G991" s="126">
        <v>0.5</v>
      </c>
      <c r="H991" s="127">
        <f t="shared" si="2"/>
        <v>5832</v>
      </c>
      <c r="I991" s="122">
        <f t="shared" si="3"/>
        <v>15.97808219</v>
      </c>
      <c r="J991" s="122">
        <f t="shared" si="4"/>
        <v>175.7589041</v>
      </c>
      <c r="K991" s="122">
        <f t="shared" si="5"/>
        <v>142.3647123</v>
      </c>
      <c r="L991" s="122">
        <f t="shared" si="6"/>
        <v>460</v>
      </c>
      <c r="M991" s="125">
        <v>1.0</v>
      </c>
      <c r="N991" s="125">
        <v>11.0</v>
      </c>
      <c r="O991" s="118">
        <f t="shared" si="7"/>
        <v>11</v>
      </c>
      <c r="P991" s="118"/>
      <c r="Q991" s="118"/>
      <c r="R991" s="118"/>
      <c r="S991" s="118"/>
      <c r="T991" s="118"/>
      <c r="U991" s="118"/>
      <c r="V991" s="118"/>
      <c r="W991" s="118"/>
      <c r="X991" s="118"/>
      <c r="Y991" s="118"/>
      <c r="Z991" s="118"/>
      <c r="AA991" s="118"/>
      <c r="AB991" s="118"/>
      <c r="AC991" s="118"/>
      <c r="AD991" s="118"/>
      <c r="AE991" s="118"/>
      <c r="AF991" s="118"/>
      <c r="AG991" s="118"/>
    </row>
    <row r="992" ht="11.25" customHeight="1">
      <c r="A992" s="123">
        <v>8351.712288214208</v>
      </c>
      <c r="B992" s="124">
        <v>49.47377082999999</v>
      </c>
      <c r="C992" s="124">
        <f t="shared" si="1"/>
        <v>117.0661666</v>
      </c>
      <c r="D992" s="124">
        <v>5791.704700647931</v>
      </c>
      <c r="E992" s="125">
        <v>154.0</v>
      </c>
      <c r="F992" s="125">
        <v>0.56</v>
      </c>
      <c r="G992" s="126">
        <v>-0.1</v>
      </c>
      <c r="H992" s="127">
        <f t="shared" si="2"/>
        <v>1663.2</v>
      </c>
      <c r="I992" s="122">
        <f t="shared" si="3"/>
        <v>4.556712329</v>
      </c>
      <c r="J992" s="122">
        <f t="shared" si="4"/>
        <v>164.0416438</v>
      </c>
      <c r="K992" s="122">
        <f t="shared" si="5"/>
        <v>91.86332055</v>
      </c>
      <c r="L992" s="122">
        <f t="shared" si="6"/>
        <v>348</v>
      </c>
      <c r="M992" s="125">
        <v>0.95</v>
      </c>
      <c r="N992" s="125">
        <v>34.0</v>
      </c>
      <c r="O992" s="118">
        <f t="shared" si="7"/>
        <v>36</v>
      </c>
      <c r="P992" s="118"/>
      <c r="Q992" s="118"/>
      <c r="R992" s="118"/>
      <c r="S992" s="118"/>
      <c r="T992" s="118"/>
      <c r="U992" s="118"/>
      <c r="V992" s="118"/>
      <c r="W992" s="118"/>
      <c r="X992" s="118"/>
      <c r="Y992" s="118"/>
      <c r="Z992" s="118"/>
      <c r="AA992" s="118"/>
      <c r="AB992" s="118"/>
      <c r="AC992" s="118"/>
      <c r="AD992" s="118"/>
      <c r="AE992" s="118"/>
      <c r="AF992" s="118"/>
      <c r="AG992" s="118"/>
    </row>
    <row r="993" ht="11.25" customHeight="1">
      <c r="A993" s="123">
        <v>71032.68656226237</v>
      </c>
      <c r="B993" s="124">
        <v>107.22182998999999</v>
      </c>
      <c r="C993" s="124">
        <f t="shared" si="1"/>
        <v>176.9798832</v>
      </c>
      <c r="D993" s="124">
        <v>18976.106943515508</v>
      </c>
      <c r="E993" s="125">
        <v>220.0</v>
      </c>
      <c r="F993" s="125">
        <v>0.74</v>
      </c>
      <c r="G993" s="126">
        <v>0.8</v>
      </c>
      <c r="H993" s="127">
        <f t="shared" si="2"/>
        <v>4752</v>
      </c>
      <c r="I993" s="122">
        <f t="shared" si="3"/>
        <v>13.01917808</v>
      </c>
      <c r="J993" s="122">
        <f t="shared" si="4"/>
        <v>364.5369863</v>
      </c>
      <c r="K993" s="122">
        <f t="shared" si="5"/>
        <v>269.7573699</v>
      </c>
      <c r="L993" s="122">
        <f t="shared" si="6"/>
        <v>904</v>
      </c>
      <c r="M993" s="125">
        <v>1.0</v>
      </c>
      <c r="N993" s="125">
        <v>28.0</v>
      </c>
      <c r="O993" s="118">
        <f t="shared" si="7"/>
        <v>28</v>
      </c>
      <c r="P993" s="118"/>
      <c r="Q993" s="118"/>
      <c r="R993" s="118"/>
      <c r="S993" s="118"/>
      <c r="T993" s="118"/>
      <c r="U993" s="118"/>
      <c r="V993" s="118"/>
      <c r="W993" s="118"/>
      <c r="X993" s="118"/>
      <c r="Y993" s="118"/>
      <c r="Z993" s="118"/>
      <c r="AA993" s="118"/>
      <c r="AB993" s="118"/>
      <c r="AC993" s="118"/>
      <c r="AD993" s="118"/>
      <c r="AE993" s="118"/>
      <c r="AF993" s="118"/>
      <c r="AG993" s="118"/>
    </row>
    <row r="994" ht="11.25" customHeight="1">
      <c r="A994" s="123">
        <v>64524.54055139532</v>
      </c>
      <c r="B994" s="124">
        <v>5.908626129999999</v>
      </c>
      <c r="C994" s="124">
        <f t="shared" si="1"/>
        <v>26.97236282</v>
      </c>
      <c r="D994" s="124">
        <v>159.36960773564348</v>
      </c>
      <c r="E994" s="125">
        <v>204.0</v>
      </c>
      <c r="F994" s="125">
        <v>0.25</v>
      </c>
      <c r="G994" s="126">
        <v>0.4</v>
      </c>
      <c r="H994" s="127">
        <f t="shared" si="2"/>
        <v>3427.2</v>
      </c>
      <c r="I994" s="122">
        <f t="shared" si="3"/>
        <v>9.389589041</v>
      </c>
      <c r="J994" s="122">
        <f t="shared" si="4"/>
        <v>75.11671233</v>
      </c>
      <c r="K994" s="122">
        <f t="shared" si="5"/>
        <v>18.77917808</v>
      </c>
      <c r="L994" s="122">
        <f t="shared" si="6"/>
        <v>113</v>
      </c>
      <c r="M994" s="125">
        <v>0.96</v>
      </c>
      <c r="N994" s="125">
        <v>8.0</v>
      </c>
      <c r="O994" s="118">
        <f t="shared" si="7"/>
        <v>8</v>
      </c>
      <c r="P994" s="118"/>
      <c r="Q994" s="118"/>
      <c r="R994" s="118"/>
      <c r="S994" s="118"/>
      <c r="T994" s="118"/>
      <c r="U994" s="118"/>
      <c r="V994" s="118"/>
      <c r="W994" s="118"/>
      <c r="X994" s="118"/>
      <c r="Y994" s="118"/>
      <c r="Z994" s="118"/>
      <c r="AA994" s="118"/>
      <c r="AB994" s="118"/>
      <c r="AC994" s="118"/>
      <c r="AD994" s="118"/>
      <c r="AE994" s="118"/>
      <c r="AF994" s="118"/>
      <c r="AG994" s="118"/>
    </row>
    <row r="995" ht="11.25" customHeight="1">
      <c r="A995" s="123">
        <v>76090.04432218749</v>
      </c>
      <c r="B995" s="124">
        <v>14.110238009999998</v>
      </c>
      <c r="C995" s="124">
        <f t="shared" si="1"/>
        <v>6.35080388</v>
      </c>
      <c r="D995" s="124">
        <v>89.61135430587424</v>
      </c>
      <c r="E995" s="125">
        <v>98.0</v>
      </c>
      <c r="F995" s="125">
        <v>0.77</v>
      </c>
      <c r="G995" s="126">
        <v>-0.1</v>
      </c>
      <c r="H995" s="127">
        <f t="shared" si="2"/>
        <v>1058.4</v>
      </c>
      <c r="I995" s="122">
        <f t="shared" si="3"/>
        <v>2.899726027</v>
      </c>
      <c r="J995" s="122">
        <f t="shared" si="4"/>
        <v>5.799452055</v>
      </c>
      <c r="K995" s="122">
        <f t="shared" si="5"/>
        <v>4.465578082</v>
      </c>
      <c r="L995" s="122">
        <f t="shared" si="6"/>
        <v>15</v>
      </c>
      <c r="M995" s="125">
        <v>0.96</v>
      </c>
      <c r="N995" s="125">
        <v>2.0</v>
      </c>
      <c r="O995" s="118">
        <f t="shared" si="7"/>
        <v>2</v>
      </c>
      <c r="P995" s="118"/>
      <c r="Q995" s="118"/>
      <c r="R995" s="118"/>
      <c r="S995" s="118"/>
      <c r="T995" s="118"/>
      <c r="U995" s="118"/>
      <c r="V995" s="118"/>
      <c r="W995" s="118"/>
      <c r="X995" s="118"/>
      <c r="Y995" s="118"/>
      <c r="Z995" s="118"/>
      <c r="AA995" s="118"/>
      <c r="AB995" s="118"/>
      <c r="AC995" s="118"/>
      <c r="AD995" s="118"/>
      <c r="AE995" s="118"/>
      <c r="AF995" s="118"/>
      <c r="AG995" s="118"/>
    </row>
    <row r="996" ht="11.25" customHeight="1">
      <c r="A996" s="123">
        <v>18008.978871089974</v>
      </c>
      <c r="B996" s="124">
        <v>14.07605</v>
      </c>
      <c r="C996" s="124">
        <f t="shared" si="1"/>
        <v>70.63374828</v>
      </c>
      <c r="D996" s="124">
        <v>994.2441725216003</v>
      </c>
      <c r="E996" s="125">
        <v>98.0</v>
      </c>
      <c r="F996" s="125">
        <v>0.92</v>
      </c>
      <c r="G996" s="126">
        <v>0.2</v>
      </c>
      <c r="H996" s="127">
        <f t="shared" si="2"/>
        <v>1411.2</v>
      </c>
      <c r="I996" s="122">
        <f t="shared" si="3"/>
        <v>3.86630137</v>
      </c>
      <c r="J996" s="122">
        <f t="shared" si="4"/>
        <v>61.86082192</v>
      </c>
      <c r="K996" s="122">
        <f t="shared" si="5"/>
        <v>56.91195616</v>
      </c>
      <c r="L996" s="122">
        <f t="shared" si="6"/>
        <v>176</v>
      </c>
      <c r="M996" s="125">
        <v>1.0</v>
      </c>
      <c r="N996" s="125">
        <v>16.0</v>
      </c>
      <c r="O996" s="118">
        <f t="shared" si="7"/>
        <v>16</v>
      </c>
      <c r="P996" s="118"/>
      <c r="Q996" s="118"/>
      <c r="R996" s="118"/>
      <c r="S996" s="118"/>
      <c r="T996" s="118"/>
      <c r="U996" s="118"/>
      <c r="V996" s="118"/>
      <c r="W996" s="118"/>
      <c r="X996" s="118"/>
      <c r="Y996" s="118"/>
      <c r="Z996" s="118"/>
      <c r="AA996" s="118"/>
      <c r="AB996" s="118"/>
      <c r="AC996" s="118"/>
      <c r="AD996" s="118"/>
      <c r="AE996" s="118"/>
      <c r="AF996" s="118"/>
      <c r="AG996" s="118"/>
    </row>
    <row r="997" ht="11.25" customHeight="1">
      <c r="A997" s="123">
        <v>29459.795768429296</v>
      </c>
      <c r="B997" s="124">
        <v>18.56595348</v>
      </c>
      <c r="C997" s="124">
        <f t="shared" si="1"/>
        <v>54.61778391</v>
      </c>
      <c r="D997" s="124">
        <v>1014.0312351901683</v>
      </c>
      <c r="E997" s="125">
        <v>162.0</v>
      </c>
      <c r="F997" s="125">
        <v>0.43</v>
      </c>
      <c r="G997" s="126">
        <v>0.8</v>
      </c>
      <c r="H997" s="127">
        <f t="shared" si="2"/>
        <v>3499.2</v>
      </c>
      <c r="I997" s="122">
        <f t="shared" si="3"/>
        <v>9.586849315</v>
      </c>
      <c r="J997" s="122">
        <f t="shared" si="4"/>
        <v>239.6712329</v>
      </c>
      <c r="K997" s="122">
        <f t="shared" si="5"/>
        <v>103.0586301</v>
      </c>
      <c r="L997" s="122">
        <f t="shared" si="6"/>
        <v>446</v>
      </c>
      <c r="M997" s="125">
        <v>0.85</v>
      </c>
      <c r="N997" s="125">
        <v>21.0</v>
      </c>
      <c r="O997" s="118">
        <f t="shared" si="7"/>
        <v>25</v>
      </c>
      <c r="P997" s="118"/>
      <c r="Q997" s="118"/>
      <c r="R997" s="118"/>
      <c r="S997" s="118"/>
      <c r="T997" s="118"/>
      <c r="U997" s="118"/>
      <c r="V997" s="118"/>
      <c r="W997" s="118"/>
      <c r="X997" s="118"/>
      <c r="Y997" s="118"/>
      <c r="Z997" s="118"/>
      <c r="AA997" s="118"/>
      <c r="AB997" s="118"/>
      <c r="AC997" s="118"/>
      <c r="AD997" s="118"/>
      <c r="AE997" s="118"/>
      <c r="AF997" s="118"/>
      <c r="AG997" s="118"/>
    </row>
    <row r="998" ht="11.25" customHeight="1">
      <c r="A998" s="123">
        <v>44496.4966134664</v>
      </c>
      <c r="B998" s="124">
        <v>16.383</v>
      </c>
      <c r="C998" s="124">
        <f t="shared" si="1"/>
        <v>259.6817834</v>
      </c>
      <c r="D998" s="124">
        <v>4254.3666579500805</v>
      </c>
      <c r="E998" s="125">
        <v>380.0</v>
      </c>
      <c r="F998" s="125">
        <v>1.05</v>
      </c>
      <c r="G998" s="126">
        <v>1.5</v>
      </c>
      <c r="H998" s="127">
        <f t="shared" si="2"/>
        <v>11400</v>
      </c>
      <c r="I998" s="122">
        <f t="shared" si="3"/>
        <v>31.23287671</v>
      </c>
      <c r="J998" s="122">
        <f t="shared" si="4"/>
        <v>499.7260274</v>
      </c>
      <c r="K998" s="122">
        <f t="shared" si="5"/>
        <v>524.7123288</v>
      </c>
      <c r="L998" s="122">
        <f t="shared" si="6"/>
        <v>1549</v>
      </c>
      <c r="M998" s="125">
        <v>0.97</v>
      </c>
      <c r="N998" s="125">
        <v>16.0</v>
      </c>
      <c r="O998" s="118">
        <f t="shared" si="7"/>
        <v>16</v>
      </c>
      <c r="P998" s="118"/>
      <c r="Q998" s="118"/>
      <c r="R998" s="118"/>
      <c r="S998" s="118"/>
      <c r="T998" s="118"/>
      <c r="U998" s="118"/>
      <c r="V998" s="118"/>
      <c r="W998" s="118"/>
      <c r="X998" s="118"/>
      <c r="Y998" s="118"/>
      <c r="Z998" s="118"/>
      <c r="AA998" s="118"/>
      <c r="AB998" s="118"/>
      <c r="AC998" s="118"/>
      <c r="AD998" s="118"/>
      <c r="AE998" s="118"/>
      <c r="AF998" s="118"/>
      <c r="AG998" s="118"/>
    </row>
    <row r="999" ht="11.25" customHeight="1">
      <c r="A999" s="123">
        <v>32256.65625458347</v>
      </c>
      <c r="B999" s="124">
        <v>26.24478684</v>
      </c>
      <c r="C999" s="124">
        <f t="shared" si="1"/>
        <v>8.982341645</v>
      </c>
      <c r="D999" s="124">
        <v>235.7396417873295</v>
      </c>
      <c r="E999" s="125">
        <v>74.0</v>
      </c>
      <c r="F999" s="125">
        <v>0.73</v>
      </c>
      <c r="G999" s="126">
        <v>1.5</v>
      </c>
      <c r="H999" s="127">
        <f t="shared" si="2"/>
        <v>2220</v>
      </c>
      <c r="I999" s="122">
        <f t="shared" si="3"/>
        <v>6.082191781</v>
      </c>
      <c r="J999" s="122">
        <f t="shared" si="4"/>
        <v>30.4109589</v>
      </c>
      <c r="K999" s="122">
        <f t="shared" si="5"/>
        <v>22.2</v>
      </c>
      <c r="L999" s="122">
        <f t="shared" si="6"/>
        <v>75</v>
      </c>
      <c r="M999" s="125">
        <v>0.82</v>
      </c>
      <c r="N999" s="125">
        <v>4.0</v>
      </c>
      <c r="O999" s="118">
        <f t="shared" si="7"/>
        <v>5</v>
      </c>
      <c r="P999" s="118"/>
      <c r="Q999" s="118"/>
      <c r="R999" s="118"/>
      <c r="S999" s="118"/>
      <c r="T999" s="118"/>
      <c r="U999" s="118"/>
      <c r="V999" s="118"/>
      <c r="W999" s="118"/>
      <c r="X999" s="118"/>
      <c r="Y999" s="118"/>
      <c r="Z999" s="118"/>
      <c r="AA999" s="118"/>
      <c r="AB999" s="118"/>
      <c r="AC999" s="118"/>
      <c r="AD999" s="118"/>
      <c r="AE999" s="118"/>
      <c r="AF999" s="118"/>
      <c r="AG999" s="118"/>
    </row>
    <row r="1000" ht="11.25" customHeight="1">
      <c r="A1000" s="123">
        <v>63670.75083444974</v>
      </c>
      <c r="B1000" s="124">
        <v>6.37205003</v>
      </c>
      <c r="C1000" s="124">
        <f t="shared" si="1"/>
        <v>37.65452421</v>
      </c>
      <c r="D1000" s="124">
        <v>239.93651213937682</v>
      </c>
      <c r="E1000" s="125">
        <v>244.0</v>
      </c>
      <c r="F1000" s="125">
        <v>0.62</v>
      </c>
      <c r="G1000" s="126">
        <v>0.8</v>
      </c>
      <c r="H1000" s="127">
        <f t="shared" si="2"/>
        <v>5270.4</v>
      </c>
      <c r="I1000" s="122">
        <f t="shared" si="3"/>
        <v>14.43945205</v>
      </c>
      <c r="J1000" s="122">
        <f t="shared" si="4"/>
        <v>86.63671233</v>
      </c>
      <c r="K1000" s="122">
        <f t="shared" si="5"/>
        <v>53.71476164</v>
      </c>
      <c r="L1000" s="122">
        <f t="shared" si="6"/>
        <v>194</v>
      </c>
      <c r="M1000" s="125">
        <v>0.84</v>
      </c>
      <c r="N1000" s="125">
        <v>5.0</v>
      </c>
      <c r="O1000" s="118">
        <f t="shared" si="7"/>
        <v>6</v>
      </c>
      <c r="P1000" s="118"/>
      <c r="Q1000" s="118"/>
      <c r="R1000" s="118"/>
      <c r="S1000" s="118"/>
      <c r="T1000" s="118"/>
      <c r="U1000" s="118"/>
      <c r="V1000" s="118"/>
      <c r="W1000" s="118"/>
      <c r="X1000" s="118"/>
      <c r="Y1000" s="118"/>
      <c r="Z1000" s="118"/>
      <c r="AA1000" s="118"/>
      <c r="AB1000" s="118"/>
      <c r="AC1000" s="118"/>
      <c r="AD1000" s="118"/>
      <c r="AE1000" s="118"/>
      <c r="AF1000" s="118"/>
      <c r="AG1000" s="118"/>
    </row>
    <row r="1001" ht="11.25" customHeight="1">
      <c r="A1001" s="123">
        <v>3015.299583307618</v>
      </c>
      <c r="B1001" s="124">
        <v>5.88111</v>
      </c>
      <c r="C1001" s="124">
        <f t="shared" si="1"/>
        <v>99.90538743</v>
      </c>
      <c r="D1001" s="124">
        <v>587.5545730789071</v>
      </c>
      <c r="E1001" s="125">
        <v>204.0</v>
      </c>
      <c r="F1001" s="125">
        <v>0.61</v>
      </c>
      <c r="G1001" s="126">
        <v>1.2</v>
      </c>
      <c r="H1001" s="127">
        <f t="shared" si="2"/>
        <v>5385.6</v>
      </c>
      <c r="I1001" s="122">
        <f t="shared" si="3"/>
        <v>14.75506849</v>
      </c>
      <c r="J1001" s="122">
        <f t="shared" si="4"/>
        <v>265.5912329</v>
      </c>
      <c r="K1001" s="122">
        <f t="shared" si="5"/>
        <v>162.0106521</v>
      </c>
      <c r="L1001" s="122">
        <f t="shared" si="6"/>
        <v>590</v>
      </c>
      <c r="M1001" s="125">
        <v>0.89</v>
      </c>
      <c r="N1001" s="125">
        <v>16.0</v>
      </c>
      <c r="O1001" s="118">
        <f t="shared" si="7"/>
        <v>18</v>
      </c>
      <c r="P1001" s="118"/>
      <c r="Q1001" s="118"/>
      <c r="R1001" s="118"/>
      <c r="S1001" s="118"/>
      <c r="T1001" s="118"/>
      <c r="U1001" s="118"/>
      <c r="V1001" s="118"/>
      <c r="W1001" s="118"/>
      <c r="X1001" s="118"/>
      <c r="Y1001" s="118"/>
      <c r="Z1001" s="118"/>
      <c r="AA1001" s="118"/>
      <c r="AB1001" s="118"/>
      <c r="AC1001" s="118"/>
      <c r="AD1001" s="118"/>
      <c r="AE1001" s="118"/>
      <c r="AF1001" s="118"/>
      <c r="AG1001" s="118"/>
    </row>
    <row r="1002" ht="11.25" customHeight="1">
      <c r="A1002" s="123">
        <v>38520.568742224845</v>
      </c>
      <c r="B1002" s="124">
        <v>45.70847196</v>
      </c>
      <c r="C1002" s="124">
        <f t="shared" si="1"/>
        <v>2.017428528</v>
      </c>
      <c r="D1002" s="124">
        <v>92.21357528926767</v>
      </c>
      <c r="E1002" s="125">
        <v>10.0</v>
      </c>
      <c r="F1002" s="125">
        <v>1.03</v>
      </c>
      <c r="G1002" s="126">
        <v>0.8</v>
      </c>
      <c r="H1002" s="127">
        <f t="shared" si="2"/>
        <v>216</v>
      </c>
      <c r="I1002" s="122">
        <f t="shared" si="3"/>
        <v>0.5917808219</v>
      </c>
      <c r="J1002" s="122">
        <f t="shared" si="4"/>
        <v>2.95890411</v>
      </c>
      <c r="K1002" s="122">
        <f t="shared" si="5"/>
        <v>3.047671233</v>
      </c>
      <c r="L1002" s="122">
        <f t="shared" si="6"/>
        <v>9</v>
      </c>
      <c r="M1002" s="125">
        <v>1.0</v>
      </c>
      <c r="N1002" s="125">
        <v>5.0</v>
      </c>
      <c r="O1002" s="118">
        <f t="shared" si="7"/>
        <v>5</v>
      </c>
      <c r="P1002" s="118"/>
      <c r="Q1002" s="118"/>
      <c r="R1002" s="118"/>
      <c r="S1002" s="118"/>
      <c r="T1002" s="118"/>
      <c r="U1002" s="118"/>
      <c r="V1002" s="118"/>
      <c r="W1002" s="118"/>
      <c r="X1002" s="118"/>
      <c r="Y1002" s="118"/>
      <c r="Z1002" s="118"/>
      <c r="AA1002" s="118"/>
      <c r="AB1002" s="118"/>
      <c r="AC1002" s="118"/>
      <c r="AD1002" s="118"/>
      <c r="AE1002" s="118"/>
      <c r="AF1002" s="118"/>
      <c r="AG1002" s="118"/>
    </row>
    <row r="1003" ht="11.25" customHeight="1">
      <c r="A1003" s="123">
        <v>76274.0308770552</v>
      </c>
      <c r="B1003" s="124">
        <v>20.037644819999997</v>
      </c>
      <c r="C1003" s="124">
        <f t="shared" si="1"/>
        <v>133.6875654</v>
      </c>
      <c r="D1003" s="124">
        <v>2678.783952115537</v>
      </c>
      <c r="E1003" s="125">
        <v>122.0</v>
      </c>
      <c r="F1003" s="125">
        <v>0.87</v>
      </c>
      <c r="G1003" s="126">
        <v>-0.1</v>
      </c>
      <c r="H1003" s="127">
        <f t="shared" si="2"/>
        <v>1317.6</v>
      </c>
      <c r="I1003" s="122">
        <f t="shared" si="3"/>
        <v>3.609863014</v>
      </c>
      <c r="J1003" s="122">
        <f t="shared" si="4"/>
        <v>111.9057534</v>
      </c>
      <c r="K1003" s="122">
        <f t="shared" si="5"/>
        <v>97.35800548</v>
      </c>
      <c r="L1003" s="122">
        <f t="shared" si="6"/>
        <v>307</v>
      </c>
      <c r="M1003" s="125">
        <v>1.0</v>
      </c>
      <c r="N1003" s="125">
        <v>31.0</v>
      </c>
      <c r="O1003" s="118">
        <f t="shared" si="7"/>
        <v>31</v>
      </c>
      <c r="P1003" s="118"/>
      <c r="Q1003" s="118"/>
      <c r="R1003" s="118"/>
      <c r="S1003" s="118"/>
      <c r="T1003" s="118"/>
      <c r="U1003" s="118"/>
      <c r="V1003" s="118"/>
      <c r="W1003" s="118"/>
      <c r="X1003" s="118"/>
      <c r="Y1003" s="118"/>
      <c r="Z1003" s="118"/>
      <c r="AA1003" s="118"/>
      <c r="AB1003" s="118"/>
      <c r="AC1003" s="118"/>
      <c r="AD1003" s="118"/>
      <c r="AE1003" s="118"/>
      <c r="AF1003" s="118"/>
      <c r="AG1003" s="118"/>
    </row>
    <row r="1004" ht="11.25" customHeight="1">
      <c r="A1004" s="123">
        <v>67602.56099621973</v>
      </c>
      <c r="B1004" s="124">
        <v>13.921679999999999</v>
      </c>
      <c r="C1004" s="124">
        <f t="shared" si="1"/>
        <v>55.50490274</v>
      </c>
      <c r="D1004" s="124">
        <v>772.7214944210667</v>
      </c>
      <c r="E1004" s="125">
        <v>212.0</v>
      </c>
      <c r="F1004" s="125">
        <v>0.45</v>
      </c>
      <c r="G1004" s="126">
        <v>0.5</v>
      </c>
      <c r="H1004" s="127">
        <f t="shared" si="2"/>
        <v>3816</v>
      </c>
      <c r="I1004" s="122">
        <f t="shared" si="3"/>
        <v>10.45479452</v>
      </c>
      <c r="J1004" s="122">
        <f t="shared" si="4"/>
        <v>115.0027397</v>
      </c>
      <c r="K1004" s="122">
        <f t="shared" si="5"/>
        <v>51.75123288</v>
      </c>
      <c r="L1004" s="122">
        <f t="shared" si="6"/>
        <v>219</v>
      </c>
      <c r="M1004" s="125">
        <v>1.0</v>
      </c>
      <c r="N1004" s="125">
        <v>11.0</v>
      </c>
      <c r="O1004" s="118">
        <f t="shared" si="7"/>
        <v>11</v>
      </c>
      <c r="P1004" s="118"/>
      <c r="Q1004" s="118"/>
      <c r="R1004" s="118"/>
      <c r="S1004" s="118"/>
      <c r="T1004" s="118"/>
      <c r="U1004" s="118"/>
      <c r="V1004" s="118"/>
      <c r="W1004" s="118"/>
      <c r="X1004" s="118"/>
      <c r="Y1004" s="118"/>
      <c r="Z1004" s="118"/>
      <c r="AA1004" s="118"/>
      <c r="AB1004" s="118"/>
      <c r="AC1004" s="118"/>
      <c r="AD1004" s="118"/>
      <c r="AE1004" s="118"/>
      <c r="AF1004" s="118"/>
      <c r="AG1004" s="118"/>
    </row>
    <row r="1005" ht="11.25" customHeight="1">
      <c r="A1005" s="123">
        <v>33661.785043974305</v>
      </c>
      <c r="B1005" s="124">
        <v>6.649169549999999</v>
      </c>
      <c r="C1005" s="124">
        <f t="shared" si="1"/>
        <v>130.7374849</v>
      </c>
      <c r="D1005" s="124">
        <v>869.2957038755991</v>
      </c>
      <c r="E1005" s="125">
        <v>438.0</v>
      </c>
      <c r="F1005" s="125">
        <v>1.16</v>
      </c>
      <c r="G1005" s="126">
        <v>0.2</v>
      </c>
      <c r="H1005" s="127">
        <f t="shared" si="2"/>
        <v>6307.2</v>
      </c>
      <c r="I1005" s="122">
        <f t="shared" si="3"/>
        <v>17.28</v>
      </c>
      <c r="J1005" s="122">
        <f t="shared" si="4"/>
        <v>86.4</v>
      </c>
      <c r="K1005" s="122">
        <f t="shared" si="5"/>
        <v>100.224</v>
      </c>
      <c r="L1005" s="122">
        <f t="shared" si="6"/>
        <v>287</v>
      </c>
      <c r="M1005" s="125">
        <v>1.0</v>
      </c>
      <c r="N1005" s="125">
        <v>5.0</v>
      </c>
      <c r="O1005" s="118">
        <f t="shared" si="7"/>
        <v>5</v>
      </c>
      <c r="P1005" s="118"/>
      <c r="Q1005" s="118"/>
      <c r="R1005" s="118"/>
      <c r="S1005" s="118"/>
      <c r="T1005" s="118"/>
      <c r="U1005" s="118"/>
      <c r="V1005" s="118"/>
      <c r="W1005" s="118"/>
      <c r="X1005" s="118"/>
      <c r="Y1005" s="118"/>
      <c r="Z1005" s="118"/>
      <c r="AA1005" s="118"/>
      <c r="AB1005" s="118"/>
      <c r="AC1005" s="118"/>
      <c r="AD1005" s="118"/>
      <c r="AE1005" s="118"/>
      <c r="AF1005" s="118"/>
      <c r="AG1005" s="118"/>
    </row>
    <row r="1006" ht="11.25" customHeight="1">
      <c r="A1006" s="123">
        <v>42508.60460777498</v>
      </c>
      <c r="B1006" s="124">
        <v>99.88826169</v>
      </c>
      <c r="C1006" s="124">
        <f t="shared" si="1"/>
        <v>142.5034381</v>
      </c>
      <c r="D1006" s="124">
        <v>14234.420719807978</v>
      </c>
      <c r="E1006" s="125">
        <v>268.0</v>
      </c>
      <c r="F1006" s="125">
        <v>0.48</v>
      </c>
      <c r="G1006" s="126">
        <v>-0.4</v>
      </c>
      <c r="H1006" s="127">
        <f t="shared" si="2"/>
        <v>1929.6</v>
      </c>
      <c r="I1006" s="122">
        <f t="shared" si="3"/>
        <v>5.286575342</v>
      </c>
      <c r="J1006" s="122">
        <f t="shared" si="4"/>
        <v>158.5972603</v>
      </c>
      <c r="K1006" s="122">
        <f t="shared" si="5"/>
        <v>76.12668493</v>
      </c>
      <c r="L1006" s="122">
        <f t="shared" si="6"/>
        <v>311</v>
      </c>
      <c r="M1006" s="125">
        <v>0.93</v>
      </c>
      <c r="N1006" s="125">
        <v>28.0</v>
      </c>
      <c r="O1006" s="118">
        <f t="shared" si="7"/>
        <v>30</v>
      </c>
      <c r="P1006" s="118"/>
      <c r="Q1006" s="118"/>
      <c r="R1006" s="118"/>
      <c r="S1006" s="118"/>
      <c r="T1006" s="118"/>
      <c r="U1006" s="118"/>
      <c r="V1006" s="118"/>
      <c r="W1006" s="118"/>
      <c r="X1006" s="118"/>
      <c r="Y1006" s="118"/>
      <c r="Z1006" s="118"/>
      <c r="AA1006" s="118"/>
      <c r="AB1006" s="118"/>
      <c r="AC1006" s="118"/>
      <c r="AD1006" s="118"/>
      <c r="AE1006" s="118"/>
      <c r="AF1006" s="118"/>
      <c r="AG1006" s="118"/>
    </row>
    <row r="1007" ht="11.25" customHeight="1">
      <c r="A1007" s="123">
        <v>28449.61834670362</v>
      </c>
      <c r="B1007" s="124">
        <v>5.03997711</v>
      </c>
      <c r="C1007" s="124">
        <f t="shared" si="1"/>
        <v>199.9947715</v>
      </c>
      <c r="D1007" s="124">
        <v>1007.9690707037882</v>
      </c>
      <c r="E1007" s="125">
        <v>534.0</v>
      </c>
      <c r="F1007" s="125">
        <v>0.25</v>
      </c>
      <c r="G1007" s="126">
        <v>0.5</v>
      </c>
      <c r="H1007" s="127">
        <f t="shared" si="2"/>
        <v>9612</v>
      </c>
      <c r="I1007" s="122">
        <f t="shared" si="3"/>
        <v>26.33424658</v>
      </c>
      <c r="J1007" s="122">
        <f t="shared" si="4"/>
        <v>526.6849315</v>
      </c>
      <c r="K1007" s="122">
        <f t="shared" si="5"/>
        <v>131.6712329</v>
      </c>
      <c r="L1007" s="122">
        <f t="shared" si="6"/>
        <v>790</v>
      </c>
      <c r="M1007" s="125">
        <v>0.82</v>
      </c>
      <c r="N1007" s="125">
        <v>16.0</v>
      </c>
      <c r="O1007" s="118">
        <f t="shared" si="7"/>
        <v>20</v>
      </c>
      <c r="P1007" s="118"/>
      <c r="Q1007" s="118"/>
      <c r="R1007" s="118"/>
      <c r="S1007" s="118"/>
      <c r="T1007" s="118"/>
      <c r="U1007" s="118"/>
      <c r="V1007" s="118"/>
      <c r="W1007" s="118"/>
      <c r="X1007" s="118"/>
      <c r="Y1007" s="118"/>
      <c r="Z1007" s="118"/>
      <c r="AA1007" s="118"/>
      <c r="AB1007" s="118"/>
      <c r="AC1007" s="118"/>
      <c r="AD1007" s="118"/>
      <c r="AE1007" s="118"/>
      <c r="AF1007" s="118"/>
      <c r="AG1007" s="118"/>
    </row>
    <row r="1008" ht="11.25" customHeight="1">
      <c r="A1008" s="123">
        <v>99761.34425735031</v>
      </c>
      <c r="B1008" s="124">
        <v>5.03997711</v>
      </c>
      <c r="C1008" s="124">
        <f t="shared" si="1"/>
        <v>178.7621749</v>
      </c>
      <c r="D1008" s="124">
        <v>900.957269451458</v>
      </c>
      <c r="E1008" s="125">
        <v>534.0</v>
      </c>
      <c r="F1008" s="125">
        <v>0.25</v>
      </c>
      <c r="G1008" s="126">
        <v>0.4</v>
      </c>
      <c r="H1008" s="127">
        <f t="shared" si="2"/>
        <v>8971.2</v>
      </c>
      <c r="I1008" s="122">
        <f t="shared" si="3"/>
        <v>24.57863014</v>
      </c>
      <c r="J1008" s="122">
        <f t="shared" si="4"/>
        <v>417.8367123</v>
      </c>
      <c r="K1008" s="122">
        <f t="shared" si="5"/>
        <v>104.4591781</v>
      </c>
      <c r="L1008" s="122">
        <f t="shared" si="6"/>
        <v>627</v>
      </c>
      <c r="M1008" s="125">
        <v>0.96</v>
      </c>
      <c r="N1008" s="125">
        <v>16.0</v>
      </c>
      <c r="O1008" s="118">
        <f t="shared" si="7"/>
        <v>17</v>
      </c>
      <c r="P1008" s="118"/>
      <c r="Q1008" s="118"/>
      <c r="R1008" s="118"/>
      <c r="S1008" s="118"/>
      <c r="T1008" s="118"/>
      <c r="U1008" s="118"/>
      <c r="V1008" s="118"/>
      <c r="W1008" s="118"/>
      <c r="X1008" s="118"/>
      <c r="Y1008" s="118"/>
      <c r="Z1008" s="118"/>
      <c r="AA1008" s="118"/>
      <c r="AB1008" s="118"/>
      <c r="AC1008" s="118"/>
      <c r="AD1008" s="118"/>
      <c r="AE1008" s="118"/>
      <c r="AF1008" s="118"/>
      <c r="AG1008" s="118"/>
    </row>
    <row r="1009" ht="11.25" customHeight="1">
      <c r="A1009" s="123">
        <v>21602.76528680225</v>
      </c>
      <c r="B1009" s="124">
        <v>5.43393752</v>
      </c>
      <c r="C1009" s="124">
        <f t="shared" si="1"/>
        <v>162.2873211</v>
      </c>
      <c r="D1009" s="124">
        <v>881.8591633695844</v>
      </c>
      <c r="E1009" s="125">
        <v>74.0</v>
      </c>
      <c r="F1009" s="125">
        <v>1.19</v>
      </c>
      <c r="G1009" s="126">
        <v>0.4</v>
      </c>
      <c r="H1009" s="127">
        <f t="shared" si="2"/>
        <v>1243.2</v>
      </c>
      <c r="I1009" s="122">
        <f t="shared" si="3"/>
        <v>3.406027397</v>
      </c>
      <c r="J1009" s="122">
        <f t="shared" si="4"/>
        <v>119.2109589</v>
      </c>
      <c r="K1009" s="122">
        <f t="shared" si="5"/>
        <v>141.8610411</v>
      </c>
      <c r="L1009" s="122">
        <f t="shared" si="6"/>
        <v>403</v>
      </c>
      <c r="M1009" s="125">
        <v>1.0</v>
      </c>
      <c r="N1009" s="125">
        <v>35.0</v>
      </c>
      <c r="O1009" s="118">
        <f t="shared" si="7"/>
        <v>35</v>
      </c>
      <c r="P1009" s="118"/>
      <c r="Q1009" s="118"/>
      <c r="R1009" s="118"/>
      <c r="S1009" s="118"/>
      <c r="T1009" s="118"/>
      <c r="U1009" s="118"/>
      <c r="V1009" s="118"/>
      <c r="W1009" s="118"/>
      <c r="X1009" s="118"/>
      <c r="Y1009" s="118"/>
      <c r="Z1009" s="118"/>
      <c r="AA1009" s="118"/>
      <c r="AB1009" s="118"/>
      <c r="AC1009" s="118"/>
      <c r="AD1009" s="118"/>
      <c r="AE1009" s="118"/>
      <c r="AF1009" s="118"/>
      <c r="AG1009" s="118"/>
    </row>
    <row r="1010" ht="11.25" customHeight="1">
      <c r="A1010" s="123">
        <v>20398.713220960497</v>
      </c>
      <c r="B1010" s="124">
        <v>10.924579999999999</v>
      </c>
      <c r="C1010" s="124">
        <f t="shared" si="1"/>
        <v>130.5300455</v>
      </c>
      <c r="D1010" s="124">
        <v>1425.9859243898397</v>
      </c>
      <c r="E1010" s="125">
        <v>228.0</v>
      </c>
      <c r="F1010" s="125">
        <v>0.58</v>
      </c>
      <c r="G1010" s="126">
        <v>0.2</v>
      </c>
      <c r="H1010" s="127">
        <f t="shared" si="2"/>
        <v>3283.2</v>
      </c>
      <c r="I1010" s="122">
        <f t="shared" si="3"/>
        <v>8.995068493</v>
      </c>
      <c r="J1010" s="122">
        <f t="shared" si="4"/>
        <v>242.8668493</v>
      </c>
      <c r="K1010" s="122">
        <f t="shared" si="5"/>
        <v>140.8627726</v>
      </c>
      <c r="L1010" s="122">
        <f t="shared" si="6"/>
        <v>525</v>
      </c>
      <c r="M1010" s="125">
        <v>1.0</v>
      </c>
      <c r="N1010" s="125">
        <v>27.0</v>
      </c>
      <c r="O1010" s="118">
        <f t="shared" si="7"/>
        <v>27</v>
      </c>
      <c r="P1010" s="118"/>
      <c r="Q1010" s="118"/>
      <c r="R1010" s="118"/>
      <c r="S1010" s="118"/>
      <c r="T1010" s="118"/>
      <c r="U1010" s="118"/>
      <c r="V1010" s="118"/>
      <c r="W1010" s="118"/>
      <c r="X1010" s="118"/>
      <c r="Y1010" s="118"/>
      <c r="Z1010" s="118"/>
      <c r="AA1010" s="118"/>
      <c r="AB1010" s="118"/>
      <c r="AC1010" s="118"/>
      <c r="AD1010" s="118"/>
      <c r="AE1010" s="118"/>
      <c r="AF1010" s="118"/>
      <c r="AG1010" s="118"/>
    </row>
    <row r="1011" ht="11.25" customHeight="1">
      <c r="A1011" s="123">
        <v>73806.41832723407</v>
      </c>
      <c r="B1011" s="124">
        <v>5.373279999999999</v>
      </c>
      <c r="C1011" s="124">
        <f t="shared" si="1"/>
        <v>102.5920286</v>
      </c>
      <c r="D1011" s="124">
        <v>551.25569519328</v>
      </c>
      <c r="E1011" s="125">
        <v>252.0</v>
      </c>
      <c r="F1011" s="125">
        <v>0.77</v>
      </c>
      <c r="G1011" s="126">
        <v>0.5</v>
      </c>
      <c r="H1011" s="127">
        <f t="shared" si="2"/>
        <v>4536</v>
      </c>
      <c r="I1011" s="122">
        <f t="shared" si="3"/>
        <v>12.42739726</v>
      </c>
      <c r="J1011" s="122">
        <f t="shared" si="4"/>
        <v>136.7013699</v>
      </c>
      <c r="K1011" s="122">
        <f t="shared" si="5"/>
        <v>105.2600548</v>
      </c>
      <c r="L1011" s="122">
        <f t="shared" si="6"/>
        <v>347</v>
      </c>
      <c r="M1011" s="125">
        <v>1.0</v>
      </c>
      <c r="N1011" s="125">
        <v>11.0</v>
      </c>
      <c r="O1011" s="118">
        <f t="shared" si="7"/>
        <v>11</v>
      </c>
      <c r="P1011" s="118"/>
      <c r="Q1011" s="118"/>
      <c r="R1011" s="118"/>
      <c r="S1011" s="118"/>
      <c r="T1011" s="118"/>
      <c r="U1011" s="118"/>
      <c r="V1011" s="118"/>
      <c r="W1011" s="118"/>
      <c r="X1011" s="118"/>
      <c r="Y1011" s="118"/>
      <c r="Z1011" s="118"/>
      <c r="AA1011" s="118"/>
      <c r="AB1011" s="118"/>
      <c r="AC1011" s="118"/>
      <c r="AD1011" s="118"/>
      <c r="AE1011" s="118"/>
      <c r="AF1011" s="118"/>
      <c r="AG1011" s="118"/>
    </row>
    <row r="1012" ht="11.25" customHeight="1">
      <c r="A1012" s="123">
        <v>26356.056068391863</v>
      </c>
      <c r="B1012" s="124">
        <v>26.84591867</v>
      </c>
      <c r="C1012" s="124">
        <f t="shared" si="1"/>
        <v>193.3587098</v>
      </c>
      <c r="D1012" s="124">
        <v>5190.892196481521</v>
      </c>
      <c r="E1012" s="125">
        <v>220.0</v>
      </c>
      <c r="F1012" s="125">
        <v>0.78</v>
      </c>
      <c r="G1012" s="126">
        <v>0.8</v>
      </c>
      <c r="H1012" s="127">
        <f t="shared" si="2"/>
        <v>4752</v>
      </c>
      <c r="I1012" s="122">
        <f t="shared" si="3"/>
        <v>13.01917808</v>
      </c>
      <c r="J1012" s="122">
        <f t="shared" si="4"/>
        <v>364.5369863</v>
      </c>
      <c r="K1012" s="122">
        <f t="shared" si="5"/>
        <v>284.3388493</v>
      </c>
      <c r="L1012" s="122">
        <f t="shared" si="6"/>
        <v>933</v>
      </c>
      <c r="M1012" s="125">
        <v>1.0</v>
      </c>
      <c r="N1012" s="125">
        <v>28.0</v>
      </c>
      <c r="O1012" s="118">
        <f t="shared" si="7"/>
        <v>28</v>
      </c>
      <c r="P1012" s="118"/>
      <c r="Q1012" s="118"/>
      <c r="R1012" s="118"/>
      <c r="S1012" s="118"/>
      <c r="T1012" s="118"/>
      <c r="U1012" s="118"/>
      <c r="V1012" s="118"/>
      <c r="W1012" s="118"/>
      <c r="X1012" s="118"/>
      <c r="Y1012" s="118"/>
      <c r="Z1012" s="118"/>
      <c r="AA1012" s="118"/>
      <c r="AB1012" s="118"/>
      <c r="AC1012" s="118"/>
      <c r="AD1012" s="118"/>
      <c r="AE1012" s="118"/>
      <c r="AF1012" s="118"/>
      <c r="AG1012" s="118"/>
    </row>
    <row r="1013" ht="11.25" customHeight="1">
      <c r="A1013" s="123">
        <v>19572.589426971375</v>
      </c>
      <c r="B1013" s="124">
        <v>14.980313769999999</v>
      </c>
      <c r="C1013" s="124">
        <f t="shared" si="1"/>
        <v>72.61386121</v>
      </c>
      <c r="D1013" s="124">
        <v>1087.7784250237441</v>
      </c>
      <c r="E1013" s="125">
        <v>212.0</v>
      </c>
      <c r="F1013" s="125">
        <v>0.45</v>
      </c>
      <c r="G1013" s="126">
        <v>0.6</v>
      </c>
      <c r="H1013" s="127">
        <f t="shared" si="2"/>
        <v>4070.4</v>
      </c>
      <c r="I1013" s="122">
        <f t="shared" si="3"/>
        <v>11.15178082</v>
      </c>
      <c r="J1013" s="122">
        <f t="shared" si="4"/>
        <v>234.1873973</v>
      </c>
      <c r="K1013" s="122">
        <f t="shared" si="5"/>
        <v>105.3843288</v>
      </c>
      <c r="L1013" s="122">
        <f t="shared" si="6"/>
        <v>445</v>
      </c>
      <c r="M1013" s="125">
        <v>1.0</v>
      </c>
      <c r="N1013" s="125">
        <v>21.0</v>
      </c>
      <c r="O1013" s="118">
        <f t="shared" si="7"/>
        <v>21</v>
      </c>
      <c r="P1013" s="118"/>
      <c r="Q1013" s="118"/>
      <c r="R1013" s="118"/>
      <c r="S1013" s="118"/>
      <c r="T1013" s="118"/>
      <c r="U1013" s="118"/>
      <c r="V1013" s="118"/>
      <c r="W1013" s="118"/>
      <c r="X1013" s="118"/>
      <c r="Y1013" s="118"/>
      <c r="Z1013" s="118"/>
      <c r="AA1013" s="118"/>
      <c r="AB1013" s="118"/>
      <c r="AC1013" s="118"/>
      <c r="AD1013" s="118"/>
      <c r="AE1013" s="118"/>
      <c r="AF1013" s="118"/>
      <c r="AG1013" s="118"/>
    </row>
    <row r="1014" ht="11.25" customHeight="1">
      <c r="A1014" s="123">
        <v>93725.97319520642</v>
      </c>
      <c r="B1014" s="124">
        <v>19.307</v>
      </c>
      <c r="C1014" s="124">
        <f t="shared" si="1"/>
        <v>139.741939</v>
      </c>
      <c r="D1014" s="124">
        <v>2697.9976161600007</v>
      </c>
      <c r="E1014" s="125">
        <v>252.0</v>
      </c>
      <c r="F1014" s="125">
        <v>0.85</v>
      </c>
      <c r="G1014" s="126">
        <v>-0.4</v>
      </c>
      <c r="H1014" s="127">
        <f t="shared" si="2"/>
        <v>1814.4</v>
      </c>
      <c r="I1014" s="122">
        <f t="shared" si="3"/>
        <v>4.970958904</v>
      </c>
      <c r="J1014" s="122">
        <f t="shared" si="4"/>
        <v>79.53534247</v>
      </c>
      <c r="K1014" s="122">
        <f t="shared" si="5"/>
        <v>67.6050411</v>
      </c>
      <c r="L1014" s="122">
        <f t="shared" si="6"/>
        <v>215</v>
      </c>
      <c r="M1014" s="125">
        <v>1.0</v>
      </c>
      <c r="N1014" s="125">
        <v>16.0</v>
      </c>
      <c r="O1014" s="118">
        <f t="shared" si="7"/>
        <v>16</v>
      </c>
      <c r="P1014" s="118"/>
      <c r="Q1014" s="118"/>
      <c r="R1014" s="118"/>
      <c r="S1014" s="118"/>
      <c r="T1014" s="118"/>
      <c r="U1014" s="118"/>
      <c r="V1014" s="118"/>
      <c r="W1014" s="118"/>
      <c r="X1014" s="118"/>
      <c r="Y1014" s="118"/>
      <c r="Z1014" s="118"/>
      <c r="AA1014" s="118"/>
      <c r="AB1014" s="118"/>
      <c r="AC1014" s="118"/>
      <c r="AD1014" s="118"/>
      <c r="AE1014" s="118"/>
      <c r="AF1014" s="118"/>
      <c r="AG1014" s="118"/>
    </row>
    <row r="1015" ht="11.25" customHeight="1">
      <c r="A1015" s="123">
        <v>12538.868340482966</v>
      </c>
      <c r="B1015" s="124">
        <v>17.27539319</v>
      </c>
      <c r="C1015" s="124">
        <f t="shared" si="1"/>
        <v>545.6659561</v>
      </c>
      <c r="D1015" s="124">
        <v>9426.59394134493</v>
      </c>
      <c r="E1015" s="125">
        <v>162.0</v>
      </c>
      <c r="F1015" s="125">
        <v>1.16</v>
      </c>
      <c r="G1015" s="126">
        <v>-0.4</v>
      </c>
      <c r="H1015" s="127">
        <f t="shared" si="2"/>
        <v>1166.4</v>
      </c>
      <c r="I1015" s="122">
        <f t="shared" si="3"/>
        <v>3.195616438</v>
      </c>
      <c r="J1015" s="122">
        <f t="shared" si="4"/>
        <v>230.0843836</v>
      </c>
      <c r="K1015" s="122">
        <f t="shared" si="5"/>
        <v>266.8978849</v>
      </c>
      <c r="L1015" s="122">
        <f t="shared" si="6"/>
        <v>764</v>
      </c>
      <c r="M1015" s="125">
        <v>1.0</v>
      </c>
      <c r="N1015" s="125">
        <v>72.0</v>
      </c>
      <c r="O1015" s="118">
        <f t="shared" si="7"/>
        <v>72</v>
      </c>
      <c r="P1015" s="118"/>
      <c r="Q1015" s="118"/>
      <c r="R1015" s="118"/>
      <c r="S1015" s="118"/>
      <c r="T1015" s="118"/>
      <c r="U1015" s="118"/>
      <c r="V1015" s="118"/>
      <c r="W1015" s="118"/>
      <c r="X1015" s="118"/>
      <c r="Y1015" s="118"/>
      <c r="Z1015" s="118"/>
      <c r="AA1015" s="118"/>
      <c r="AB1015" s="118"/>
      <c r="AC1015" s="118"/>
      <c r="AD1015" s="118"/>
      <c r="AE1015" s="118"/>
      <c r="AF1015" s="118"/>
      <c r="AG1015" s="118"/>
    </row>
    <row r="1016" ht="11.25" customHeight="1">
      <c r="A1016" s="123">
        <v>24480.71311446639</v>
      </c>
      <c r="B1016" s="124">
        <v>15.93322</v>
      </c>
      <c r="C1016" s="124">
        <f t="shared" si="1"/>
        <v>143.1596489</v>
      </c>
      <c r="D1016" s="124">
        <v>2280.9941813542405</v>
      </c>
      <c r="E1016" s="125">
        <v>276.0</v>
      </c>
      <c r="F1016" s="125">
        <v>0.78</v>
      </c>
      <c r="G1016" s="126">
        <v>0.5</v>
      </c>
      <c r="H1016" s="127">
        <f t="shared" si="2"/>
        <v>4968</v>
      </c>
      <c r="I1016" s="122">
        <f t="shared" si="3"/>
        <v>13.6109589</v>
      </c>
      <c r="J1016" s="122">
        <f t="shared" si="4"/>
        <v>217.7753425</v>
      </c>
      <c r="K1016" s="122">
        <f t="shared" si="5"/>
        <v>169.8647671</v>
      </c>
      <c r="L1016" s="122">
        <f t="shared" si="6"/>
        <v>558</v>
      </c>
      <c r="M1016" s="125">
        <v>1.0</v>
      </c>
      <c r="N1016" s="125">
        <v>16.0</v>
      </c>
      <c r="O1016" s="118">
        <f t="shared" si="7"/>
        <v>16</v>
      </c>
      <c r="P1016" s="118"/>
      <c r="Q1016" s="118"/>
      <c r="R1016" s="118"/>
      <c r="S1016" s="118"/>
      <c r="T1016" s="118"/>
      <c r="U1016" s="118"/>
      <c r="V1016" s="118"/>
      <c r="W1016" s="118"/>
      <c r="X1016" s="118"/>
      <c r="Y1016" s="118"/>
      <c r="Z1016" s="118"/>
      <c r="AA1016" s="118"/>
      <c r="AB1016" s="118"/>
      <c r="AC1016" s="118"/>
      <c r="AD1016" s="118"/>
      <c r="AE1016" s="118"/>
      <c r="AF1016" s="118"/>
      <c r="AG1016" s="118"/>
    </row>
    <row r="1017" ht="11.25" customHeight="1">
      <c r="A1017" s="123">
        <v>29598.792863791346</v>
      </c>
      <c r="B1017" s="124">
        <v>9.933</v>
      </c>
      <c r="C1017" s="124">
        <f t="shared" si="1"/>
        <v>169.6298117</v>
      </c>
      <c r="D1017" s="124">
        <v>1684.9329192960004</v>
      </c>
      <c r="E1017" s="125">
        <v>244.0</v>
      </c>
      <c r="F1017" s="125">
        <v>1.28</v>
      </c>
      <c r="G1017" s="126">
        <v>0.4</v>
      </c>
      <c r="H1017" s="127">
        <f t="shared" si="2"/>
        <v>4099.2</v>
      </c>
      <c r="I1017" s="122">
        <f t="shared" si="3"/>
        <v>11.23068493</v>
      </c>
      <c r="J1017" s="122">
        <f t="shared" si="4"/>
        <v>179.6909589</v>
      </c>
      <c r="K1017" s="122">
        <f t="shared" si="5"/>
        <v>230.0044274</v>
      </c>
      <c r="L1017" s="122">
        <f t="shared" si="6"/>
        <v>640</v>
      </c>
      <c r="M1017" s="125">
        <v>1.0</v>
      </c>
      <c r="N1017" s="125">
        <v>16.0</v>
      </c>
      <c r="O1017" s="118">
        <f t="shared" si="7"/>
        <v>16</v>
      </c>
      <c r="P1017" s="118"/>
      <c r="Q1017" s="118"/>
      <c r="R1017" s="118"/>
      <c r="S1017" s="118"/>
      <c r="T1017" s="118"/>
      <c r="U1017" s="118"/>
      <c r="V1017" s="118"/>
      <c r="W1017" s="118"/>
      <c r="X1017" s="118"/>
      <c r="Y1017" s="118"/>
      <c r="Z1017" s="118"/>
      <c r="AA1017" s="118"/>
      <c r="AB1017" s="118"/>
      <c r="AC1017" s="118"/>
      <c r="AD1017" s="118"/>
      <c r="AE1017" s="118"/>
      <c r="AF1017" s="118"/>
      <c r="AG1017" s="118"/>
    </row>
    <row r="1018" ht="11.25" customHeight="1">
      <c r="A1018" s="123">
        <v>37474.06143926044</v>
      </c>
      <c r="B1018" s="124">
        <v>5.38059</v>
      </c>
      <c r="C1018" s="124">
        <f t="shared" si="1"/>
        <v>56.92626462</v>
      </c>
      <c r="D1018" s="124">
        <v>306.2968901627414</v>
      </c>
      <c r="E1018" s="125">
        <v>98.0</v>
      </c>
      <c r="F1018" s="125">
        <v>0.73</v>
      </c>
      <c r="G1018" s="126">
        <v>0.2</v>
      </c>
      <c r="H1018" s="127">
        <f t="shared" si="2"/>
        <v>1411.2</v>
      </c>
      <c r="I1018" s="122">
        <f t="shared" si="3"/>
        <v>3.86630137</v>
      </c>
      <c r="J1018" s="122">
        <f t="shared" si="4"/>
        <v>77.3260274</v>
      </c>
      <c r="K1018" s="122">
        <f t="shared" si="5"/>
        <v>56.448</v>
      </c>
      <c r="L1018" s="122">
        <f t="shared" si="6"/>
        <v>190</v>
      </c>
      <c r="M1018" s="125">
        <v>0.82</v>
      </c>
      <c r="N1018" s="125">
        <v>16.0</v>
      </c>
      <c r="O1018" s="118">
        <f t="shared" si="7"/>
        <v>20</v>
      </c>
      <c r="P1018" s="118"/>
      <c r="Q1018" s="118"/>
      <c r="R1018" s="118"/>
      <c r="S1018" s="118"/>
      <c r="T1018" s="118"/>
      <c r="U1018" s="118"/>
      <c r="V1018" s="118"/>
      <c r="W1018" s="118"/>
      <c r="X1018" s="118"/>
      <c r="Y1018" s="118"/>
      <c r="Z1018" s="118"/>
      <c r="AA1018" s="118"/>
      <c r="AB1018" s="118"/>
      <c r="AC1018" s="118"/>
      <c r="AD1018" s="118"/>
      <c r="AE1018" s="118"/>
      <c r="AF1018" s="118"/>
      <c r="AG1018" s="118"/>
    </row>
    <row r="1019" ht="11.25" customHeight="1">
      <c r="A1019" s="123">
        <v>81640.24882380561</v>
      </c>
      <c r="B1019" s="124">
        <v>5.417999999999999</v>
      </c>
      <c r="C1019" s="124">
        <f t="shared" si="1"/>
        <v>68.5669409</v>
      </c>
      <c r="D1019" s="124">
        <v>371.49568580951654</v>
      </c>
      <c r="E1019" s="125">
        <v>66.0</v>
      </c>
      <c r="F1019" s="125">
        <v>1.5</v>
      </c>
      <c r="G1019" s="126">
        <v>0.2</v>
      </c>
      <c r="H1019" s="127">
        <f t="shared" si="2"/>
        <v>950.4</v>
      </c>
      <c r="I1019" s="122">
        <f t="shared" si="3"/>
        <v>2.603835616</v>
      </c>
      <c r="J1019" s="122">
        <f t="shared" si="4"/>
        <v>41.66136986</v>
      </c>
      <c r="K1019" s="122">
        <f t="shared" si="5"/>
        <v>62.49205479</v>
      </c>
      <c r="L1019" s="122">
        <f t="shared" si="6"/>
        <v>167</v>
      </c>
      <c r="M1019" s="125">
        <v>0.97</v>
      </c>
      <c r="N1019" s="125">
        <v>16.0</v>
      </c>
      <c r="O1019" s="118">
        <f t="shared" si="7"/>
        <v>16</v>
      </c>
      <c r="P1019" s="118"/>
      <c r="Q1019" s="118"/>
      <c r="R1019" s="118"/>
      <c r="S1019" s="118"/>
      <c r="T1019" s="118"/>
      <c r="U1019" s="118"/>
      <c r="V1019" s="118"/>
      <c r="W1019" s="118"/>
      <c r="X1019" s="118"/>
      <c r="Y1019" s="118"/>
      <c r="Z1019" s="118"/>
      <c r="AA1019" s="118"/>
      <c r="AB1019" s="118"/>
      <c r="AC1019" s="118"/>
      <c r="AD1019" s="118"/>
      <c r="AE1019" s="118"/>
      <c r="AF1019" s="118"/>
      <c r="AG1019" s="118"/>
    </row>
    <row r="1020" ht="11.25" customHeight="1">
      <c r="A1020" s="123">
        <v>95636.94939827005</v>
      </c>
      <c r="B1020" s="124">
        <v>6.193081019999999</v>
      </c>
      <c r="C1020" s="124">
        <f t="shared" si="1"/>
        <v>133.1197598</v>
      </c>
      <c r="D1020" s="124">
        <v>824.4214576839888</v>
      </c>
      <c r="E1020" s="125">
        <v>494.0</v>
      </c>
      <c r="F1020" s="125">
        <v>1.02</v>
      </c>
      <c r="G1020" s="126">
        <v>0.4</v>
      </c>
      <c r="H1020" s="127">
        <f t="shared" si="2"/>
        <v>8299.2</v>
      </c>
      <c r="I1020" s="122">
        <f t="shared" si="3"/>
        <v>22.73753425</v>
      </c>
      <c r="J1020" s="122">
        <f t="shared" si="4"/>
        <v>113.6876712</v>
      </c>
      <c r="K1020" s="122">
        <f t="shared" si="5"/>
        <v>115.9614247</v>
      </c>
      <c r="L1020" s="122">
        <f t="shared" si="6"/>
        <v>346</v>
      </c>
      <c r="M1020" s="125">
        <v>0.98</v>
      </c>
      <c r="N1020" s="125">
        <v>5.0</v>
      </c>
      <c r="O1020" s="118">
        <f t="shared" si="7"/>
        <v>5</v>
      </c>
      <c r="P1020" s="118"/>
      <c r="Q1020" s="118"/>
      <c r="R1020" s="118"/>
      <c r="S1020" s="118"/>
      <c r="T1020" s="118"/>
      <c r="U1020" s="118"/>
      <c r="V1020" s="118"/>
      <c r="W1020" s="118"/>
      <c r="X1020" s="118"/>
      <c r="Y1020" s="118"/>
      <c r="Z1020" s="118"/>
      <c r="AA1020" s="118"/>
      <c r="AB1020" s="118"/>
      <c r="AC1020" s="118"/>
      <c r="AD1020" s="118"/>
      <c r="AE1020" s="118"/>
      <c r="AF1020" s="118"/>
      <c r="AG1020" s="118"/>
    </row>
    <row r="1021" ht="11.25" customHeight="1">
      <c r="A1021" s="123">
        <v>22009.69213189542</v>
      </c>
      <c r="B1021" s="124">
        <v>6.828816669999999</v>
      </c>
      <c r="C1021" s="124">
        <f t="shared" si="1"/>
        <v>471.8178054</v>
      </c>
      <c r="D1021" s="124">
        <v>3221.9572947543343</v>
      </c>
      <c r="E1021" s="125">
        <v>252.0</v>
      </c>
      <c r="F1021" s="125">
        <v>0.4</v>
      </c>
      <c r="G1021" s="126">
        <v>0.8</v>
      </c>
      <c r="H1021" s="127">
        <f t="shared" si="2"/>
        <v>5443.2</v>
      </c>
      <c r="I1021" s="122">
        <f t="shared" si="3"/>
        <v>14.91287671</v>
      </c>
      <c r="J1021" s="122">
        <f t="shared" si="4"/>
        <v>1357.071781</v>
      </c>
      <c r="K1021" s="122">
        <f t="shared" si="5"/>
        <v>542.8287123</v>
      </c>
      <c r="L1021" s="122">
        <f t="shared" si="6"/>
        <v>2443</v>
      </c>
      <c r="M1021" s="125">
        <v>0.97</v>
      </c>
      <c r="N1021" s="125">
        <v>88.0</v>
      </c>
      <c r="O1021" s="118">
        <f t="shared" si="7"/>
        <v>91</v>
      </c>
      <c r="P1021" s="118"/>
      <c r="Q1021" s="118"/>
      <c r="R1021" s="118"/>
      <c r="S1021" s="118"/>
      <c r="T1021" s="118"/>
      <c r="U1021" s="118"/>
      <c r="V1021" s="118"/>
      <c r="W1021" s="118"/>
      <c r="X1021" s="118"/>
      <c r="Y1021" s="118"/>
      <c r="Z1021" s="118"/>
      <c r="AA1021" s="118"/>
      <c r="AB1021" s="118"/>
      <c r="AC1021" s="118"/>
      <c r="AD1021" s="118"/>
      <c r="AE1021" s="118"/>
      <c r="AF1021" s="118"/>
      <c r="AG1021" s="118"/>
    </row>
    <row r="1022" ht="11.25" customHeight="1">
      <c r="A1022" s="123">
        <v>81501.09752532194</v>
      </c>
      <c r="B1022" s="124">
        <v>93.52575852</v>
      </c>
      <c r="C1022" s="124">
        <f t="shared" si="1"/>
        <v>146.3827769</v>
      </c>
      <c r="D1022" s="124">
        <v>13690.560247283725</v>
      </c>
      <c r="E1022" s="125">
        <v>260.0</v>
      </c>
      <c r="F1022" s="125">
        <v>0.51</v>
      </c>
      <c r="G1022" s="126">
        <v>0.5</v>
      </c>
      <c r="H1022" s="127">
        <f t="shared" si="2"/>
        <v>4680</v>
      </c>
      <c r="I1022" s="122">
        <f t="shared" si="3"/>
        <v>12.82191781</v>
      </c>
      <c r="J1022" s="122">
        <f t="shared" si="4"/>
        <v>384.6575342</v>
      </c>
      <c r="K1022" s="122">
        <f t="shared" si="5"/>
        <v>196.1753425</v>
      </c>
      <c r="L1022" s="122">
        <f t="shared" si="6"/>
        <v>777</v>
      </c>
      <c r="M1022" s="125">
        <v>0.94</v>
      </c>
      <c r="N1022" s="125">
        <v>28.0</v>
      </c>
      <c r="O1022" s="118">
        <f t="shared" si="7"/>
        <v>30</v>
      </c>
      <c r="P1022" s="118"/>
      <c r="Q1022" s="118"/>
      <c r="R1022" s="118"/>
      <c r="S1022" s="118"/>
      <c r="T1022" s="118"/>
      <c r="U1022" s="118"/>
      <c r="V1022" s="118"/>
      <c r="W1022" s="118"/>
      <c r="X1022" s="118"/>
      <c r="Y1022" s="118"/>
      <c r="Z1022" s="118"/>
      <c r="AA1022" s="118"/>
      <c r="AB1022" s="118"/>
      <c r="AC1022" s="118"/>
      <c r="AD1022" s="118"/>
      <c r="AE1022" s="118"/>
      <c r="AF1022" s="118"/>
      <c r="AG1022" s="118"/>
    </row>
    <row r="1023" ht="11.25" customHeight="1">
      <c r="A1023" s="123">
        <v>54050.97541627935</v>
      </c>
      <c r="B1023" s="124">
        <v>15.000940869999997</v>
      </c>
      <c r="C1023" s="124">
        <f t="shared" si="1"/>
        <v>117.0714663</v>
      </c>
      <c r="D1023" s="124">
        <v>1756.1821430849902</v>
      </c>
      <c r="E1023" s="125">
        <v>228.0</v>
      </c>
      <c r="F1023" s="125">
        <v>0.45</v>
      </c>
      <c r="G1023" s="126">
        <v>1.2</v>
      </c>
      <c r="H1023" s="127">
        <f t="shared" si="2"/>
        <v>6019.2</v>
      </c>
      <c r="I1023" s="122">
        <f t="shared" si="3"/>
        <v>16.4909589</v>
      </c>
      <c r="J1023" s="122">
        <f t="shared" si="4"/>
        <v>610.1654795</v>
      </c>
      <c r="K1023" s="122">
        <f t="shared" si="5"/>
        <v>274.5744658</v>
      </c>
      <c r="L1023" s="122">
        <f t="shared" si="6"/>
        <v>1159</v>
      </c>
      <c r="M1023" s="125">
        <v>0.75</v>
      </c>
      <c r="N1023" s="125">
        <v>28.0</v>
      </c>
      <c r="O1023" s="118">
        <f t="shared" si="7"/>
        <v>37</v>
      </c>
      <c r="P1023" s="118"/>
      <c r="Q1023" s="118"/>
      <c r="R1023" s="118"/>
      <c r="S1023" s="118"/>
      <c r="T1023" s="118"/>
      <c r="U1023" s="118"/>
      <c r="V1023" s="118"/>
      <c r="W1023" s="118"/>
      <c r="X1023" s="118"/>
      <c r="Y1023" s="118"/>
      <c r="Z1023" s="118"/>
      <c r="AA1023" s="118"/>
      <c r="AB1023" s="118"/>
      <c r="AC1023" s="118"/>
      <c r="AD1023" s="118"/>
      <c r="AE1023" s="118"/>
      <c r="AF1023" s="118"/>
      <c r="AG1023" s="118"/>
    </row>
    <row r="1024" ht="11.25" customHeight="1">
      <c r="A1024" s="123">
        <v>54543.47579217293</v>
      </c>
      <c r="B1024" s="124">
        <v>6.465049999999999</v>
      </c>
      <c r="C1024" s="124">
        <f t="shared" si="1"/>
        <v>177.493713</v>
      </c>
      <c r="D1024" s="124">
        <v>1147.5057294497497</v>
      </c>
      <c r="E1024" s="125">
        <v>98.0</v>
      </c>
      <c r="F1024" s="125">
        <v>2.33</v>
      </c>
      <c r="G1024" s="126">
        <v>1.5</v>
      </c>
      <c r="H1024" s="127">
        <f t="shared" si="2"/>
        <v>2940</v>
      </c>
      <c r="I1024" s="122">
        <f t="shared" si="3"/>
        <v>8.054794521</v>
      </c>
      <c r="J1024" s="122">
        <f t="shared" si="4"/>
        <v>161.0958904</v>
      </c>
      <c r="K1024" s="122">
        <f t="shared" si="5"/>
        <v>375.3534247</v>
      </c>
      <c r="L1024" s="122">
        <f t="shared" si="6"/>
        <v>912</v>
      </c>
      <c r="M1024" s="125">
        <v>0.82</v>
      </c>
      <c r="N1024" s="125">
        <v>16.0</v>
      </c>
      <c r="O1024" s="118">
        <f t="shared" si="7"/>
        <v>20</v>
      </c>
      <c r="P1024" s="118"/>
      <c r="Q1024" s="118"/>
      <c r="R1024" s="118"/>
      <c r="S1024" s="118"/>
      <c r="T1024" s="118"/>
      <c r="U1024" s="118"/>
      <c r="V1024" s="118"/>
      <c r="W1024" s="118"/>
      <c r="X1024" s="118"/>
      <c r="Y1024" s="118"/>
      <c r="Z1024" s="118"/>
      <c r="AA1024" s="118"/>
      <c r="AB1024" s="118"/>
      <c r="AC1024" s="118"/>
      <c r="AD1024" s="118"/>
      <c r="AE1024" s="118"/>
      <c r="AF1024" s="118"/>
      <c r="AG1024" s="118"/>
    </row>
    <row r="1025" ht="11.25" customHeight="1">
      <c r="A1025" s="123">
        <v>89858.93271515495</v>
      </c>
      <c r="B1025" s="124">
        <v>39.215999999999994</v>
      </c>
      <c r="C1025" s="124">
        <f t="shared" si="1"/>
        <v>40.58999117</v>
      </c>
      <c r="D1025" s="124">
        <v>1591.7770936319998</v>
      </c>
      <c r="E1025" s="125">
        <v>82.0</v>
      </c>
      <c r="F1025" s="125">
        <v>0.96</v>
      </c>
      <c r="G1025" s="126">
        <v>-0.2</v>
      </c>
      <c r="H1025" s="127">
        <f t="shared" si="2"/>
        <v>787.2</v>
      </c>
      <c r="I1025" s="122">
        <f t="shared" si="3"/>
        <v>2.156712329</v>
      </c>
      <c r="J1025" s="122">
        <f t="shared" si="4"/>
        <v>34.50739726</v>
      </c>
      <c r="K1025" s="122">
        <f t="shared" si="5"/>
        <v>33.12710137</v>
      </c>
      <c r="L1025" s="122">
        <f t="shared" si="6"/>
        <v>101</v>
      </c>
      <c r="M1025" s="125">
        <v>1.0</v>
      </c>
      <c r="N1025" s="125">
        <v>16.0</v>
      </c>
      <c r="O1025" s="118">
        <f t="shared" si="7"/>
        <v>16</v>
      </c>
      <c r="P1025" s="118"/>
      <c r="Q1025" s="118"/>
      <c r="R1025" s="118"/>
      <c r="S1025" s="118"/>
      <c r="T1025" s="118"/>
      <c r="U1025" s="118"/>
      <c r="V1025" s="118"/>
      <c r="W1025" s="118"/>
      <c r="X1025" s="118"/>
      <c r="Y1025" s="118"/>
      <c r="Z1025" s="118"/>
      <c r="AA1025" s="118"/>
      <c r="AB1025" s="118"/>
      <c r="AC1025" s="118"/>
      <c r="AD1025" s="118"/>
      <c r="AE1025" s="118"/>
      <c r="AF1025" s="118"/>
      <c r="AG1025" s="118"/>
    </row>
    <row r="1026" ht="11.25" customHeight="1">
      <c r="A1026" s="123">
        <v>26059.363301556048</v>
      </c>
      <c r="B1026" s="124">
        <v>7.426381219999999</v>
      </c>
      <c r="C1026" s="124">
        <f t="shared" si="1"/>
        <v>17.4035899</v>
      </c>
      <c r="D1026" s="124">
        <v>129.24569320127793</v>
      </c>
      <c r="E1026" s="125">
        <v>98.0</v>
      </c>
      <c r="F1026" s="125">
        <v>0.63</v>
      </c>
      <c r="G1026" s="126">
        <v>-0.2</v>
      </c>
      <c r="H1026" s="127">
        <f t="shared" si="2"/>
        <v>940.8</v>
      </c>
      <c r="I1026" s="122">
        <f t="shared" si="3"/>
        <v>2.577534247</v>
      </c>
      <c r="J1026" s="122">
        <f t="shared" si="4"/>
        <v>15.46520548</v>
      </c>
      <c r="K1026" s="122">
        <f t="shared" si="5"/>
        <v>9.743079452</v>
      </c>
      <c r="L1026" s="122">
        <f t="shared" si="6"/>
        <v>35</v>
      </c>
      <c r="M1026" s="125">
        <v>0.97</v>
      </c>
      <c r="N1026" s="125">
        <v>6.0</v>
      </c>
      <c r="O1026" s="118">
        <f t="shared" si="7"/>
        <v>6</v>
      </c>
      <c r="P1026" s="118"/>
      <c r="Q1026" s="118"/>
      <c r="R1026" s="118"/>
      <c r="S1026" s="118"/>
      <c r="T1026" s="118"/>
      <c r="U1026" s="118"/>
      <c r="V1026" s="118"/>
      <c r="W1026" s="118"/>
      <c r="X1026" s="118"/>
      <c r="Y1026" s="118"/>
      <c r="Z1026" s="118"/>
      <c r="AA1026" s="118"/>
      <c r="AB1026" s="118"/>
      <c r="AC1026" s="118"/>
      <c r="AD1026" s="118"/>
      <c r="AE1026" s="118"/>
      <c r="AF1026" s="118"/>
      <c r="AG1026" s="118"/>
    </row>
    <row r="1027" ht="11.25" customHeight="1">
      <c r="A1027" s="123">
        <v>66159.28148791588</v>
      </c>
      <c r="B1027" s="124">
        <v>8.5269</v>
      </c>
      <c r="C1027" s="124">
        <f t="shared" si="1"/>
        <v>64.25023863</v>
      </c>
      <c r="D1027" s="124">
        <v>547.8553598144001</v>
      </c>
      <c r="E1027" s="125">
        <v>186.0</v>
      </c>
      <c r="F1027" s="125">
        <v>0.44</v>
      </c>
      <c r="G1027" s="126">
        <v>-0.4</v>
      </c>
      <c r="H1027" s="127">
        <f t="shared" si="2"/>
        <v>1339.2</v>
      </c>
      <c r="I1027" s="122">
        <f t="shared" si="3"/>
        <v>3.669041096</v>
      </c>
      <c r="J1027" s="122">
        <f t="shared" si="4"/>
        <v>58.70465753</v>
      </c>
      <c r="K1027" s="122">
        <f t="shared" si="5"/>
        <v>25.83004932</v>
      </c>
      <c r="L1027" s="122">
        <f t="shared" si="6"/>
        <v>110</v>
      </c>
      <c r="M1027" s="125">
        <v>1.0</v>
      </c>
      <c r="N1027" s="125">
        <v>16.0</v>
      </c>
      <c r="O1027" s="118">
        <f t="shared" si="7"/>
        <v>16</v>
      </c>
      <c r="P1027" s="118"/>
      <c r="Q1027" s="118"/>
      <c r="R1027" s="118"/>
      <c r="S1027" s="118"/>
      <c r="T1027" s="118"/>
      <c r="U1027" s="118"/>
      <c r="V1027" s="118"/>
      <c r="W1027" s="118"/>
      <c r="X1027" s="118"/>
      <c r="Y1027" s="118"/>
      <c r="Z1027" s="118"/>
      <c r="AA1027" s="118"/>
      <c r="AB1027" s="118"/>
      <c r="AC1027" s="118"/>
      <c r="AD1027" s="118"/>
      <c r="AE1027" s="118"/>
      <c r="AF1027" s="118"/>
      <c r="AG1027" s="118"/>
    </row>
    <row r="1028" ht="11.25" customHeight="1">
      <c r="A1028" s="123">
        <v>6795.12222819586</v>
      </c>
      <c r="B1028" s="124">
        <v>22.58919</v>
      </c>
      <c r="C1028" s="124">
        <f t="shared" si="1"/>
        <v>290.4906039</v>
      </c>
      <c r="D1028" s="124">
        <v>6561.9474455282</v>
      </c>
      <c r="E1028" s="125">
        <v>228.0</v>
      </c>
      <c r="F1028" s="125">
        <v>1.1</v>
      </c>
      <c r="G1028" s="126">
        <v>0.5</v>
      </c>
      <c r="H1028" s="127">
        <f t="shared" si="2"/>
        <v>4104</v>
      </c>
      <c r="I1028" s="122">
        <f t="shared" si="3"/>
        <v>11.24383562</v>
      </c>
      <c r="J1028" s="122">
        <f t="shared" si="4"/>
        <v>326.0712329</v>
      </c>
      <c r="K1028" s="122">
        <f t="shared" si="5"/>
        <v>358.6783562</v>
      </c>
      <c r="L1028" s="122">
        <f t="shared" si="6"/>
        <v>1043</v>
      </c>
      <c r="M1028" s="125">
        <v>1.0</v>
      </c>
      <c r="N1028" s="125">
        <v>29.0</v>
      </c>
      <c r="O1028" s="118">
        <f t="shared" si="7"/>
        <v>29</v>
      </c>
      <c r="P1028" s="118"/>
      <c r="Q1028" s="118"/>
      <c r="R1028" s="118"/>
      <c r="S1028" s="118"/>
      <c r="T1028" s="118"/>
      <c r="U1028" s="118"/>
      <c r="V1028" s="118"/>
      <c r="W1028" s="118"/>
      <c r="X1028" s="118"/>
      <c r="Y1028" s="118"/>
      <c r="Z1028" s="118"/>
      <c r="AA1028" s="118"/>
      <c r="AB1028" s="118"/>
      <c r="AC1028" s="118"/>
      <c r="AD1028" s="118"/>
      <c r="AE1028" s="118"/>
      <c r="AF1028" s="118"/>
      <c r="AG1028" s="118"/>
    </row>
    <row r="1029" ht="11.25" customHeight="1">
      <c r="A1029" s="123">
        <v>70246.00321226836</v>
      </c>
      <c r="B1029" s="124">
        <v>10.78863034</v>
      </c>
      <c r="C1029" s="124">
        <f t="shared" si="1"/>
        <v>357.4084817</v>
      </c>
      <c r="D1029" s="124">
        <v>3855.94798972226</v>
      </c>
      <c r="E1029" s="125">
        <v>252.0</v>
      </c>
      <c r="F1029" s="125">
        <v>0.96</v>
      </c>
      <c r="G1029" s="126">
        <v>0.8</v>
      </c>
      <c r="H1029" s="127">
        <f t="shared" si="2"/>
        <v>5443.2</v>
      </c>
      <c r="I1029" s="122">
        <f t="shared" si="3"/>
        <v>14.91287671</v>
      </c>
      <c r="J1029" s="122">
        <f t="shared" si="4"/>
        <v>521.9506849</v>
      </c>
      <c r="K1029" s="122">
        <f t="shared" si="5"/>
        <v>501.0726575</v>
      </c>
      <c r="L1029" s="122">
        <f t="shared" si="6"/>
        <v>1524</v>
      </c>
      <c r="M1029" s="125">
        <v>1.0</v>
      </c>
      <c r="N1029" s="125">
        <v>35.0</v>
      </c>
      <c r="O1029" s="118">
        <f t="shared" si="7"/>
        <v>35</v>
      </c>
      <c r="P1029" s="118"/>
      <c r="Q1029" s="118"/>
      <c r="R1029" s="118"/>
      <c r="S1029" s="118"/>
      <c r="T1029" s="118"/>
      <c r="U1029" s="118"/>
      <c r="V1029" s="118"/>
      <c r="W1029" s="118"/>
      <c r="X1029" s="118"/>
      <c r="Y1029" s="118"/>
      <c r="Z1029" s="118"/>
      <c r="AA1029" s="118"/>
      <c r="AB1029" s="118"/>
      <c r="AC1029" s="118"/>
      <c r="AD1029" s="118"/>
      <c r="AE1029" s="118"/>
      <c r="AF1029" s="118"/>
      <c r="AG1029" s="118"/>
    </row>
    <row r="1030" ht="11.25" customHeight="1">
      <c r="A1030" s="123">
        <v>77672.93790390808</v>
      </c>
      <c r="B1030" s="124">
        <v>19.8562691</v>
      </c>
      <c r="C1030" s="124">
        <f t="shared" si="1"/>
        <v>85.7002681</v>
      </c>
      <c r="D1030" s="124">
        <v>1701.6875853602003</v>
      </c>
      <c r="E1030" s="125">
        <v>260.0</v>
      </c>
      <c r="F1030" s="125">
        <v>0.32</v>
      </c>
      <c r="G1030" s="126">
        <v>-0.4</v>
      </c>
      <c r="H1030" s="127">
        <f t="shared" si="2"/>
        <v>1872</v>
      </c>
      <c r="I1030" s="122">
        <f t="shared" si="3"/>
        <v>5.128767123</v>
      </c>
      <c r="J1030" s="122">
        <f t="shared" si="4"/>
        <v>148.7342466</v>
      </c>
      <c r="K1030" s="122">
        <f t="shared" si="5"/>
        <v>47.5949589</v>
      </c>
      <c r="L1030" s="122">
        <f t="shared" si="6"/>
        <v>244</v>
      </c>
      <c r="M1030" s="125">
        <v>0.96</v>
      </c>
      <c r="N1030" s="125">
        <v>28.0</v>
      </c>
      <c r="O1030" s="118">
        <f t="shared" si="7"/>
        <v>29</v>
      </c>
      <c r="P1030" s="118"/>
      <c r="Q1030" s="118"/>
      <c r="R1030" s="118"/>
      <c r="S1030" s="118"/>
      <c r="T1030" s="118"/>
      <c r="U1030" s="118"/>
      <c r="V1030" s="118"/>
      <c r="W1030" s="118"/>
      <c r="X1030" s="118"/>
      <c r="Y1030" s="118"/>
      <c r="Z1030" s="118"/>
      <c r="AA1030" s="118"/>
      <c r="AB1030" s="118"/>
      <c r="AC1030" s="118"/>
      <c r="AD1030" s="118"/>
      <c r="AE1030" s="118"/>
      <c r="AF1030" s="118"/>
      <c r="AG1030" s="118"/>
    </row>
    <row r="1031" ht="11.25" customHeight="1">
      <c r="A1031" s="123">
        <v>25506.417633550725</v>
      </c>
      <c r="B1031" s="124">
        <v>16.822565349999998</v>
      </c>
      <c r="C1031" s="124">
        <f t="shared" si="1"/>
        <v>67.15993114</v>
      </c>
      <c r="D1031" s="124">
        <v>1129.8023304863866</v>
      </c>
      <c r="E1031" s="125">
        <v>244.0</v>
      </c>
      <c r="F1031" s="125">
        <v>0.49</v>
      </c>
      <c r="G1031" s="126">
        <v>1.5</v>
      </c>
      <c r="H1031" s="127">
        <f t="shared" si="2"/>
        <v>7320</v>
      </c>
      <c r="I1031" s="122">
        <f t="shared" si="3"/>
        <v>20.05479452</v>
      </c>
      <c r="J1031" s="122">
        <f t="shared" si="4"/>
        <v>220.6027397</v>
      </c>
      <c r="K1031" s="122">
        <f t="shared" si="5"/>
        <v>108.0953425</v>
      </c>
      <c r="L1031" s="122">
        <f t="shared" si="6"/>
        <v>437</v>
      </c>
      <c r="M1031" s="125">
        <v>1.0</v>
      </c>
      <c r="N1031" s="125">
        <v>11.0</v>
      </c>
      <c r="O1031" s="118">
        <f t="shared" si="7"/>
        <v>11</v>
      </c>
      <c r="P1031" s="118"/>
      <c r="Q1031" s="118"/>
      <c r="R1031" s="118"/>
      <c r="S1031" s="118"/>
      <c r="T1031" s="118"/>
      <c r="U1031" s="118"/>
      <c r="V1031" s="118"/>
      <c r="W1031" s="118"/>
      <c r="X1031" s="118"/>
      <c r="Y1031" s="118"/>
      <c r="Z1031" s="118"/>
      <c r="AA1031" s="118"/>
      <c r="AB1031" s="118"/>
      <c r="AC1031" s="118"/>
      <c r="AD1031" s="118"/>
      <c r="AE1031" s="118"/>
      <c r="AF1031" s="118"/>
      <c r="AG1031" s="118"/>
    </row>
    <row r="1032" ht="11.25" customHeight="1">
      <c r="A1032" s="123">
        <v>76289.42710715432</v>
      </c>
      <c r="B1032" s="124">
        <v>13.5063</v>
      </c>
      <c r="C1032" s="124">
        <f t="shared" si="1"/>
        <v>74.35506135</v>
      </c>
      <c r="D1032" s="124">
        <v>1004.2617651774272</v>
      </c>
      <c r="E1032" s="125">
        <v>212.0</v>
      </c>
      <c r="F1032" s="125">
        <v>0.62</v>
      </c>
      <c r="G1032" s="126">
        <v>0.8</v>
      </c>
      <c r="H1032" s="127">
        <f t="shared" si="2"/>
        <v>4579.2</v>
      </c>
      <c r="I1032" s="122">
        <f t="shared" si="3"/>
        <v>12.54575342</v>
      </c>
      <c r="J1032" s="122">
        <f t="shared" si="4"/>
        <v>213.2778082</v>
      </c>
      <c r="K1032" s="122">
        <f t="shared" si="5"/>
        <v>132.2322411</v>
      </c>
      <c r="L1032" s="122">
        <f t="shared" si="6"/>
        <v>478</v>
      </c>
      <c r="M1032" s="125">
        <v>0.96</v>
      </c>
      <c r="N1032" s="125">
        <v>16.0</v>
      </c>
      <c r="O1032" s="118">
        <f t="shared" si="7"/>
        <v>17</v>
      </c>
      <c r="P1032" s="118"/>
      <c r="Q1032" s="118"/>
      <c r="R1032" s="118"/>
      <c r="S1032" s="118"/>
      <c r="T1032" s="118"/>
      <c r="U1032" s="118"/>
      <c r="V1032" s="118"/>
      <c r="W1032" s="118"/>
      <c r="X1032" s="118"/>
      <c r="Y1032" s="118"/>
      <c r="Z1032" s="118"/>
      <c r="AA1032" s="118"/>
      <c r="AB1032" s="118"/>
      <c r="AC1032" s="118"/>
      <c r="AD1032" s="118"/>
      <c r="AE1032" s="118"/>
      <c r="AF1032" s="118"/>
      <c r="AG1032" s="118"/>
    </row>
    <row r="1033" ht="11.25" customHeight="1">
      <c r="A1033" s="123">
        <v>41862.31551586882</v>
      </c>
      <c r="B1033" s="124">
        <v>14.400268279999997</v>
      </c>
      <c r="C1033" s="124">
        <f t="shared" si="1"/>
        <v>92.3138715</v>
      </c>
      <c r="D1033" s="124">
        <v>1329.3445155252998</v>
      </c>
      <c r="E1033" s="125">
        <v>268.0</v>
      </c>
      <c r="F1033" s="125">
        <v>0.45</v>
      </c>
      <c r="G1033" s="126">
        <v>-0.4</v>
      </c>
      <c r="H1033" s="127">
        <f t="shared" si="2"/>
        <v>1929.6</v>
      </c>
      <c r="I1033" s="122">
        <f t="shared" si="3"/>
        <v>5.286575342</v>
      </c>
      <c r="J1033" s="122">
        <f t="shared" si="4"/>
        <v>111.0180822</v>
      </c>
      <c r="K1033" s="122">
        <f t="shared" si="5"/>
        <v>49.95813699</v>
      </c>
      <c r="L1033" s="122">
        <f t="shared" si="6"/>
        <v>211</v>
      </c>
      <c r="M1033" s="125">
        <v>0.99</v>
      </c>
      <c r="N1033" s="125">
        <v>21.0</v>
      </c>
      <c r="O1033" s="118">
        <f t="shared" si="7"/>
        <v>21</v>
      </c>
      <c r="P1033" s="118"/>
      <c r="Q1033" s="118"/>
      <c r="R1033" s="118"/>
      <c r="S1033" s="118"/>
      <c r="T1033" s="118"/>
      <c r="U1033" s="118"/>
      <c r="V1033" s="118"/>
      <c r="W1033" s="118"/>
      <c r="X1033" s="118"/>
      <c r="Y1033" s="118"/>
      <c r="Z1033" s="118"/>
      <c r="AA1033" s="118"/>
      <c r="AB1033" s="118"/>
      <c r="AC1033" s="118"/>
      <c r="AD1033" s="118"/>
      <c r="AE1033" s="118"/>
      <c r="AF1033" s="118"/>
      <c r="AG1033" s="118"/>
    </row>
    <row r="1034" ht="11.25" customHeight="1">
      <c r="A1034" s="123">
        <v>43542.32896082218</v>
      </c>
      <c r="B1034" s="124">
        <v>12.876779999999998</v>
      </c>
      <c r="C1034" s="124">
        <f t="shared" si="1"/>
        <v>338.790681</v>
      </c>
      <c r="D1034" s="124">
        <v>4362.533064734565</v>
      </c>
      <c r="E1034" s="125">
        <v>340.0</v>
      </c>
      <c r="F1034" s="125">
        <v>0.88</v>
      </c>
      <c r="G1034" s="126">
        <v>-0.4</v>
      </c>
      <c r="H1034" s="127">
        <f t="shared" si="2"/>
        <v>2448</v>
      </c>
      <c r="I1034" s="122">
        <f t="shared" si="3"/>
        <v>6.706849315</v>
      </c>
      <c r="J1034" s="122">
        <f t="shared" si="4"/>
        <v>187.7917808</v>
      </c>
      <c r="K1034" s="122">
        <f t="shared" si="5"/>
        <v>165.2567671</v>
      </c>
      <c r="L1034" s="122">
        <f t="shared" si="6"/>
        <v>518</v>
      </c>
      <c r="M1034" s="125">
        <v>0.95</v>
      </c>
      <c r="N1034" s="125">
        <v>27.0</v>
      </c>
      <c r="O1034" s="118">
        <f t="shared" si="7"/>
        <v>28</v>
      </c>
      <c r="P1034" s="118"/>
      <c r="Q1034" s="118"/>
      <c r="R1034" s="118"/>
      <c r="S1034" s="118"/>
      <c r="T1034" s="118"/>
      <c r="U1034" s="118"/>
      <c r="V1034" s="118"/>
      <c r="W1034" s="118"/>
      <c r="X1034" s="118"/>
      <c r="Y1034" s="118"/>
      <c r="Z1034" s="118"/>
      <c r="AA1034" s="118"/>
      <c r="AB1034" s="118"/>
      <c r="AC1034" s="118"/>
      <c r="AD1034" s="118"/>
      <c r="AE1034" s="118"/>
      <c r="AF1034" s="118"/>
      <c r="AG1034" s="118"/>
    </row>
    <row r="1035" ht="11.25" customHeight="1">
      <c r="A1035" s="123">
        <v>73714.04524052152</v>
      </c>
      <c r="B1035" s="124">
        <v>22.00070576</v>
      </c>
      <c r="C1035" s="124">
        <f t="shared" si="1"/>
        <v>321.3212755</v>
      </c>
      <c r="D1035" s="124">
        <v>7069.294836099603</v>
      </c>
      <c r="E1035" s="125">
        <v>284.0</v>
      </c>
      <c r="F1035" s="125">
        <v>0.52</v>
      </c>
      <c r="G1035" s="126">
        <v>0.2</v>
      </c>
      <c r="H1035" s="127">
        <f t="shared" si="2"/>
        <v>4089.6</v>
      </c>
      <c r="I1035" s="122">
        <f t="shared" si="3"/>
        <v>11.20438356</v>
      </c>
      <c r="J1035" s="122">
        <f t="shared" si="4"/>
        <v>582.6279452</v>
      </c>
      <c r="K1035" s="122">
        <f t="shared" si="5"/>
        <v>302.9665315</v>
      </c>
      <c r="L1035" s="122">
        <f t="shared" si="6"/>
        <v>1189</v>
      </c>
      <c r="M1035" s="125">
        <v>1.0</v>
      </c>
      <c r="N1035" s="125">
        <v>52.0</v>
      </c>
      <c r="O1035" s="118">
        <f t="shared" si="7"/>
        <v>52</v>
      </c>
      <c r="P1035" s="118"/>
      <c r="Q1035" s="118"/>
      <c r="R1035" s="118"/>
      <c r="S1035" s="118"/>
      <c r="T1035" s="118"/>
      <c r="U1035" s="118"/>
      <c r="V1035" s="118"/>
      <c r="W1035" s="118"/>
      <c r="X1035" s="118"/>
      <c r="Y1035" s="118"/>
      <c r="Z1035" s="118"/>
      <c r="AA1035" s="118"/>
      <c r="AB1035" s="118"/>
      <c r="AC1035" s="118"/>
      <c r="AD1035" s="118"/>
      <c r="AE1035" s="118"/>
      <c r="AF1035" s="118"/>
      <c r="AG1035" s="118"/>
    </row>
    <row r="1036" ht="11.25" customHeight="1">
      <c r="A1036" s="123">
        <v>24401.95087276463</v>
      </c>
      <c r="B1036" s="124">
        <v>12.28997061</v>
      </c>
      <c r="C1036" s="124">
        <f t="shared" si="1"/>
        <v>16.40561044</v>
      </c>
      <c r="D1036" s="124">
        <v>201.62447016081168</v>
      </c>
      <c r="E1036" s="125">
        <v>276.0</v>
      </c>
      <c r="F1036" s="125">
        <v>0.69</v>
      </c>
      <c r="G1036" s="126">
        <v>1.2</v>
      </c>
      <c r="H1036" s="127">
        <f t="shared" si="2"/>
        <v>7286.4</v>
      </c>
      <c r="I1036" s="122">
        <f t="shared" si="3"/>
        <v>19.96273973</v>
      </c>
      <c r="J1036" s="122">
        <f t="shared" si="4"/>
        <v>39.92547945</v>
      </c>
      <c r="K1036" s="122">
        <f t="shared" si="5"/>
        <v>27.54858082</v>
      </c>
      <c r="L1036" s="122">
        <f t="shared" si="6"/>
        <v>95</v>
      </c>
      <c r="M1036" s="125">
        <v>1.0</v>
      </c>
      <c r="N1036" s="125">
        <v>2.0</v>
      </c>
      <c r="O1036" s="118">
        <f t="shared" si="7"/>
        <v>2</v>
      </c>
      <c r="P1036" s="118"/>
      <c r="Q1036" s="118"/>
      <c r="R1036" s="118"/>
      <c r="S1036" s="118"/>
      <c r="T1036" s="118"/>
      <c r="U1036" s="118"/>
      <c r="V1036" s="118"/>
      <c r="W1036" s="118"/>
      <c r="X1036" s="118"/>
      <c r="Y1036" s="118"/>
      <c r="Z1036" s="118"/>
      <c r="AA1036" s="118"/>
      <c r="AB1036" s="118"/>
      <c r="AC1036" s="118"/>
      <c r="AD1036" s="118"/>
      <c r="AE1036" s="118"/>
      <c r="AF1036" s="118"/>
      <c r="AG1036" s="118"/>
    </row>
    <row r="1037" ht="11.25" customHeight="1">
      <c r="A1037" s="123">
        <v>41308.83659637361</v>
      </c>
      <c r="B1037" s="124">
        <v>16.1886056</v>
      </c>
      <c r="C1037" s="124">
        <f t="shared" si="1"/>
        <v>59.2362719</v>
      </c>
      <c r="D1037" s="124">
        <v>958.9526429700267</v>
      </c>
      <c r="E1037" s="125">
        <v>162.0</v>
      </c>
      <c r="F1037" s="125">
        <v>1.95</v>
      </c>
      <c r="G1037" s="126">
        <v>0.8</v>
      </c>
      <c r="H1037" s="127">
        <f t="shared" si="2"/>
        <v>3499.2</v>
      </c>
      <c r="I1037" s="122">
        <f t="shared" si="3"/>
        <v>9.586849315</v>
      </c>
      <c r="J1037" s="122">
        <f t="shared" si="4"/>
        <v>47.93424658</v>
      </c>
      <c r="K1037" s="122">
        <f t="shared" si="5"/>
        <v>93.47178082</v>
      </c>
      <c r="L1037" s="122">
        <f t="shared" si="6"/>
        <v>235</v>
      </c>
      <c r="M1037" s="125">
        <v>0.88</v>
      </c>
      <c r="N1037" s="125">
        <v>4.0</v>
      </c>
      <c r="O1037" s="118">
        <f t="shared" si="7"/>
        <v>5</v>
      </c>
      <c r="P1037" s="118"/>
      <c r="Q1037" s="118"/>
      <c r="R1037" s="118"/>
      <c r="S1037" s="118"/>
      <c r="T1037" s="118"/>
      <c r="U1037" s="118"/>
      <c r="V1037" s="118"/>
      <c r="W1037" s="118"/>
      <c r="X1037" s="118"/>
      <c r="Y1037" s="118"/>
      <c r="Z1037" s="118"/>
      <c r="AA1037" s="118"/>
      <c r="AB1037" s="118"/>
      <c r="AC1037" s="118"/>
      <c r="AD1037" s="118"/>
      <c r="AE1037" s="118"/>
      <c r="AF1037" s="118"/>
      <c r="AG1037" s="118"/>
    </row>
    <row r="1038" ht="11.25" customHeight="1">
      <c r="A1038" s="123">
        <v>30931.06154957983</v>
      </c>
      <c r="B1038" s="124">
        <v>71.05922</v>
      </c>
      <c r="C1038" s="124">
        <f t="shared" si="1"/>
        <v>85.42557901</v>
      </c>
      <c r="D1038" s="124">
        <v>6070.275012183915</v>
      </c>
      <c r="E1038" s="125">
        <v>324.0</v>
      </c>
      <c r="F1038" s="125">
        <v>0.61</v>
      </c>
      <c r="G1038" s="126">
        <v>0.1</v>
      </c>
      <c r="H1038" s="127">
        <f t="shared" si="2"/>
        <v>4276.8</v>
      </c>
      <c r="I1038" s="122">
        <f t="shared" si="3"/>
        <v>11.71726027</v>
      </c>
      <c r="J1038" s="122">
        <f t="shared" si="4"/>
        <v>128.889863</v>
      </c>
      <c r="K1038" s="122">
        <f t="shared" si="5"/>
        <v>78.62281644</v>
      </c>
      <c r="L1038" s="122">
        <f t="shared" si="6"/>
        <v>286</v>
      </c>
      <c r="M1038" s="125">
        <v>0.97</v>
      </c>
      <c r="N1038" s="125">
        <v>11.0</v>
      </c>
      <c r="O1038" s="118">
        <f t="shared" si="7"/>
        <v>11</v>
      </c>
      <c r="P1038" s="118"/>
      <c r="Q1038" s="118"/>
      <c r="R1038" s="118"/>
      <c r="S1038" s="118"/>
      <c r="T1038" s="118"/>
      <c r="U1038" s="118"/>
      <c r="V1038" s="118"/>
      <c r="W1038" s="118"/>
      <c r="X1038" s="118"/>
      <c r="Y1038" s="118"/>
      <c r="Z1038" s="118"/>
      <c r="AA1038" s="118"/>
      <c r="AB1038" s="118"/>
      <c r="AC1038" s="118"/>
      <c r="AD1038" s="118"/>
      <c r="AE1038" s="118"/>
      <c r="AF1038" s="118"/>
      <c r="AG1038" s="118"/>
    </row>
    <row r="1039" ht="11.25" customHeight="1">
      <c r="A1039" s="123">
        <v>88499.43008368039</v>
      </c>
      <c r="B1039" s="124">
        <v>5.43393752</v>
      </c>
      <c r="C1039" s="124">
        <f t="shared" si="1"/>
        <v>47.80028428</v>
      </c>
      <c r="D1039" s="124">
        <v>259.74375823464914</v>
      </c>
      <c r="E1039" s="125">
        <v>204.0</v>
      </c>
      <c r="F1039" s="125">
        <v>0.36</v>
      </c>
      <c r="G1039" s="126">
        <v>1.5</v>
      </c>
      <c r="H1039" s="127">
        <f t="shared" si="2"/>
        <v>6120</v>
      </c>
      <c r="I1039" s="122">
        <f t="shared" si="3"/>
        <v>16.76712329</v>
      </c>
      <c r="J1039" s="122">
        <f t="shared" si="4"/>
        <v>184.4383562</v>
      </c>
      <c r="K1039" s="122">
        <f t="shared" si="5"/>
        <v>66.39780822</v>
      </c>
      <c r="L1039" s="122">
        <f t="shared" si="6"/>
        <v>317</v>
      </c>
      <c r="M1039" s="125">
        <v>0.96</v>
      </c>
      <c r="N1039" s="125">
        <v>11.0</v>
      </c>
      <c r="O1039" s="118">
        <f t="shared" si="7"/>
        <v>11</v>
      </c>
      <c r="P1039" s="118"/>
      <c r="Q1039" s="118"/>
      <c r="R1039" s="118"/>
      <c r="S1039" s="118"/>
      <c r="T1039" s="118"/>
      <c r="U1039" s="118"/>
      <c r="V1039" s="118"/>
      <c r="W1039" s="118"/>
      <c r="X1039" s="118"/>
      <c r="Y1039" s="118"/>
      <c r="Z1039" s="118"/>
      <c r="AA1039" s="118"/>
      <c r="AB1039" s="118"/>
      <c r="AC1039" s="118"/>
      <c r="AD1039" s="118"/>
      <c r="AE1039" s="118"/>
      <c r="AF1039" s="118"/>
      <c r="AG1039" s="118"/>
    </row>
    <row r="1040" ht="11.25" customHeight="1">
      <c r="A1040" s="123">
        <v>1905.6348556657053</v>
      </c>
      <c r="B1040" s="124">
        <v>24.502530469999996</v>
      </c>
      <c r="C1040" s="124">
        <f t="shared" si="1"/>
        <v>368.1483251</v>
      </c>
      <c r="D1040" s="124">
        <v>9020.565553322023</v>
      </c>
      <c r="E1040" s="125">
        <v>276.0</v>
      </c>
      <c r="F1040" s="125">
        <v>1.08</v>
      </c>
      <c r="G1040" s="126">
        <v>-0.7</v>
      </c>
      <c r="H1040" s="127">
        <f t="shared" si="2"/>
        <v>993.6</v>
      </c>
      <c r="I1040" s="122">
        <f t="shared" si="3"/>
        <v>2.722191781</v>
      </c>
      <c r="J1040" s="122">
        <f t="shared" si="4"/>
        <v>84.38794521</v>
      </c>
      <c r="K1040" s="122">
        <f t="shared" si="5"/>
        <v>91.13898082</v>
      </c>
      <c r="L1040" s="122">
        <f t="shared" si="6"/>
        <v>267</v>
      </c>
      <c r="M1040" s="125">
        <v>1.0</v>
      </c>
      <c r="N1040" s="125">
        <v>31.0</v>
      </c>
      <c r="O1040" s="118">
        <f t="shared" si="7"/>
        <v>31</v>
      </c>
      <c r="P1040" s="118"/>
      <c r="Q1040" s="118"/>
      <c r="R1040" s="118"/>
      <c r="S1040" s="118"/>
      <c r="T1040" s="118"/>
      <c r="U1040" s="118"/>
      <c r="V1040" s="118"/>
      <c r="W1040" s="118"/>
      <c r="X1040" s="118"/>
      <c r="Y1040" s="118"/>
      <c r="Z1040" s="118"/>
      <c r="AA1040" s="118"/>
      <c r="AB1040" s="118"/>
      <c r="AC1040" s="118"/>
      <c r="AD1040" s="118"/>
      <c r="AE1040" s="118"/>
      <c r="AF1040" s="118"/>
      <c r="AG1040" s="118"/>
    </row>
    <row r="1041" ht="11.25" customHeight="1">
      <c r="A1041" s="123">
        <v>91035.61917339146</v>
      </c>
      <c r="B1041" s="124">
        <v>23.44798428</v>
      </c>
      <c r="C1041" s="124">
        <f t="shared" si="1"/>
        <v>53.02652771</v>
      </c>
      <c r="D1041" s="124">
        <v>1243.3651882738752</v>
      </c>
      <c r="E1041" s="125">
        <v>196.0</v>
      </c>
      <c r="F1041" s="125">
        <v>1.15</v>
      </c>
      <c r="G1041" s="126">
        <v>-0.7</v>
      </c>
      <c r="H1041" s="127">
        <f t="shared" si="2"/>
        <v>705.6</v>
      </c>
      <c r="I1041" s="122">
        <f t="shared" si="3"/>
        <v>1.933150685</v>
      </c>
      <c r="J1041" s="122">
        <f t="shared" si="4"/>
        <v>9.665753425</v>
      </c>
      <c r="K1041" s="122">
        <f t="shared" si="5"/>
        <v>11.11561644</v>
      </c>
      <c r="L1041" s="122">
        <f t="shared" si="6"/>
        <v>32</v>
      </c>
      <c r="M1041" s="125">
        <v>1.0</v>
      </c>
      <c r="N1041" s="125">
        <v>5.0</v>
      </c>
      <c r="O1041" s="118">
        <f t="shared" si="7"/>
        <v>5</v>
      </c>
      <c r="P1041" s="118"/>
      <c r="Q1041" s="118"/>
      <c r="R1041" s="118"/>
      <c r="S1041" s="118"/>
      <c r="T1041" s="118"/>
      <c r="U1041" s="118"/>
      <c r="V1041" s="118"/>
      <c r="W1041" s="118"/>
      <c r="X1041" s="118"/>
      <c r="Y1041" s="118"/>
      <c r="Z1041" s="118"/>
      <c r="AA1041" s="118"/>
      <c r="AB1041" s="118"/>
      <c r="AC1041" s="118"/>
      <c r="AD1041" s="118"/>
      <c r="AE1041" s="118"/>
      <c r="AF1041" s="118"/>
      <c r="AG1041" s="118"/>
    </row>
    <row r="1042" ht="11.25" customHeight="1">
      <c r="A1042" s="123">
        <v>49927.08482033591</v>
      </c>
      <c r="B1042" s="124">
        <v>17.1613</v>
      </c>
      <c r="C1042" s="124">
        <f t="shared" si="1"/>
        <v>62.63417939</v>
      </c>
      <c r="D1042" s="124">
        <v>1074.8839427568</v>
      </c>
      <c r="E1042" s="125">
        <v>186.0</v>
      </c>
      <c r="F1042" s="125">
        <v>0.61</v>
      </c>
      <c r="G1042" s="126">
        <v>-0.2</v>
      </c>
      <c r="H1042" s="127">
        <f t="shared" si="2"/>
        <v>1785.6</v>
      </c>
      <c r="I1042" s="122">
        <f t="shared" si="3"/>
        <v>4.892054795</v>
      </c>
      <c r="J1042" s="122">
        <f t="shared" si="4"/>
        <v>78.27287671</v>
      </c>
      <c r="K1042" s="122">
        <f t="shared" si="5"/>
        <v>47.74645479</v>
      </c>
      <c r="L1042" s="122">
        <f t="shared" si="6"/>
        <v>174</v>
      </c>
      <c r="M1042" s="125">
        <v>1.0</v>
      </c>
      <c r="N1042" s="125">
        <v>16.0</v>
      </c>
      <c r="O1042" s="118">
        <f t="shared" si="7"/>
        <v>16</v>
      </c>
      <c r="P1042" s="118"/>
      <c r="Q1042" s="118"/>
      <c r="R1042" s="118"/>
      <c r="S1042" s="118"/>
      <c r="T1042" s="118"/>
      <c r="U1042" s="118"/>
      <c r="V1042" s="118"/>
      <c r="W1042" s="118"/>
      <c r="X1042" s="118"/>
      <c r="Y1042" s="118"/>
      <c r="Z1042" s="118"/>
      <c r="AA1042" s="118"/>
      <c r="AB1042" s="118"/>
      <c r="AC1042" s="118"/>
      <c r="AD1042" s="118"/>
      <c r="AE1042" s="118"/>
      <c r="AF1042" s="118"/>
      <c r="AG1042" s="118"/>
    </row>
    <row r="1043" ht="11.25" customHeight="1">
      <c r="A1043" s="123">
        <v>21236.77097084087</v>
      </c>
      <c r="B1043" s="124">
        <v>8.06085611</v>
      </c>
      <c r="C1043" s="124">
        <f t="shared" si="1"/>
        <v>703.8604544</v>
      </c>
      <c r="D1043" s="124">
        <v>5673.7178443955345</v>
      </c>
      <c r="E1043" s="125">
        <v>316.0</v>
      </c>
      <c r="F1043" s="125">
        <v>0.53</v>
      </c>
      <c r="G1043" s="126">
        <v>-0.1</v>
      </c>
      <c r="H1043" s="127">
        <f t="shared" si="2"/>
        <v>3412.8</v>
      </c>
      <c r="I1043" s="122">
        <f t="shared" si="3"/>
        <v>9.350136986</v>
      </c>
      <c r="J1043" s="122">
        <f t="shared" si="4"/>
        <v>822.8120548</v>
      </c>
      <c r="K1043" s="122">
        <f t="shared" si="5"/>
        <v>436.090389</v>
      </c>
      <c r="L1043" s="122">
        <f t="shared" si="6"/>
        <v>1695</v>
      </c>
      <c r="M1043" s="125">
        <v>1.0</v>
      </c>
      <c r="N1043" s="125">
        <v>88.0</v>
      </c>
      <c r="O1043" s="118">
        <f t="shared" si="7"/>
        <v>88</v>
      </c>
      <c r="P1043" s="118"/>
      <c r="Q1043" s="118"/>
      <c r="R1043" s="118"/>
      <c r="S1043" s="118"/>
      <c r="T1043" s="118"/>
      <c r="U1043" s="118"/>
      <c r="V1043" s="118"/>
      <c r="W1043" s="118"/>
      <c r="X1043" s="118"/>
      <c r="Y1043" s="118"/>
      <c r="Z1043" s="118"/>
      <c r="AA1043" s="118"/>
      <c r="AB1043" s="118"/>
      <c r="AC1043" s="118"/>
      <c r="AD1043" s="118"/>
      <c r="AE1043" s="118"/>
      <c r="AF1043" s="118"/>
      <c r="AG1043" s="118"/>
    </row>
    <row r="1044" ht="11.25" customHeight="1">
      <c r="A1044" s="123">
        <v>79282.39564260037</v>
      </c>
      <c r="B1044" s="124">
        <v>14.551199999999998</v>
      </c>
      <c r="C1044" s="124">
        <f t="shared" si="1"/>
        <v>119.7798468</v>
      </c>
      <c r="D1044" s="124">
        <v>1742.9405072639997</v>
      </c>
      <c r="E1044" s="125">
        <v>340.0</v>
      </c>
      <c r="F1044" s="125">
        <v>0.63</v>
      </c>
      <c r="G1044" s="126">
        <v>-0.6</v>
      </c>
      <c r="H1044" s="127">
        <f t="shared" si="2"/>
        <v>1632</v>
      </c>
      <c r="I1044" s="122">
        <f t="shared" si="3"/>
        <v>4.471232877</v>
      </c>
      <c r="J1044" s="122">
        <f t="shared" si="4"/>
        <v>71.53972603</v>
      </c>
      <c r="K1044" s="122">
        <f t="shared" si="5"/>
        <v>45.0700274</v>
      </c>
      <c r="L1044" s="122">
        <f t="shared" si="6"/>
        <v>162</v>
      </c>
      <c r="M1044" s="125">
        <v>1.0</v>
      </c>
      <c r="N1044" s="125">
        <v>16.0</v>
      </c>
      <c r="O1044" s="118">
        <f t="shared" si="7"/>
        <v>16</v>
      </c>
      <c r="P1044" s="118"/>
      <c r="Q1044" s="118"/>
      <c r="R1044" s="118"/>
      <c r="S1044" s="118"/>
      <c r="T1044" s="118"/>
      <c r="U1044" s="118"/>
      <c r="V1044" s="118"/>
      <c r="W1044" s="118"/>
      <c r="X1044" s="118"/>
      <c r="Y1044" s="118"/>
      <c r="Z1044" s="118"/>
      <c r="AA1044" s="118"/>
      <c r="AB1044" s="118"/>
      <c r="AC1044" s="118"/>
      <c r="AD1044" s="118"/>
      <c r="AE1044" s="118"/>
      <c r="AF1044" s="118"/>
      <c r="AG1044" s="118"/>
    </row>
    <row r="1045" ht="11.25" customHeight="1">
      <c r="A1045" s="123">
        <v>33850.33113946719</v>
      </c>
      <c r="B1045" s="124">
        <v>10.491999999999999</v>
      </c>
      <c r="C1045" s="124">
        <f t="shared" si="1"/>
        <v>116.4559759</v>
      </c>
      <c r="D1045" s="124">
        <v>1221.8560992</v>
      </c>
      <c r="E1045" s="125">
        <v>422.0</v>
      </c>
      <c r="F1045" s="125">
        <v>1.0</v>
      </c>
      <c r="G1045" s="126">
        <v>1.2</v>
      </c>
      <c r="H1045" s="127">
        <f t="shared" si="2"/>
        <v>11140.8</v>
      </c>
      <c r="I1045" s="122">
        <f t="shared" si="3"/>
        <v>30.52273973</v>
      </c>
      <c r="J1045" s="122">
        <f t="shared" si="4"/>
        <v>244.1819178</v>
      </c>
      <c r="K1045" s="122">
        <f t="shared" si="5"/>
        <v>244.1819178</v>
      </c>
      <c r="L1045" s="122">
        <f t="shared" si="6"/>
        <v>733</v>
      </c>
      <c r="M1045" s="125">
        <v>1.0</v>
      </c>
      <c r="N1045" s="125">
        <v>8.0</v>
      </c>
      <c r="O1045" s="118">
        <f t="shared" si="7"/>
        <v>8</v>
      </c>
      <c r="P1045" s="118"/>
      <c r="Q1045" s="118"/>
      <c r="R1045" s="118"/>
      <c r="S1045" s="118"/>
      <c r="T1045" s="118"/>
      <c r="U1045" s="118"/>
      <c r="V1045" s="118"/>
      <c r="W1045" s="118"/>
      <c r="X1045" s="118"/>
      <c r="Y1045" s="118"/>
      <c r="Z1045" s="118"/>
      <c r="AA1045" s="118"/>
      <c r="AB1045" s="118"/>
      <c r="AC1045" s="118"/>
      <c r="AD1045" s="118"/>
      <c r="AE1045" s="118"/>
      <c r="AF1045" s="118"/>
      <c r="AG1045" s="118"/>
    </row>
    <row r="1046" ht="11.25" customHeight="1">
      <c r="A1046" s="123">
        <v>18455.613808526483</v>
      </c>
      <c r="B1046" s="124">
        <v>16.43426503</v>
      </c>
      <c r="C1046" s="124">
        <f t="shared" si="1"/>
        <v>274.2637977</v>
      </c>
      <c r="D1046" s="124">
        <v>4507.323938758498</v>
      </c>
      <c r="E1046" s="125">
        <v>106.0</v>
      </c>
      <c r="F1046" s="125">
        <v>1.26</v>
      </c>
      <c r="G1046" s="126">
        <v>0.2</v>
      </c>
      <c r="H1046" s="127">
        <f t="shared" si="2"/>
        <v>1526.4</v>
      </c>
      <c r="I1046" s="122">
        <f t="shared" si="3"/>
        <v>4.181917808</v>
      </c>
      <c r="J1046" s="122">
        <f t="shared" si="4"/>
        <v>213.2778082</v>
      </c>
      <c r="K1046" s="122">
        <f t="shared" si="5"/>
        <v>268.7300384</v>
      </c>
      <c r="L1046" s="122">
        <f t="shared" si="6"/>
        <v>751</v>
      </c>
      <c r="M1046" s="125">
        <v>1.0</v>
      </c>
      <c r="N1046" s="125">
        <v>51.0</v>
      </c>
      <c r="O1046" s="118">
        <f t="shared" si="7"/>
        <v>51</v>
      </c>
      <c r="P1046" s="118"/>
      <c r="Q1046" s="118"/>
      <c r="R1046" s="118"/>
      <c r="S1046" s="118"/>
      <c r="T1046" s="118"/>
      <c r="U1046" s="118"/>
      <c r="V1046" s="118"/>
      <c r="W1046" s="118"/>
      <c r="X1046" s="118"/>
      <c r="Y1046" s="118"/>
      <c r="Z1046" s="118"/>
      <c r="AA1046" s="118"/>
      <c r="AB1046" s="118"/>
      <c r="AC1046" s="118"/>
      <c r="AD1046" s="118"/>
      <c r="AE1046" s="118"/>
      <c r="AF1046" s="118"/>
      <c r="AG1046" s="118"/>
    </row>
    <row r="1047" ht="11.25" customHeight="1">
      <c r="A1047" s="123">
        <v>29642.640796549036</v>
      </c>
      <c r="B1047" s="124">
        <v>21.774555</v>
      </c>
      <c r="C1047" s="124">
        <f t="shared" si="1"/>
        <v>55.81000569</v>
      </c>
      <c r="D1047" s="124">
        <v>1215.2380384021533</v>
      </c>
      <c r="E1047" s="125">
        <v>414.0</v>
      </c>
      <c r="F1047" s="125">
        <v>1.44</v>
      </c>
      <c r="G1047" s="126">
        <v>-0.1</v>
      </c>
      <c r="H1047" s="127">
        <f t="shared" si="2"/>
        <v>4471.2</v>
      </c>
      <c r="I1047" s="122">
        <f t="shared" si="3"/>
        <v>12.24986301</v>
      </c>
      <c r="J1047" s="122">
        <f t="shared" si="4"/>
        <v>24.49972603</v>
      </c>
      <c r="K1047" s="122">
        <f t="shared" si="5"/>
        <v>35.27960548</v>
      </c>
      <c r="L1047" s="122">
        <f t="shared" si="6"/>
        <v>95</v>
      </c>
      <c r="M1047" s="125">
        <v>0.98</v>
      </c>
      <c r="N1047" s="125">
        <v>2.0</v>
      </c>
      <c r="O1047" s="118">
        <f t="shared" si="7"/>
        <v>2</v>
      </c>
      <c r="P1047" s="118"/>
      <c r="Q1047" s="118"/>
      <c r="R1047" s="118"/>
      <c r="S1047" s="118"/>
      <c r="T1047" s="118"/>
      <c r="U1047" s="118"/>
      <c r="V1047" s="118"/>
      <c r="W1047" s="118"/>
      <c r="X1047" s="118"/>
      <c r="Y1047" s="118"/>
      <c r="Z1047" s="118"/>
      <c r="AA1047" s="118"/>
      <c r="AB1047" s="118"/>
      <c r="AC1047" s="118"/>
      <c r="AD1047" s="118"/>
      <c r="AE1047" s="118"/>
      <c r="AF1047" s="118"/>
      <c r="AG1047" s="118"/>
    </row>
    <row r="1048" ht="11.25" customHeight="1">
      <c r="A1048" s="123">
        <v>7595.552357400715</v>
      </c>
      <c r="B1048" s="124">
        <v>37.76673789</v>
      </c>
      <c r="C1048" s="124">
        <f t="shared" si="1"/>
        <v>8.11572951</v>
      </c>
      <c r="D1048" s="124">
        <v>306.50462920047875</v>
      </c>
      <c r="E1048" s="125">
        <v>186.0</v>
      </c>
      <c r="F1048" s="125">
        <v>0.34</v>
      </c>
      <c r="G1048" s="126">
        <v>0.2</v>
      </c>
      <c r="H1048" s="127">
        <f t="shared" si="2"/>
        <v>2678.4</v>
      </c>
      <c r="I1048" s="122">
        <f t="shared" si="3"/>
        <v>7.338082192</v>
      </c>
      <c r="J1048" s="122">
        <f t="shared" si="4"/>
        <v>22.01424658</v>
      </c>
      <c r="K1048" s="122">
        <f t="shared" si="5"/>
        <v>7.484843836</v>
      </c>
      <c r="L1048" s="122">
        <f t="shared" si="6"/>
        <v>37</v>
      </c>
      <c r="M1048" s="125">
        <v>0.91</v>
      </c>
      <c r="N1048" s="125">
        <v>3.0</v>
      </c>
      <c r="O1048" s="118">
        <f t="shared" si="7"/>
        <v>3</v>
      </c>
      <c r="P1048" s="118"/>
      <c r="Q1048" s="118"/>
      <c r="R1048" s="118"/>
      <c r="S1048" s="118"/>
      <c r="T1048" s="118"/>
      <c r="U1048" s="118"/>
      <c r="V1048" s="118"/>
      <c r="W1048" s="118"/>
      <c r="X1048" s="118"/>
      <c r="Y1048" s="118"/>
      <c r="Z1048" s="118"/>
      <c r="AA1048" s="118"/>
      <c r="AB1048" s="118"/>
      <c r="AC1048" s="118"/>
      <c r="AD1048" s="118"/>
      <c r="AE1048" s="118"/>
      <c r="AF1048" s="118"/>
      <c r="AG1048" s="118"/>
    </row>
    <row r="1049" ht="11.25" customHeight="1">
      <c r="A1049" s="123">
        <v>139.8523216953884</v>
      </c>
      <c r="B1049" s="124">
        <v>111.26793692</v>
      </c>
      <c r="C1049" s="124">
        <f t="shared" si="1"/>
        <v>40.65558678</v>
      </c>
      <c r="D1049" s="124">
        <v>4523.663265388088</v>
      </c>
      <c r="E1049" s="125">
        <v>26.0</v>
      </c>
      <c r="F1049" s="125">
        <v>1.56</v>
      </c>
      <c r="G1049" s="126">
        <v>0.2</v>
      </c>
      <c r="H1049" s="127">
        <f t="shared" si="2"/>
        <v>374.4</v>
      </c>
      <c r="I1049" s="122">
        <f t="shared" si="3"/>
        <v>1.025753425</v>
      </c>
      <c r="J1049" s="122">
        <f t="shared" si="4"/>
        <v>27.69534247</v>
      </c>
      <c r="K1049" s="122">
        <f t="shared" si="5"/>
        <v>43.20473425</v>
      </c>
      <c r="L1049" s="122">
        <f t="shared" si="6"/>
        <v>114</v>
      </c>
      <c r="M1049" s="125">
        <v>0.98</v>
      </c>
      <c r="N1049" s="125">
        <v>26.0</v>
      </c>
      <c r="O1049" s="118">
        <f t="shared" si="7"/>
        <v>27</v>
      </c>
      <c r="P1049" s="118"/>
      <c r="Q1049" s="118"/>
      <c r="R1049" s="118"/>
      <c r="S1049" s="118"/>
      <c r="T1049" s="118"/>
      <c r="U1049" s="118"/>
      <c r="V1049" s="118"/>
      <c r="W1049" s="118"/>
      <c r="X1049" s="118"/>
      <c r="Y1049" s="118"/>
      <c r="Z1049" s="118"/>
      <c r="AA1049" s="118"/>
      <c r="AB1049" s="118"/>
      <c r="AC1049" s="118"/>
      <c r="AD1049" s="118"/>
      <c r="AE1049" s="118"/>
      <c r="AF1049" s="118"/>
      <c r="AG1049" s="118"/>
    </row>
    <row r="1050" ht="11.25" customHeight="1">
      <c r="A1050" s="123">
        <v>33720.916694209416</v>
      </c>
      <c r="B1050" s="124">
        <v>46.651611599999995</v>
      </c>
      <c r="C1050" s="124">
        <f t="shared" si="1"/>
        <v>258.8325166</v>
      </c>
      <c r="D1050" s="124">
        <v>12074.954031772097</v>
      </c>
      <c r="E1050" s="125">
        <v>332.0</v>
      </c>
      <c r="F1050" s="125">
        <v>0.76</v>
      </c>
      <c r="G1050" s="126">
        <v>-0.4</v>
      </c>
      <c r="H1050" s="127">
        <f t="shared" si="2"/>
        <v>2390.4</v>
      </c>
      <c r="I1050" s="122">
        <f t="shared" si="3"/>
        <v>6.549041096</v>
      </c>
      <c r="J1050" s="122">
        <f t="shared" si="4"/>
        <v>170.2750685</v>
      </c>
      <c r="K1050" s="122">
        <f t="shared" si="5"/>
        <v>129.4090521</v>
      </c>
      <c r="L1050" s="122">
        <f t="shared" si="6"/>
        <v>429</v>
      </c>
      <c r="M1050" s="125">
        <v>1.0</v>
      </c>
      <c r="N1050" s="125">
        <v>26.0</v>
      </c>
      <c r="O1050" s="118">
        <f t="shared" si="7"/>
        <v>26</v>
      </c>
      <c r="P1050" s="118"/>
      <c r="Q1050" s="118"/>
      <c r="R1050" s="118"/>
      <c r="S1050" s="118"/>
      <c r="T1050" s="118"/>
      <c r="U1050" s="118"/>
      <c r="V1050" s="118"/>
      <c r="W1050" s="118"/>
      <c r="X1050" s="118"/>
      <c r="Y1050" s="118"/>
      <c r="Z1050" s="118"/>
      <c r="AA1050" s="118"/>
      <c r="AB1050" s="118"/>
      <c r="AC1050" s="118"/>
      <c r="AD1050" s="118"/>
      <c r="AE1050" s="118"/>
      <c r="AF1050" s="118"/>
      <c r="AG1050" s="118"/>
    </row>
    <row r="1051" ht="11.25" customHeight="1">
      <c r="A1051" s="123">
        <v>12707.5485483243</v>
      </c>
      <c r="B1051" s="124">
        <v>8.8322</v>
      </c>
      <c r="C1051" s="124">
        <f t="shared" si="1"/>
        <v>139.2459557</v>
      </c>
      <c r="D1051" s="124">
        <v>1229.8481303679998</v>
      </c>
      <c r="E1051" s="125">
        <v>260.0</v>
      </c>
      <c r="F1051" s="125">
        <v>0.62</v>
      </c>
      <c r="G1051" s="126">
        <v>-0.2</v>
      </c>
      <c r="H1051" s="127">
        <f t="shared" si="2"/>
        <v>2496</v>
      </c>
      <c r="I1051" s="122">
        <f t="shared" si="3"/>
        <v>6.838356164</v>
      </c>
      <c r="J1051" s="122">
        <f t="shared" si="4"/>
        <v>109.4136986</v>
      </c>
      <c r="K1051" s="122">
        <f t="shared" si="5"/>
        <v>67.83649315</v>
      </c>
      <c r="L1051" s="122">
        <f t="shared" si="6"/>
        <v>245</v>
      </c>
      <c r="M1051" s="125">
        <v>1.0</v>
      </c>
      <c r="N1051" s="125">
        <v>16.0</v>
      </c>
      <c r="O1051" s="118">
        <f t="shared" si="7"/>
        <v>16</v>
      </c>
      <c r="P1051" s="118"/>
      <c r="Q1051" s="118"/>
      <c r="R1051" s="118"/>
      <c r="S1051" s="118"/>
      <c r="T1051" s="118"/>
      <c r="U1051" s="118"/>
      <c r="V1051" s="118"/>
      <c r="W1051" s="118"/>
      <c r="X1051" s="118"/>
      <c r="Y1051" s="118"/>
      <c r="Z1051" s="118"/>
      <c r="AA1051" s="118"/>
      <c r="AB1051" s="118"/>
      <c r="AC1051" s="118"/>
      <c r="AD1051" s="118"/>
      <c r="AE1051" s="118"/>
      <c r="AF1051" s="118"/>
      <c r="AG1051" s="118"/>
    </row>
    <row r="1052" ht="11.25" customHeight="1">
      <c r="A1052" s="123">
        <v>8357.205585642736</v>
      </c>
      <c r="B1052" s="124">
        <v>5.1342</v>
      </c>
      <c r="C1052" s="124">
        <f t="shared" si="1"/>
        <v>167.7619193</v>
      </c>
      <c r="D1052" s="124">
        <v>861.3232458688001</v>
      </c>
      <c r="E1052" s="125">
        <v>204.0</v>
      </c>
      <c r="F1052" s="125">
        <v>0.93</v>
      </c>
      <c r="G1052" s="126">
        <v>1.2</v>
      </c>
      <c r="H1052" s="127">
        <f t="shared" si="2"/>
        <v>5385.6</v>
      </c>
      <c r="I1052" s="122">
        <f t="shared" si="3"/>
        <v>14.75506849</v>
      </c>
      <c r="J1052" s="122">
        <f t="shared" si="4"/>
        <v>236.0810959</v>
      </c>
      <c r="K1052" s="122">
        <f t="shared" si="5"/>
        <v>219.5554192</v>
      </c>
      <c r="L1052" s="122">
        <f t="shared" si="6"/>
        <v>675</v>
      </c>
      <c r="M1052" s="125">
        <v>1.0</v>
      </c>
      <c r="N1052" s="125">
        <v>16.0</v>
      </c>
      <c r="O1052" s="118">
        <f t="shared" si="7"/>
        <v>16</v>
      </c>
      <c r="P1052" s="118"/>
      <c r="Q1052" s="118"/>
      <c r="R1052" s="118"/>
      <c r="S1052" s="118"/>
      <c r="T1052" s="118"/>
      <c r="U1052" s="118"/>
      <c r="V1052" s="118"/>
      <c r="W1052" s="118"/>
      <c r="X1052" s="118"/>
      <c r="Y1052" s="118"/>
      <c r="Z1052" s="118"/>
      <c r="AA1052" s="118"/>
      <c r="AB1052" s="118"/>
      <c r="AC1052" s="118"/>
      <c r="AD1052" s="118"/>
      <c r="AE1052" s="118"/>
      <c r="AF1052" s="118"/>
      <c r="AG1052" s="118"/>
    </row>
    <row r="1053" ht="11.25" customHeight="1">
      <c r="A1053" s="123">
        <v>80434.7920975005</v>
      </c>
      <c r="B1053" s="124">
        <v>5.4303943199999996</v>
      </c>
      <c r="C1053" s="124">
        <f t="shared" si="1"/>
        <v>103.4963998</v>
      </c>
      <c r="D1053" s="124">
        <v>562.0262618372778</v>
      </c>
      <c r="E1053" s="125">
        <v>398.0</v>
      </c>
      <c r="F1053" s="125">
        <v>1.16</v>
      </c>
      <c r="G1053" s="126">
        <v>-0.4</v>
      </c>
      <c r="H1053" s="127">
        <f t="shared" si="2"/>
        <v>2865.6</v>
      </c>
      <c r="I1053" s="122">
        <f t="shared" si="3"/>
        <v>7.850958904</v>
      </c>
      <c r="J1053" s="122">
        <f t="shared" si="4"/>
        <v>39.25479452</v>
      </c>
      <c r="K1053" s="122">
        <f t="shared" si="5"/>
        <v>45.53556164</v>
      </c>
      <c r="L1053" s="122">
        <f t="shared" si="6"/>
        <v>130</v>
      </c>
      <c r="M1053" s="125">
        <v>0.91</v>
      </c>
      <c r="N1053" s="125">
        <v>5.0</v>
      </c>
      <c r="O1053" s="118">
        <f t="shared" si="7"/>
        <v>5</v>
      </c>
      <c r="P1053" s="118"/>
      <c r="Q1053" s="118"/>
      <c r="R1053" s="118"/>
      <c r="S1053" s="118"/>
      <c r="T1053" s="118"/>
      <c r="U1053" s="118"/>
      <c r="V1053" s="118"/>
      <c r="W1053" s="118"/>
      <c r="X1053" s="118"/>
      <c r="Y1053" s="118"/>
      <c r="Z1053" s="118"/>
      <c r="AA1053" s="118"/>
      <c r="AB1053" s="118"/>
      <c r="AC1053" s="118"/>
      <c r="AD1053" s="118"/>
      <c r="AE1053" s="118"/>
      <c r="AF1053" s="118"/>
      <c r="AG1053" s="118"/>
    </row>
    <row r="1054" ht="11.25" customHeight="1">
      <c r="A1054" s="123">
        <v>19941.467420390247</v>
      </c>
      <c r="B1054" s="124">
        <v>8.54854577</v>
      </c>
      <c r="C1054" s="124">
        <f t="shared" si="1"/>
        <v>64.67788042</v>
      </c>
      <c r="D1054" s="124">
        <v>552.901821093898</v>
      </c>
      <c r="E1054" s="125">
        <v>414.0</v>
      </c>
      <c r="F1054" s="125">
        <v>0.68</v>
      </c>
      <c r="G1054" s="126">
        <v>0.2</v>
      </c>
      <c r="H1054" s="127">
        <f t="shared" si="2"/>
        <v>5961.6</v>
      </c>
      <c r="I1054" s="122">
        <f t="shared" si="3"/>
        <v>16.33315068</v>
      </c>
      <c r="J1054" s="122">
        <f t="shared" si="4"/>
        <v>97.99890411</v>
      </c>
      <c r="K1054" s="122">
        <f t="shared" si="5"/>
        <v>66.63925479</v>
      </c>
      <c r="L1054" s="122">
        <f t="shared" si="6"/>
        <v>231</v>
      </c>
      <c r="M1054" s="125">
        <v>0.87</v>
      </c>
      <c r="N1054" s="125">
        <v>5.0</v>
      </c>
      <c r="O1054" s="118">
        <f t="shared" si="7"/>
        <v>6</v>
      </c>
      <c r="P1054" s="118"/>
      <c r="Q1054" s="118"/>
      <c r="R1054" s="118"/>
      <c r="S1054" s="118"/>
      <c r="T1054" s="118"/>
      <c r="U1054" s="118"/>
      <c r="V1054" s="118"/>
      <c r="W1054" s="118"/>
      <c r="X1054" s="118"/>
      <c r="Y1054" s="118"/>
      <c r="Z1054" s="118"/>
      <c r="AA1054" s="118"/>
      <c r="AB1054" s="118"/>
      <c r="AC1054" s="118"/>
      <c r="AD1054" s="118"/>
      <c r="AE1054" s="118"/>
      <c r="AF1054" s="118"/>
      <c r="AG1054" s="118"/>
    </row>
    <row r="1055" ht="11.25" customHeight="1">
      <c r="A1055" s="123">
        <v>63307.53543406608</v>
      </c>
      <c r="B1055" s="124">
        <v>15.822946929999999</v>
      </c>
      <c r="C1055" s="124">
        <f t="shared" si="1"/>
        <v>71.78359572</v>
      </c>
      <c r="D1055" s="124">
        <v>1135.8280254645022</v>
      </c>
      <c r="E1055" s="125">
        <v>292.0</v>
      </c>
      <c r="F1055" s="125">
        <v>0.58</v>
      </c>
      <c r="G1055" s="126">
        <v>0.4</v>
      </c>
      <c r="H1055" s="127">
        <f t="shared" si="2"/>
        <v>4905.6</v>
      </c>
      <c r="I1055" s="122">
        <f t="shared" si="3"/>
        <v>13.44</v>
      </c>
      <c r="J1055" s="122">
        <f t="shared" si="4"/>
        <v>174.72</v>
      </c>
      <c r="K1055" s="122">
        <f t="shared" si="5"/>
        <v>101.3376</v>
      </c>
      <c r="L1055" s="122">
        <f t="shared" si="6"/>
        <v>377</v>
      </c>
      <c r="M1055" s="125">
        <v>0.91</v>
      </c>
      <c r="N1055" s="125">
        <v>12.0</v>
      </c>
      <c r="O1055" s="118">
        <f t="shared" si="7"/>
        <v>13</v>
      </c>
      <c r="P1055" s="118"/>
      <c r="Q1055" s="118"/>
      <c r="R1055" s="118"/>
      <c r="S1055" s="118"/>
      <c r="T1055" s="118"/>
      <c r="U1055" s="118"/>
      <c r="V1055" s="118"/>
      <c r="W1055" s="118"/>
      <c r="X1055" s="118"/>
      <c r="Y1055" s="118"/>
      <c r="Z1055" s="118"/>
      <c r="AA1055" s="118"/>
      <c r="AB1055" s="118"/>
      <c r="AC1055" s="118"/>
      <c r="AD1055" s="118"/>
      <c r="AE1055" s="118"/>
      <c r="AF1055" s="118"/>
      <c r="AG1055" s="118"/>
    </row>
    <row r="1056" ht="11.25" customHeight="1">
      <c r="A1056" s="123">
        <v>61734.751937022884</v>
      </c>
      <c r="B1056" s="124">
        <v>9.761</v>
      </c>
      <c r="C1056" s="124">
        <f t="shared" si="1"/>
        <v>24.3763708</v>
      </c>
      <c r="D1056" s="124">
        <v>237.93775533707537</v>
      </c>
      <c r="E1056" s="125">
        <v>26.0</v>
      </c>
      <c r="F1056" s="125">
        <v>1.41</v>
      </c>
      <c r="G1056" s="126">
        <v>-0.1</v>
      </c>
      <c r="H1056" s="127">
        <f t="shared" si="2"/>
        <v>280.8</v>
      </c>
      <c r="I1056" s="122">
        <f t="shared" si="3"/>
        <v>0.7693150685</v>
      </c>
      <c r="J1056" s="122">
        <f t="shared" si="4"/>
        <v>15.38630137</v>
      </c>
      <c r="K1056" s="122">
        <f t="shared" si="5"/>
        <v>21.69468493</v>
      </c>
      <c r="L1056" s="122">
        <f t="shared" si="6"/>
        <v>59</v>
      </c>
      <c r="M1056" s="125">
        <v>0.82</v>
      </c>
      <c r="N1056" s="125">
        <v>16.0</v>
      </c>
      <c r="O1056" s="118">
        <f t="shared" si="7"/>
        <v>20</v>
      </c>
      <c r="P1056" s="118"/>
      <c r="Q1056" s="118"/>
      <c r="R1056" s="118"/>
      <c r="S1056" s="118"/>
      <c r="T1056" s="118"/>
      <c r="U1056" s="118"/>
      <c r="V1056" s="118"/>
      <c r="W1056" s="118"/>
      <c r="X1056" s="118"/>
      <c r="Y1056" s="118"/>
      <c r="Z1056" s="118"/>
      <c r="AA1056" s="118"/>
      <c r="AB1056" s="118"/>
      <c r="AC1056" s="118"/>
      <c r="AD1056" s="118"/>
      <c r="AE1056" s="118"/>
      <c r="AF1056" s="118"/>
      <c r="AG1056" s="118"/>
    </row>
    <row r="1057" ht="11.25" customHeight="1">
      <c r="A1057" s="123">
        <v>14220.412620358169</v>
      </c>
      <c r="B1057" s="124">
        <v>9.71316336</v>
      </c>
      <c r="C1057" s="124">
        <f t="shared" si="1"/>
        <v>55.7451282</v>
      </c>
      <c r="D1057" s="124">
        <v>541.4615366826489</v>
      </c>
      <c r="E1057" s="125">
        <v>332.0</v>
      </c>
      <c r="F1057" s="125">
        <v>0.29</v>
      </c>
      <c r="G1057" s="126">
        <v>1.2</v>
      </c>
      <c r="H1057" s="127">
        <f t="shared" si="2"/>
        <v>8764.8</v>
      </c>
      <c r="I1057" s="122">
        <f t="shared" si="3"/>
        <v>24.01315068</v>
      </c>
      <c r="J1057" s="122">
        <f t="shared" si="4"/>
        <v>264.1446575</v>
      </c>
      <c r="K1057" s="122">
        <f t="shared" si="5"/>
        <v>76.60195068</v>
      </c>
      <c r="L1057" s="122">
        <f t="shared" si="6"/>
        <v>417</v>
      </c>
      <c r="M1057" s="125">
        <v>1.0</v>
      </c>
      <c r="N1057" s="125">
        <v>11.0</v>
      </c>
      <c r="O1057" s="118">
        <f t="shared" si="7"/>
        <v>11</v>
      </c>
      <c r="P1057" s="118"/>
      <c r="Q1057" s="118"/>
      <c r="R1057" s="118"/>
      <c r="S1057" s="118"/>
      <c r="T1057" s="118"/>
      <c r="U1057" s="118"/>
      <c r="V1057" s="118"/>
      <c r="W1057" s="118"/>
      <c r="X1057" s="118"/>
      <c r="Y1057" s="118"/>
      <c r="Z1057" s="118"/>
      <c r="AA1057" s="118"/>
      <c r="AB1057" s="118"/>
      <c r="AC1057" s="118"/>
      <c r="AD1057" s="118"/>
      <c r="AE1057" s="118"/>
      <c r="AF1057" s="118"/>
      <c r="AG1057" s="118"/>
    </row>
    <row r="1058" ht="11.25" customHeight="1">
      <c r="A1058" s="123">
        <v>72325.83695089136</v>
      </c>
      <c r="B1058" s="124">
        <v>20.37726613</v>
      </c>
      <c r="C1058" s="124">
        <f t="shared" si="1"/>
        <v>230.7130055</v>
      </c>
      <c r="D1058" s="124">
        <v>4701.3003132862705</v>
      </c>
      <c r="E1058" s="125">
        <v>170.0</v>
      </c>
      <c r="F1058" s="125">
        <v>0.81</v>
      </c>
      <c r="G1058" s="126">
        <v>-0.4</v>
      </c>
      <c r="H1058" s="127">
        <f t="shared" si="2"/>
        <v>1224</v>
      </c>
      <c r="I1058" s="122">
        <f t="shared" si="3"/>
        <v>3.353424658</v>
      </c>
      <c r="J1058" s="122">
        <f t="shared" si="4"/>
        <v>147.5506849</v>
      </c>
      <c r="K1058" s="122">
        <f t="shared" si="5"/>
        <v>119.5160548</v>
      </c>
      <c r="L1058" s="122">
        <f t="shared" si="6"/>
        <v>387</v>
      </c>
      <c r="M1058" s="125">
        <v>0.94</v>
      </c>
      <c r="N1058" s="125">
        <v>41.0</v>
      </c>
      <c r="O1058" s="118">
        <f t="shared" si="7"/>
        <v>44</v>
      </c>
      <c r="P1058" s="118"/>
      <c r="Q1058" s="118"/>
      <c r="R1058" s="118"/>
      <c r="S1058" s="118"/>
      <c r="T1058" s="118"/>
      <c r="U1058" s="118"/>
      <c r="V1058" s="118"/>
      <c r="W1058" s="118"/>
      <c r="X1058" s="118"/>
      <c r="Y1058" s="118"/>
      <c r="Z1058" s="118"/>
      <c r="AA1058" s="118"/>
      <c r="AB1058" s="118"/>
      <c r="AC1058" s="118"/>
      <c r="AD1058" s="118"/>
      <c r="AE1058" s="118"/>
      <c r="AF1058" s="118"/>
      <c r="AG1058" s="118"/>
    </row>
    <row r="1059" ht="11.25" customHeight="1">
      <c r="A1059" s="123">
        <v>67214.50171633557</v>
      </c>
      <c r="B1059" s="124">
        <v>14.01456</v>
      </c>
      <c r="C1059" s="124">
        <f t="shared" si="1"/>
        <v>97.21745885</v>
      </c>
      <c r="D1059" s="124">
        <v>1362.4599101115098</v>
      </c>
      <c r="E1059" s="125">
        <v>154.0</v>
      </c>
      <c r="F1059" s="125">
        <v>1.18</v>
      </c>
      <c r="G1059" s="126">
        <v>1.2</v>
      </c>
      <c r="H1059" s="127">
        <f t="shared" si="2"/>
        <v>4065.6</v>
      </c>
      <c r="I1059" s="122">
        <f t="shared" si="3"/>
        <v>11.13863014</v>
      </c>
      <c r="J1059" s="122">
        <f t="shared" si="4"/>
        <v>200.4953425</v>
      </c>
      <c r="K1059" s="122">
        <f t="shared" si="5"/>
        <v>236.5845041</v>
      </c>
      <c r="L1059" s="122">
        <f t="shared" si="6"/>
        <v>674</v>
      </c>
      <c r="M1059" s="125">
        <v>0.91</v>
      </c>
      <c r="N1059" s="125">
        <v>16.0</v>
      </c>
      <c r="O1059" s="118">
        <f t="shared" si="7"/>
        <v>18</v>
      </c>
      <c r="P1059" s="118"/>
      <c r="Q1059" s="118"/>
      <c r="R1059" s="118"/>
      <c r="S1059" s="118"/>
      <c r="T1059" s="118"/>
      <c r="U1059" s="118"/>
      <c r="V1059" s="118"/>
      <c r="W1059" s="118"/>
      <c r="X1059" s="118"/>
      <c r="Y1059" s="118"/>
      <c r="Z1059" s="118"/>
      <c r="AA1059" s="118"/>
      <c r="AB1059" s="118"/>
      <c r="AC1059" s="118"/>
      <c r="AD1059" s="118"/>
      <c r="AE1059" s="118"/>
      <c r="AF1059" s="118"/>
      <c r="AG1059" s="118"/>
    </row>
    <row r="1060" ht="11.25" customHeight="1">
      <c r="A1060" s="123">
        <v>27441.052938984623</v>
      </c>
      <c r="B1060" s="124">
        <v>17.3677</v>
      </c>
      <c r="C1060" s="124">
        <f t="shared" si="1"/>
        <v>69.264177</v>
      </c>
      <c r="D1060" s="124">
        <v>1202.9594468488806</v>
      </c>
      <c r="E1060" s="125">
        <v>170.0</v>
      </c>
      <c r="F1060" s="125">
        <v>0.75</v>
      </c>
      <c r="G1060" s="126">
        <v>0.5</v>
      </c>
      <c r="H1060" s="127">
        <f t="shared" si="2"/>
        <v>3060</v>
      </c>
      <c r="I1060" s="122">
        <f t="shared" si="3"/>
        <v>8.383561644</v>
      </c>
      <c r="J1060" s="122">
        <f t="shared" si="4"/>
        <v>142.5205479</v>
      </c>
      <c r="K1060" s="122">
        <f t="shared" si="5"/>
        <v>106.890411</v>
      </c>
      <c r="L1060" s="122">
        <f t="shared" si="6"/>
        <v>356</v>
      </c>
      <c r="M1060" s="125">
        <v>0.95</v>
      </c>
      <c r="N1060" s="125">
        <v>16.0</v>
      </c>
      <c r="O1060" s="118">
        <f t="shared" si="7"/>
        <v>17</v>
      </c>
      <c r="P1060" s="118"/>
      <c r="Q1060" s="118"/>
      <c r="R1060" s="118"/>
      <c r="S1060" s="118"/>
      <c r="T1060" s="118"/>
      <c r="U1060" s="118"/>
      <c r="V1060" s="118"/>
      <c r="W1060" s="118"/>
      <c r="X1060" s="118"/>
      <c r="Y1060" s="118"/>
      <c r="Z1060" s="118"/>
      <c r="AA1060" s="118"/>
      <c r="AB1060" s="118"/>
      <c r="AC1060" s="118"/>
      <c r="AD1060" s="118"/>
      <c r="AE1060" s="118"/>
      <c r="AF1060" s="118"/>
      <c r="AG1060" s="118"/>
    </row>
    <row r="1061" ht="11.25" customHeight="1">
      <c r="A1061" s="123">
        <v>55243.208909944486</v>
      </c>
      <c r="B1061" s="124">
        <v>157.20136423999998</v>
      </c>
      <c r="C1061" s="124">
        <f t="shared" si="1"/>
        <v>705.7206202</v>
      </c>
      <c r="D1061" s="124">
        <v>110940.24427211177</v>
      </c>
      <c r="E1061" s="125">
        <v>348.0</v>
      </c>
      <c r="F1061" s="125">
        <v>0.77</v>
      </c>
      <c r="G1061" s="126">
        <v>1.5</v>
      </c>
      <c r="H1061" s="127">
        <f t="shared" si="2"/>
        <v>10440</v>
      </c>
      <c r="I1061" s="122">
        <f t="shared" si="3"/>
        <v>28.60273973</v>
      </c>
      <c r="J1061" s="122">
        <f t="shared" si="4"/>
        <v>2059.39726</v>
      </c>
      <c r="K1061" s="122">
        <f t="shared" si="5"/>
        <v>1585.73589</v>
      </c>
      <c r="L1061" s="122">
        <f t="shared" si="6"/>
        <v>5231</v>
      </c>
      <c r="M1061" s="125">
        <v>0.95</v>
      </c>
      <c r="N1061" s="125">
        <v>68.0</v>
      </c>
      <c r="O1061" s="118">
        <f t="shared" si="7"/>
        <v>72</v>
      </c>
      <c r="P1061" s="118"/>
      <c r="Q1061" s="118"/>
      <c r="R1061" s="118"/>
      <c r="S1061" s="118"/>
      <c r="T1061" s="118"/>
      <c r="U1061" s="118"/>
      <c r="V1061" s="118"/>
      <c r="W1061" s="118"/>
      <c r="X1061" s="118"/>
      <c r="Y1061" s="118"/>
      <c r="Z1061" s="118"/>
      <c r="AA1061" s="118"/>
      <c r="AB1061" s="118"/>
      <c r="AC1061" s="118"/>
      <c r="AD1061" s="118"/>
      <c r="AE1061" s="118"/>
      <c r="AF1061" s="118"/>
      <c r="AG1061" s="118"/>
    </row>
    <row r="1062" ht="11.25" customHeight="1">
      <c r="A1062" s="123">
        <v>87814.61072016909</v>
      </c>
      <c r="B1062" s="124">
        <v>10.04541576</v>
      </c>
      <c r="C1062" s="124">
        <f t="shared" si="1"/>
        <v>149.3018634</v>
      </c>
      <c r="D1062" s="124">
        <v>1499.7992912843258</v>
      </c>
      <c r="E1062" s="125">
        <v>292.0</v>
      </c>
      <c r="F1062" s="125">
        <v>0.67</v>
      </c>
      <c r="G1062" s="126">
        <v>-0.2</v>
      </c>
      <c r="H1062" s="127">
        <f t="shared" si="2"/>
        <v>2803.2</v>
      </c>
      <c r="I1062" s="122">
        <f t="shared" si="3"/>
        <v>7.68</v>
      </c>
      <c r="J1062" s="122">
        <f t="shared" si="4"/>
        <v>168.96</v>
      </c>
      <c r="K1062" s="122">
        <f t="shared" si="5"/>
        <v>113.2032</v>
      </c>
      <c r="L1062" s="122">
        <f t="shared" si="6"/>
        <v>395</v>
      </c>
      <c r="M1062" s="125">
        <v>0.95</v>
      </c>
      <c r="N1062" s="125">
        <v>21.0</v>
      </c>
      <c r="O1062" s="118">
        <f t="shared" si="7"/>
        <v>22</v>
      </c>
      <c r="P1062" s="118"/>
      <c r="Q1062" s="118"/>
      <c r="R1062" s="118"/>
      <c r="S1062" s="118"/>
      <c r="T1062" s="118"/>
      <c r="U1062" s="118"/>
      <c r="V1062" s="118"/>
      <c r="W1062" s="118"/>
      <c r="X1062" s="118"/>
      <c r="Y1062" s="118"/>
      <c r="Z1062" s="118"/>
      <c r="AA1062" s="118"/>
      <c r="AB1062" s="118"/>
      <c r="AC1062" s="118"/>
      <c r="AD1062" s="118"/>
      <c r="AE1062" s="118"/>
      <c r="AF1062" s="118"/>
      <c r="AG1062" s="118"/>
    </row>
    <row r="1063" ht="11.25" customHeight="1">
      <c r="A1063" s="123">
        <v>33690.34863649985</v>
      </c>
      <c r="B1063" s="124">
        <v>17.77252393</v>
      </c>
      <c r="C1063" s="124">
        <f t="shared" si="1"/>
        <v>182.1057382</v>
      </c>
      <c r="D1063" s="124">
        <v>3236.4785899854205</v>
      </c>
      <c r="E1063" s="125">
        <v>340.0</v>
      </c>
      <c r="F1063" s="125">
        <v>0.44</v>
      </c>
      <c r="G1063" s="126">
        <v>0.2</v>
      </c>
      <c r="H1063" s="127">
        <f t="shared" si="2"/>
        <v>4896</v>
      </c>
      <c r="I1063" s="122">
        <f t="shared" si="3"/>
        <v>13.41369863</v>
      </c>
      <c r="J1063" s="122">
        <f t="shared" si="4"/>
        <v>375.5835616</v>
      </c>
      <c r="K1063" s="122">
        <f t="shared" si="5"/>
        <v>165.2567671</v>
      </c>
      <c r="L1063" s="122">
        <f t="shared" si="6"/>
        <v>706</v>
      </c>
      <c r="M1063" s="125">
        <v>1.0</v>
      </c>
      <c r="N1063" s="125">
        <v>28.0</v>
      </c>
      <c r="O1063" s="118">
        <f t="shared" si="7"/>
        <v>28</v>
      </c>
      <c r="P1063" s="118"/>
      <c r="Q1063" s="118"/>
      <c r="R1063" s="118"/>
      <c r="S1063" s="118"/>
      <c r="T1063" s="118"/>
      <c r="U1063" s="118"/>
      <c r="V1063" s="118"/>
      <c r="W1063" s="118"/>
      <c r="X1063" s="118"/>
      <c r="Y1063" s="118"/>
      <c r="Z1063" s="118"/>
      <c r="AA1063" s="118"/>
      <c r="AB1063" s="118"/>
      <c r="AC1063" s="118"/>
      <c r="AD1063" s="118"/>
      <c r="AE1063" s="118"/>
      <c r="AF1063" s="118"/>
      <c r="AG1063" s="118"/>
    </row>
    <row r="1064" ht="11.25" customHeight="1">
      <c r="A1064" s="123">
        <v>20175.184739688113</v>
      </c>
      <c r="B1064" s="124">
        <v>5.8301623099999995</v>
      </c>
      <c r="C1064" s="124">
        <f t="shared" si="1"/>
        <v>848.1217754</v>
      </c>
      <c r="D1064" s="124">
        <v>4944.687609207256</v>
      </c>
      <c r="E1064" s="125">
        <v>380.0</v>
      </c>
      <c r="F1064" s="125">
        <v>3.46</v>
      </c>
      <c r="G1064" s="126">
        <v>0.2</v>
      </c>
      <c r="H1064" s="127">
        <f t="shared" si="2"/>
        <v>5472</v>
      </c>
      <c r="I1064" s="122">
        <f t="shared" si="3"/>
        <v>14.99178082</v>
      </c>
      <c r="J1064" s="122">
        <f t="shared" si="4"/>
        <v>239.8684932</v>
      </c>
      <c r="K1064" s="122">
        <f t="shared" si="5"/>
        <v>829.9449863</v>
      </c>
      <c r="L1064" s="122">
        <f t="shared" si="6"/>
        <v>1900</v>
      </c>
      <c r="M1064" s="125">
        <v>1.0</v>
      </c>
      <c r="N1064" s="125">
        <v>16.0</v>
      </c>
      <c r="O1064" s="118">
        <f t="shared" si="7"/>
        <v>16</v>
      </c>
      <c r="P1064" s="118"/>
      <c r="Q1064" s="118"/>
      <c r="R1064" s="118"/>
      <c r="S1064" s="118"/>
      <c r="T1064" s="118"/>
      <c r="U1064" s="118"/>
      <c r="V1064" s="118"/>
      <c r="W1064" s="118"/>
      <c r="X1064" s="118"/>
      <c r="Y1064" s="118"/>
      <c r="Z1064" s="118"/>
      <c r="AA1064" s="118"/>
      <c r="AB1064" s="118"/>
      <c r="AC1064" s="118"/>
      <c r="AD1064" s="118"/>
      <c r="AE1064" s="118"/>
      <c r="AF1064" s="118"/>
      <c r="AG1064" s="118"/>
    </row>
    <row r="1065" ht="11.25" customHeight="1">
      <c r="A1065" s="123">
        <v>58204.41591822554</v>
      </c>
      <c r="B1065" s="124">
        <v>6.664999999999999</v>
      </c>
      <c r="C1065" s="124">
        <f t="shared" si="1"/>
        <v>171.3693337</v>
      </c>
      <c r="D1065" s="124">
        <v>1142.1766089066666</v>
      </c>
      <c r="E1065" s="125">
        <v>308.0</v>
      </c>
      <c r="F1065" s="125">
        <v>0.61</v>
      </c>
      <c r="G1065" s="126">
        <v>0.2</v>
      </c>
      <c r="H1065" s="127">
        <f t="shared" si="2"/>
        <v>4435.2</v>
      </c>
      <c r="I1065" s="122">
        <f t="shared" si="3"/>
        <v>12.15123288</v>
      </c>
      <c r="J1065" s="122">
        <f t="shared" si="4"/>
        <v>194.419726</v>
      </c>
      <c r="K1065" s="122">
        <f t="shared" si="5"/>
        <v>118.5960329</v>
      </c>
      <c r="L1065" s="122">
        <f t="shared" si="6"/>
        <v>432</v>
      </c>
      <c r="M1065" s="125">
        <v>1.0</v>
      </c>
      <c r="N1065" s="125">
        <v>16.0</v>
      </c>
      <c r="O1065" s="118">
        <f t="shared" si="7"/>
        <v>16</v>
      </c>
      <c r="P1065" s="118"/>
      <c r="Q1065" s="118"/>
      <c r="R1065" s="118"/>
      <c r="S1065" s="118"/>
      <c r="T1065" s="118"/>
      <c r="U1065" s="118"/>
      <c r="V1065" s="118"/>
      <c r="W1065" s="118"/>
      <c r="X1065" s="118"/>
      <c r="Y1065" s="118"/>
      <c r="Z1065" s="118"/>
      <c r="AA1065" s="118"/>
      <c r="AB1065" s="118"/>
      <c r="AC1065" s="118"/>
      <c r="AD1065" s="118"/>
      <c r="AE1065" s="118"/>
      <c r="AF1065" s="118"/>
      <c r="AG1065" s="118"/>
    </row>
    <row r="1066" ht="11.25" customHeight="1">
      <c r="A1066" s="123">
        <v>57256.541020920784</v>
      </c>
      <c r="B1066" s="124">
        <v>17.960669999999997</v>
      </c>
      <c r="C1066" s="124">
        <f t="shared" si="1"/>
        <v>50.70165012</v>
      </c>
      <c r="D1066" s="124">
        <v>910.6356062994665</v>
      </c>
      <c r="E1066" s="125">
        <v>146.0</v>
      </c>
      <c r="F1066" s="125">
        <v>0.9</v>
      </c>
      <c r="G1066" s="126">
        <v>-0.2</v>
      </c>
      <c r="H1066" s="127">
        <f t="shared" si="2"/>
        <v>1401.6</v>
      </c>
      <c r="I1066" s="122">
        <f t="shared" si="3"/>
        <v>3.84</v>
      </c>
      <c r="J1066" s="122">
        <f t="shared" si="4"/>
        <v>30.72</v>
      </c>
      <c r="K1066" s="122">
        <f t="shared" si="5"/>
        <v>27.648</v>
      </c>
      <c r="L1066" s="122">
        <f t="shared" si="6"/>
        <v>86</v>
      </c>
      <c r="M1066" s="125">
        <v>1.0</v>
      </c>
      <c r="N1066" s="125">
        <v>8.0</v>
      </c>
      <c r="O1066" s="118">
        <f t="shared" si="7"/>
        <v>8</v>
      </c>
      <c r="P1066" s="118"/>
      <c r="Q1066" s="118"/>
      <c r="R1066" s="118"/>
      <c r="S1066" s="118"/>
      <c r="T1066" s="118"/>
      <c r="U1066" s="118"/>
      <c r="V1066" s="118"/>
      <c r="W1066" s="118"/>
      <c r="X1066" s="118"/>
      <c r="Y1066" s="118"/>
      <c r="Z1066" s="118"/>
      <c r="AA1066" s="118"/>
      <c r="AB1066" s="118"/>
      <c r="AC1066" s="118"/>
      <c r="AD1066" s="118"/>
      <c r="AE1066" s="118"/>
      <c r="AF1066" s="118"/>
      <c r="AG1066" s="118"/>
    </row>
    <row r="1067" ht="11.25" customHeight="1">
      <c r="A1067" s="123">
        <v>98215.01081826662</v>
      </c>
      <c r="B1067" s="124">
        <v>33.978208699999996</v>
      </c>
      <c r="C1067" s="124">
        <f t="shared" si="1"/>
        <v>32.67566501</v>
      </c>
      <c r="D1067" s="124">
        <v>1110.260564981036</v>
      </c>
      <c r="E1067" s="125">
        <v>260.0</v>
      </c>
      <c r="F1067" s="125">
        <v>0.71</v>
      </c>
      <c r="G1067" s="126">
        <v>0.6</v>
      </c>
      <c r="H1067" s="127">
        <f t="shared" si="2"/>
        <v>4992</v>
      </c>
      <c r="I1067" s="122">
        <f t="shared" si="3"/>
        <v>13.67671233</v>
      </c>
      <c r="J1067" s="122">
        <f t="shared" si="4"/>
        <v>95.7369863</v>
      </c>
      <c r="K1067" s="122">
        <f t="shared" si="5"/>
        <v>67.97326027</v>
      </c>
      <c r="L1067" s="122">
        <f t="shared" si="6"/>
        <v>232</v>
      </c>
      <c r="M1067" s="125">
        <v>0.7</v>
      </c>
      <c r="N1067" s="125">
        <v>5.0</v>
      </c>
      <c r="O1067" s="118">
        <f t="shared" si="7"/>
        <v>7</v>
      </c>
      <c r="P1067" s="118"/>
      <c r="Q1067" s="118"/>
      <c r="R1067" s="118"/>
      <c r="S1067" s="118"/>
      <c r="T1067" s="118"/>
      <c r="U1067" s="118"/>
      <c r="V1067" s="118"/>
      <c r="W1067" s="118"/>
      <c r="X1067" s="118"/>
      <c r="Y1067" s="118"/>
      <c r="Z1067" s="118"/>
      <c r="AA1067" s="118"/>
      <c r="AB1067" s="118"/>
      <c r="AC1067" s="118"/>
      <c r="AD1067" s="118"/>
      <c r="AE1067" s="118"/>
      <c r="AF1067" s="118"/>
      <c r="AG1067" s="118"/>
    </row>
    <row r="1068" ht="11.25" customHeight="1">
      <c r="A1068" s="123">
        <v>25223.15719180068</v>
      </c>
      <c r="B1068" s="124">
        <v>8.901</v>
      </c>
      <c r="C1068" s="124">
        <f t="shared" si="1"/>
        <v>98.45713745</v>
      </c>
      <c r="D1068" s="124">
        <v>876.3669804138178</v>
      </c>
      <c r="E1068" s="125">
        <v>332.0</v>
      </c>
      <c r="F1068" s="125">
        <v>0.69</v>
      </c>
      <c r="G1068" s="126">
        <v>-0.1</v>
      </c>
      <c r="H1068" s="127">
        <f t="shared" si="2"/>
        <v>3585.6</v>
      </c>
      <c r="I1068" s="122">
        <f t="shared" si="3"/>
        <v>9.823561644</v>
      </c>
      <c r="J1068" s="122">
        <f t="shared" si="4"/>
        <v>88.41205479</v>
      </c>
      <c r="K1068" s="122">
        <f t="shared" si="5"/>
        <v>61.00431781</v>
      </c>
      <c r="L1068" s="122">
        <f t="shared" si="6"/>
        <v>210</v>
      </c>
      <c r="M1068" s="125">
        <v>0.88</v>
      </c>
      <c r="N1068" s="125">
        <v>8.0</v>
      </c>
      <c r="O1068" s="118">
        <f t="shared" si="7"/>
        <v>9</v>
      </c>
      <c r="P1068" s="118"/>
      <c r="Q1068" s="118"/>
      <c r="R1068" s="118"/>
      <c r="S1068" s="118"/>
      <c r="T1068" s="118"/>
      <c r="U1068" s="118"/>
      <c r="V1068" s="118"/>
      <c r="W1068" s="118"/>
      <c r="X1068" s="118"/>
      <c r="Y1068" s="118"/>
      <c r="Z1068" s="118"/>
      <c r="AA1068" s="118"/>
      <c r="AB1068" s="118"/>
      <c r="AC1068" s="118"/>
      <c r="AD1068" s="118"/>
      <c r="AE1068" s="118"/>
      <c r="AF1068" s="118"/>
      <c r="AG1068" s="118"/>
    </row>
    <row r="1069" ht="11.25" customHeight="1">
      <c r="A1069" s="123">
        <v>56345.05754104335</v>
      </c>
      <c r="B1069" s="124">
        <v>27.623629999999995</v>
      </c>
      <c r="C1069" s="124">
        <f t="shared" si="1"/>
        <v>179.8932924</v>
      </c>
      <c r="D1069" s="124">
        <v>4969.305747824001</v>
      </c>
      <c r="E1069" s="125">
        <v>300.0</v>
      </c>
      <c r="F1069" s="125">
        <v>0.94</v>
      </c>
      <c r="G1069" s="126">
        <v>0.4</v>
      </c>
      <c r="H1069" s="127">
        <f t="shared" si="2"/>
        <v>5040</v>
      </c>
      <c r="I1069" s="122">
        <f t="shared" si="3"/>
        <v>13.80821918</v>
      </c>
      <c r="J1069" s="122">
        <f t="shared" si="4"/>
        <v>220.9315068</v>
      </c>
      <c r="K1069" s="122">
        <f t="shared" si="5"/>
        <v>207.6756164</v>
      </c>
      <c r="L1069" s="122">
        <f t="shared" si="6"/>
        <v>636</v>
      </c>
      <c r="M1069" s="125">
        <v>1.0</v>
      </c>
      <c r="N1069" s="125">
        <v>16.0</v>
      </c>
      <c r="O1069" s="118">
        <f t="shared" si="7"/>
        <v>16</v>
      </c>
      <c r="P1069" s="118"/>
      <c r="Q1069" s="118"/>
      <c r="R1069" s="118"/>
      <c r="S1069" s="118"/>
      <c r="T1069" s="118"/>
      <c r="U1069" s="118"/>
      <c r="V1069" s="118"/>
      <c r="W1069" s="118"/>
      <c r="X1069" s="118"/>
      <c r="Y1069" s="118"/>
      <c r="Z1069" s="118"/>
      <c r="AA1069" s="118"/>
      <c r="AB1069" s="118"/>
      <c r="AC1069" s="118"/>
      <c r="AD1069" s="118"/>
      <c r="AE1069" s="118"/>
      <c r="AF1069" s="118"/>
      <c r="AG1069" s="118"/>
    </row>
    <row r="1070" ht="11.25" customHeight="1">
      <c r="A1070" s="123">
        <v>5409.53058438115</v>
      </c>
      <c r="B1070" s="124">
        <v>18.07598224</v>
      </c>
      <c r="C1070" s="124">
        <f t="shared" si="1"/>
        <v>134.9912399</v>
      </c>
      <c r="D1070" s="124">
        <v>2440.099255515694</v>
      </c>
      <c r="E1070" s="125">
        <v>372.0</v>
      </c>
      <c r="F1070" s="125">
        <v>0.28</v>
      </c>
      <c r="G1070" s="126">
        <v>0.8</v>
      </c>
      <c r="H1070" s="127">
        <f t="shared" si="2"/>
        <v>8035.2</v>
      </c>
      <c r="I1070" s="122">
        <f t="shared" si="3"/>
        <v>22.01424658</v>
      </c>
      <c r="J1070" s="122">
        <f t="shared" si="4"/>
        <v>616.3989041</v>
      </c>
      <c r="K1070" s="122">
        <f t="shared" si="5"/>
        <v>172.5916932</v>
      </c>
      <c r="L1070" s="122">
        <f t="shared" si="6"/>
        <v>962</v>
      </c>
      <c r="M1070" s="125">
        <v>1.0</v>
      </c>
      <c r="N1070" s="125">
        <v>28.0</v>
      </c>
      <c r="O1070" s="118">
        <f t="shared" si="7"/>
        <v>28</v>
      </c>
      <c r="P1070" s="118"/>
      <c r="Q1070" s="118"/>
      <c r="R1070" s="118"/>
      <c r="S1070" s="118"/>
      <c r="T1070" s="118"/>
      <c r="U1070" s="118"/>
      <c r="V1070" s="118"/>
      <c r="W1070" s="118"/>
      <c r="X1070" s="118"/>
      <c r="Y1070" s="118"/>
      <c r="Z1070" s="118"/>
      <c r="AA1070" s="118"/>
      <c r="AB1070" s="118"/>
      <c r="AC1070" s="118"/>
      <c r="AD1070" s="118"/>
      <c r="AE1070" s="118"/>
      <c r="AF1070" s="118"/>
      <c r="AG1070" s="118"/>
    </row>
    <row r="1071" ht="11.25" customHeight="1">
      <c r="A1071" s="123">
        <v>54077.96146199678</v>
      </c>
      <c r="B1071" s="124">
        <v>9.287999999999998</v>
      </c>
      <c r="C1071" s="124">
        <f t="shared" si="1"/>
        <v>94.09745795</v>
      </c>
      <c r="D1071" s="124">
        <v>873.9771894186667</v>
      </c>
      <c r="E1071" s="125">
        <v>154.0</v>
      </c>
      <c r="F1071" s="125">
        <v>0.73</v>
      </c>
      <c r="G1071" s="126">
        <v>0.2</v>
      </c>
      <c r="H1071" s="127">
        <f t="shared" si="2"/>
        <v>2217.6</v>
      </c>
      <c r="I1071" s="122">
        <f t="shared" si="3"/>
        <v>6.075616438</v>
      </c>
      <c r="J1071" s="122">
        <f t="shared" si="4"/>
        <v>97.20986301</v>
      </c>
      <c r="K1071" s="122">
        <f t="shared" si="5"/>
        <v>70.9632</v>
      </c>
      <c r="L1071" s="122">
        <f t="shared" si="6"/>
        <v>239</v>
      </c>
      <c r="M1071" s="125">
        <v>1.0</v>
      </c>
      <c r="N1071" s="125">
        <v>16.0</v>
      </c>
      <c r="O1071" s="118">
        <f t="shared" si="7"/>
        <v>16</v>
      </c>
      <c r="P1071" s="118"/>
      <c r="Q1071" s="118"/>
      <c r="R1071" s="118"/>
      <c r="S1071" s="118"/>
      <c r="T1071" s="118"/>
      <c r="U1071" s="118"/>
      <c r="V1071" s="118"/>
      <c r="W1071" s="118"/>
      <c r="X1071" s="118"/>
      <c r="Y1071" s="118"/>
      <c r="Z1071" s="118"/>
      <c r="AA1071" s="118"/>
      <c r="AB1071" s="118"/>
      <c r="AC1071" s="118"/>
      <c r="AD1071" s="118"/>
      <c r="AE1071" s="118"/>
      <c r="AF1071" s="118"/>
      <c r="AG1071" s="118"/>
    </row>
    <row r="1072" ht="11.25" customHeight="1">
      <c r="A1072" s="123">
        <v>13835.640990068865</v>
      </c>
      <c r="B1072" s="124">
        <v>5.762</v>
      </c>
      <c r="C1072" s="124">
        <f t="shared" si="1"/>
        <v>86.27205753</v>
      </c>
      <c r="D1072" s="124">
        <v>497.0995955013001</v>
      </c>
      <c r="E1072" s="125">
        <v>154.0</v>
      </c>
      <c r="F1072" s="125">
        <v>0.73</v>
      </c>
      <c r="G1072" s="126">
        <v>0.8</v>
      </c>
      <c r="H1072" s="127">
        <f t="shared" si="2"/>
        <v>3326.4</v>
      </c>
      <c r="I1072" s="122">
        <f t="shared" si="3"/>
        <v>9.113424658</v>
      </c>
      <c r="J1072" s="122">
        <f t="shared" si="4"/>
        <v>154.9282192</v>
      </c>
      <c r="K1072" s="122">
        <f t="shared" si="5"/>
        <v>113.0976</v>
      </c>
      <c r="L1072" s="122">
        <f t="shared" si="6"/>
        <v>381</v>
      </c>
      <c r="M1072" s="125">
        <v>0.96</v>
      </c>
      <c r="N1072" s="125">
        <v>16.0</v>
      </c>
      <c r="O1072" s="118">
        <f t="shared" si="7"/>
        <v>17</v>
      </c>
      <c r="P1072" s="118"/>
      <c r="Q1072" s="118"/>
      <c r="R1072" s="118"/>
      <c r="S1072" s="118"/>
      <c r="T1072" s="118"/>
      <c r="U1072" s="118"/>
      <c r="V1072" s="118"/>
      <c r="W1072" s="118"/>
      <c r="X1072" s="118"/>
      <c r="Y1072" s="118"/>
      <c r="Z1072" s="118"/>
      <c r="AA1072" s="118"/>
      <c r="AB1072" s="118"/>
      <c r="AC1072" s="118"/>
      <c r="AD1072" s="118"/>
      <c r="AE1072" s="118"/>
      <c r="AF1072" s="118"/>
      <c r="AG1072" s="118"/>
    </row>
    <row r="1073" ht="11.25" customHeight="1">
      <c r="A1073" s="123">
        <v>35496.07527024019</v>
      </c>
      <c r="B1073" s="124">
        <v>9.366737299999999</v>
      </c>
      <c r="C1073" s="124">
        <f t="shared" si="1"/>
        <v>1182.565978</v>
      </c>
      <c r="D1073" s="124">
        <v>11076.784851795324</v>
      </c>
      <c r="E1073" s="125">
        <v>584.0</v>
      </c>
      <c r="F1073" s="125">
        <v>0.74</v>
      </c>
      <c r="G1073" s="126">
        <v>0.4</v>
      </c>
      <c r="H1073" s="127">
        <f t="shared" si="2"/>
        <v>9811.2</v>
      </c>
      <c r="I1073" s="122">
        <f t="shared" si="3"/>
        <v>26.88</v>
      </c>
      <c r="J1073" s="122">
        <f t="shared" si="4"/>
        <v>1666.56</v>
      </c>
      <c r="K1073" s="122">
        <f t="shared" si="5"/>
        <v>1233.2544</v>
      </c>
      <c r="L1073" s="122">
        <f t="shared" si="6"/>
        <v>4133</v>
      </c>
      <c r="M1073" s="125">
        <v>1.0</v>
      </c>
      <c r="N1073" s="125">
        <v>62.0</v>
      </c>
      <c r="O1073" s="118">
        <f t="shared" si="7"/>
        <v>62</v>
      </c>
      <c r="P1073" s="118"/>
      <c r="Q1073" s="118"/>
      <c r="R1073" s="118"/>
      <c r="S1073" s="118"/>
      <c r="T1073" s="118"/>
      <c r="U1073" s="118"/>
      <c r="V1073" s="118"/>
      <c r="W1073" s="118"/>
      <c r="X1073" s="118"/>
      <c r="Y1073" s="118"/>
      <c r="Z1073" s="118"/>
      <c r="AA1073" s="118"/>
      <c r="AB1073" s="118"/>
      <c r="AC1073" s="118"/>
      <c r="AD1073" s="118"/>
      <c r="AE1073" s="118"/>
      <c r="AF1073" s="118"/>
      <c r="AG1073" s="118"/>
    </row>
    <row r="1074" ht="11.25" customHeight="1">
      <c r="A1074" s="123">
        <v>21391.121572080818</v>
      </c>
      <c r="B1074" s="124">
        <v>12.344869999999998</v>
      </c>
      <c r="C1074" s="124">
        <f t="shared" si="1"/>
        <v>88.4335771</v>
      </c>
      <c r="D1074" s="124">
        <v>1091.7010128997802</v>
      </c>
      <c r="E1074" s="125">
        <v>316.0</v>
      </c>
      <c r="F1074" s="125">
        <v>0.47</v>
      </c>
      <c r="G1074" s="126">
        <v>1.2</v>
      </c>
      <c r="H1074" s="127">
        <f t="shared" si="2"/>
        <v>8342.4</v>
      </c>
      <c r="I1074" s="122">
        <f t="shared" si="3"/>
        <v>22.85589041</v>
      </c>
      <c r="J1074" s="122">
        <f t="shared" si="4"/>
        <v>388.550137</v>
      </c>
      <c r="K1074" s="122">
        <f t="shared" si="5"/>
        <v>182.6185644</v>
      </c>
      <c r="L1074" s="122">
        <f t="shared" si="6"/>
        <v>754</v>
      </c>
      <c r="M1074" s="125">
        <v>0.95</v>
      </c>
      <c r="N1074" s="125">
        <v>16.0</v>
      </c>
      <c r="O1074" s="118">
        <f t="shared" si="7"/>
        <v>17</v>
      </c>
      <c r="P1074" s="118"/>
      <c r="Q1074" s="118"/>
      <c r="R1074" s="118"/>
      <c r="S1074" s="118"/>
      <c r="T1074" s="118"/>
      <c r="U1074" s="118"/>
      <c r="V1074" s="118"/>
      <c r="W1074" s="118"/>
      <c r="X1074" s="118"/>
      <c r="Y1074" s="118"/>
      <c r="Z1074" s="118"/>
      <c r="AA1074" s="118"/>
      <c r="AB1074" s="118"/>
      <c r="AC1074" s="118"/>
      <c r="AD1074" s="118"/>
      <c r="AE1074" s="118"/>
      <c r="AF1074" s="118"/>
      <c r="AG1074" s="118"/>
    </row>
    <row r="1075" ht="11.25" customHeight="1">
      <c r="A1075" s="123">
        <v>11726.298503768829</v>
      </c>
      <c r="B1075" s="124">
        <v>5.65443421</v>
      </c>
      <c r="C1075" s="124">
        <f t="shared" si="1"/>
        <v>40.05698786</v>
      </c>
      <c r="D1075" s="124">
        <v>226.49960252291166</v>
      </c>
      <c r="E1075" s="125">
        <v>10.0</v>
      </c>
      <c r="F1075" s="125">
        <v>1.5</v>
      </c>
      <c r="G1075" s="126">
        <v>-0.2</v>
      </c>
      <c r="H1075" s="127">
        <f t="shared" si="2"/>
        <v>96</v>
      </c>
      <c r="I1075" s="122">
        <f t="shared" si="3"/>
        <v>0.2630136986</v>
      </c>
      <c r="J1075" s="122">
        <f t="shared" si="4"/>
        <v>16.30684932</v>
      </c>
      <c r="K1075" s="122">
        <f t="shared" si="5"/>
        <v>24.46027397</v>
      </c>
      <c r="L1075" s="122">
        <f t="shared" si="6"/>
        <v>65</v>
      </c>
      <c r="M1075" s="125">
        <v>1.0</v>
      </c>
      <c r="N1075" s="125">
        <v>62.0</v>
      </c>
      <c r="O1075" s="118">
        <f t="shared" si="7"/>
        <v>62</v>
      </c>
      <c r="P1075" s="118"/>
      <c r="Q1075" s="118"/>
      <c r="R1075" s="118"/>
      <c r="S1075" s="118"/>
      <c r="T1075" s="118"/>
      <c r="U1075" s="118"/>
      <c r="V1075" s="118"/>
      <c r="W1075" s="118"/>
      <c r="X1075" s="118"/>
      <c r="Y1075" s="118"/>
      <c r="Z1075" s="118"/>
      <c r="AA1075" s="118"/>
      <c r="AB1075" s="118"/>
      <c r="AC1075" s="118"/>
      <c r="AD1075" s="118"/>
      <c r="AE1075" s="118"/>
      <c r="AF1075" s="118"/>
      <c r="AG1075" s="118"/>
    </row>
    <row r="1076" ht="11.25" customHeight="1">
      <c r="A1076" s="123">
        <v>13776.590028247949</v>
      </c>
      <c r="B1076" s="124">
        <v>21.16971528</v>
      </c>
      <c r="C1076" s="124">
        <f t="shared" si="1"/>
        <v>386.3589773</v>
      </c>
      <c r="D1076" s="124">
        <v>8179.109546108654</v>
      </c>
      <c r="E1076" s="125">
        <v>332.0</v>
      </c>
      <c r="F1076" s="125">
        <v>0.93</v>
      </c>
      <c r="G1076" s="126">
        <v>-0.4</v>
      </c>
      <c r="H1076" s="127">
        <f t="shared" si="2"/>
        <v>2390.4</v>
      </c>
      <c r="I1076" s="122">
        <f t="shared" si="3"/>
        <v>6.549041096</v>
      </c>
      <c r="J1076" s="122">
        <f t="shared" si="4"/>
        <v>203.020274</v>
      </c>
      <c r="K1076" s="122">
        <f t="shared" si="5"/>
        <v>188.8088548</v>
      </c>
      <c r="L1076" s="122">
        <f t="shared" si="6"/>
        <v>581</v>
      </c>
      <c r="M1076" s="125">
        <v>1.0</v>
      </c>
      <c r="N1076" s="125">
        <v>31.0</v>
      </c>
      <c r="O1076" s="118">
        <f t="shared" si="7"/>
        <v>31</v>
      </c>
      <c r="P1076" s="118"/>
      <c r="Q1076" s="118"/>
      <c r="R1076" s="118"/>
      <c r="S1076" s="118"/>
      <c r="T1076" s="118"/>
      <c r="U1076" s="118"/>
      <c r="V1076" s="118"/>
      <c r="W1076" s="118"/>
      <c r="X1076" s="118"/>
      <c r="Y1076" s="118"/>
      <c r="Z1076" s="118"/>
      <c r="AA1076" s="118"/>
      <c r="AB1076" s="118"/>
      <c r="AC1076" s="118"/>
      <c r="AD1076" s="118"/>
      <c r="AE1076" s="118"/>
      <c r="AF1076" s="118"/>
      <c r="AG1076" s="118"/>
    </row>
    <row r="1077" ht="11.25" customHeight="1">
      <c r="A1077" s="123">
        <v>16202.396590840317</v>
      </c>
      <c r="B1077" s="124">
        <v>24.45271927</v>
      </c>
      <c r="C1077" s="124">
        <f t="shared" si="1"/>
        <v>383.7263273</v>
      </c>
      <c r="D1077" s="124">
        <v>9383.152158984247</v>
      </c>
      <c r="E1077" s="125">
        <v>332.0</v>
      </c>
      <c r="F1077" s="125">
        <v>0.93</v>
      </c>
      <c r="G1077" s="126">
        <v>0.8</v>
      </c>
      <c r="H1077" s="127">
        <f t="shared" si="2"/>
        <v>7171.2</v>
      </c>
      <c r="I1077" s="122">
        <f t="shared" si="3"/>
        <v>19.64712329</v>
      </c>
      <c r="J1077" s="122">
        <f t="shared" si="4"/>
        <v>609.0608219</v>
      </c>
      <c r="K1077" s="122">
        <f t="shared" si="5"/>
        <v>566.4265644</v>
      </c>
      <c r="L1077" s="122">
        <f t="shared" si="6"/>
        <v>1742</v>
      </c>
      <c r="M1077" s="125">
        <v>1.0</v>
      </c>
      <c r="N1077" s="125">
        <v>31.0</v>
      </c>
      <c r="O1077" s="118">
        <f t="shared" si="7"/>
        <v>31</v>
      </c>
      <c r="P1077" s="118"/>
      <c r="Q1077" s="118"/>
      <c r="R1077" s="118"/>
      <c r="S1077" s="118"/>
      <c r="T1077" s="118"/>
      <c r="U1077" s="118"/>
      <c r="V1077" s="118"/>
      <c r="W1077" s="118"/>
      <c r="X1077" s="118"/>
      <c r="Y1077" s="118"/>
      <c r="Z1077" s="118"/>
      <c r="AA1077" s="118"/>
      <c r="AB1077" s="118"/>
      <c r="AC1077" s="118"/>
      <c r="AD1077" s="118"/>
      <c r="AE1077" s="118"/>
      <c r="AF1077" s="118"/>
      <c r="AG1077" s="118"/>
    </row>
    <row r="1078" ht="11.25" customHeight="1">
      <c r="A1078" s="123">
        <v>37034.598589425346</v>
      </c>
      <c r="B1078" s="124">
        <v>13.444569199999998</v>
      </c>
      <c r="C1078" s="124">
        <f t="shared" si="1"/>
        <v>19.52175412</v>
      </c>
      <c r="D1078" s="124">
        <v>262.4615741664611</v>
      </c>
      <c r="E1078" s="125">
        <v>494.0</v>
      </c>
      <c r="F1078" s="125">
        <v>0.43</v>
      </c>
      <c r="G1078" s="126">
        <v>-0.4</v>
      </c>
      <c r="H1078" s="127">
        <f t="shared" si="2"/>
        <v>3556.8</v>
      </c>
      <c r="I1078" s="122">
        <f t="shared" si="3"/>
        <v>9.744657534</v>
      </c>
      <c r="J1078" s="122">
        <f t="shared" si="4"/>
        <v>19.48931507</v>
      </c>
      <c r="K1078" s="122">
        <f t="shared" si="5"/>
        <v>8.380405479</v>
      </c>
      <c r="L1078" s="122">
        <f t="shared" si="6"/>
        <v>36</v>
      </c>
      <c r="M1078" s="125">
        <v>0.92</v>
      </c>
      <c r="N1078" s="125">
        <v>2.0</v>
      </c>
      <c r="O1078" s="118">
        <f t="shared" si="7"/>
        <v>2</v>
      </c>
      <c r="P1078" s="118"/>
      <c r="Q1078" s="118"/>
      <c r="R1078" s="118"/>
      <c r="S1078" s="118"/>
      <c r="T1078" s="118"/>
      <c r="U1078" s="118"/>
      <c r="V1078" s="118"/>
      <c r="W1078" s="118"/>
      <c r="X1078" s="118"/>
      <c r="Y1078" s="118"/>
      <c r="Z1078" s="118"/>
      <c r="AA1078" s="118"/>
      <c r="AB1078" s="118"/>
      <c r="AC1078" s="118"/>
      <c r="AD1078" s="118"/>
      <c r="AE1078" s="118"/>
      <c r="AF1078" s="118"/>
      <c r="AG1078" s="118"/>
    </row>
    <row r="1079" ht="11.25" customHeight="1">
      <c r="A1079" s="123">
        <v>34162.58915109067</v>
      </c>
      <c r="B1079" s="124">
        <v>11.351999999999999</v>
      </c>
      <c r="C1079" s="124">
        <f t="shared" si="1"/>
        <v>217.4071251</v>
      </c>
      <c r="D1079" s="124">
        <v>2468.0056839631748</v>
      </c>
      <c r="E1079" s="125">
        <v>146.0</v>
      </c>
      <c r="F1079" s="125">
        <v>2.33</v>
      </c>
      <c r="G1079" s="126">
        <v>-0.1</v>
      </c>
      <c r="H1079" s="127">
        <f t="shared" si="2"/>
        <v>1576.8</v>
      </c>
      <c r="I1079" s="122">
        <f t="shared" si="3"/>
        <v>4.32</v>
      </c>
      <c r="J1079" s="122">
        <f t="shared" si="4"/>
        <v>82.08</v>
      </c>
      <c r="K1079" s="122">
        <f t="shared" si="5"/>
        <v>191.2464</v>
      </c>
      <c r="L1079" s="122">
        <f t="shared" si="6"/>
        <v>465</v>
      </c>
      <c r="M1079" s="125">
        <v>0.83</v>
      </c>
      <c r="N1079" s="125">
        <v>16.0</v>
      </c>
      <c r="O1079" s="118">
        <f t="shared" si="7"/>
        <v>19</v>
      </c>
      <c r="P1079" s="118"/>
      <c r="Q1079" s="118"/>
      <c r="R1079" s="118"/>
      <c r="S1079" s="118"/>
      <c r="T1079" s="118"/>
      <c r="U1079" s="118"/>
      <c r="V1079" s="118"/>
      <c r="W1079" s="118"/>
      <c r="X1079" s="118"/>
      <c r="Y1079" s="118"/>
      <c r="Z1079" s="118"/>
      <c r="AA1079" s="118"/>
      <c r="AB1079" s="118"/>
      <c r="AC1079" s="118"/>
      <c r="AD1079" s="118"/>
      <c r="AE1079" s="118"/>
      <c r="AF1079" s="118"/>
      <c r="AG1079" s="118"/>
    </row>
    <row r="1080" ht="11.25" customHeight="1">
      <c r="A1080" s="123">
        <v>90973.58037698445</v>
      </c>
      <c r="B1080" s="124">
        <v>7.611</v>
      </c>
      <c r="C1080" s="124">
        <f t="shared" si="1"/>
        <v>180.787929</v>
      </c>
      <c r="D1080" s="124">
        <v>1375.9769272960555</v>
      </c>
      <c r="E1080" s="125">
        <v>146.0</v>
      </c>
      <c r="F1080" s="125">
        <v>2.33</v>
      </c>
      <c r="G1080" s="126">
        <v>1.5</v>
      </c>
      <c r="H1080" s="127">
        <f t="shared" si="2"/>
        <v>4380</v>
      </c>
      <c r="I1080" s="122">
        <f t="shared" si="3"/>
        <v>12</v>
      </c>
      <c r="J1080" s="122">
        <f t="shared" si="4"/>
        <v>204</v>
      </c>
      <c r="K1080" s="122">
        <f t="shared" si="5"/>
        <v>475.32</v>
      </c>
      <c r="L1080" s="122">
        <f t="shared" si="6"/>
        <v>1155</v>
      </c>
      <c r="M1080" s="125">
        <v>0.96</v>
      </c>
      <c r="N1080" s="125">
        <v>16.0</v>
      </c>
      <c r="O1080" s="118">
        <f t="shared" si="7"/>
        <v>17</v>
      </c>
      <c r="P1080" s="118"/>
      <c r="Q1080" s="118"/>
      <c r="R1080" s="118"/>
      <c r="S1080" s="118"/>
      <c r="T1080" s="118"/>
      <c r="U1080" s="118"/>
      <c r="V1080" s="118"/>
      <c r="W1080" s="118"/>
      <c r="X1080" s="118"/>
      <c r="Y1080" s="118"/>
      <c r="Z1080" s="118"/>
      <c r="AA1080" s="118"/>
      <c r="AB1080" s="118"/>
      <c r="AC1080" s="118"/>
      <c r="AD1080" s="118"/>
      <c r="AE1080" s="118"/>
      <c r="AF1080" s="118"/>
      <c r="AG1080" s="118"/>
    </row>
    <row r="1081" ht="11.25" customHeight="1">
      <c r="A1081" s="123">
        <v>57414.41086424096</v>
      </c>
      <c r="B1081" s="124">
        <v>10.17724</v>
      </c>
      <c r="C1081" s="124">
        <f t="shared" si="1"/>
        <v>109.5836036</v>
      </c>
      <c r="D1081" s="124">
        <v>1115.25863436416</v>
      </c>
      <c r="E1081" s="125">
        <v>212.0</v>
      </c>
      <c r="F1081" s="125">
        <v>0.61</v>
      </c>
      <c r="G1081" s="126">
        <v>0.2</v>
      </c>
      <c r="H1081" s="127">
        <f t="shared" si="2"/>
        <v>3052.8</v>
      </c>
      <c r="I1081" s="122">
        <f t="shared" si="3"/>
        <v>8.363835616</v>
      </c>
      <c r="J1081" s="122">
        <f t="shared" si="4"/>
        <v>133.8213699</v>
      </c>
      <c r="K1081" s="122">
        <f t="shared" si="5"/>
        <v>81.63103562</v>
      </c>
      <c r="L1081" s="122">
        <f t="shared" si="6"/>
        <v>297</v>
      </c>
      <c r="M1081" s="125">
        <v>1.0</v>
      </c>
      <c r="N1081" s="125">
        <v>16.0</v>
      </c>
      <c r="O1081" s="118">
        <f t="shared" si="7"/>
        <v>16</v>
      </c>
      <c r="P1081" s="118"/>
      <c r="Q1081" s="118"/>
      <c r="R1081" s="118"/>
      <c r="S1081" s="118"/>
      <c r="T1081" s="118"/>
      <c r="U1081" s="118"/>
      <c r="V1081" s="118"/>
      <c r="W1081" s="118"/>
      <c r="X1081" s="118"/>
      <c r="Y1081" s="118"/>
      <c r="Z1081" s="118"/>
      <c r="AA1081" s="118"/>
      <c r="AB1081" s="118"/>
      <c r="AC1081" s="118"/>
      <c r="AD1081" s="118"/>
      <c r="AE1081" s="118"/>
      <c r="AF1081" s="118"/>
      <c r="AG1081" s="118"/>
    </row>
    <row r="1082" ht="11.25" customHeight="1">
      <c r="A1082" s="123">
        <v>79775.55118035497</v>
      </c>
      <c r="B1082" s="124">
        <v>6.34207</v>
      </c>
      <c r="C1082" s="124">
        <f t="shared" si="1"/>
        <v>435.5409069</v>
      </c>
      <c r="D1082" s="124">
        <v>2762.2309191436666</v>
      </c>
      <c r="E1082" s="125">
        <v>502.0</v>
      </c>
      <c r="F1082" s="125">
        <v>0.5</v>
      </c>
      <c r="G1082" s="126">
        <v>0.2</v>
      </c>
      <c r="H1082" s="127">
        <f t="shared" si="2"/>
        <v>7228.8</v>
      </c>
      <c r="I1082" s="122">
        <f t="shared" si="3"/>
        <v>19.80493151</v>
      </c>
      <c r="J1082" s="122">
        <f t="shared" si="4"/>
        <v>673.3676712</v>
      </c>
      <c r="K1082" s="122">
        <f t="shared" si="5"/>
        <v>336.6838356</v>
      </c>
      <c r="L1082" s="122">
        <f t="shared" si="6"/>
        <v>1347</v>
      </c>
      <c r="M1082" s="125">
        <v>1.0</v>
      </c>
      <c r="N1082" s="125">
        <v>34.0</v>
      </c>
      <c r="O1082" s="118">
        <f t="shared" si="7"/>
        <v>34</v>
      </c>
      <c r="P1082" s="118"/>
      <c r="Q1082" s="118"/>
      <c r="R1082" s="118"/>
      <c r="S1082" s="118"/>
      <c r="T1082" s="118"/>
      <c r="U1082" s="118"/>
      <c r="V1082" s="118"/>
      <c r="W1082" s="118"/>
      <c r="X1082" s="118"/>
      <c r="Y1082" s="118"/>
      <c r="Z1082" s="118"/>
      <c r="AA1082" s="118"/>
      <c r="AB1082" s="118"/>
      <c r="AC1082" s="118"/>
      <c r="AD1082" s="118"/>
      <c r="AE1082" s="118"/>
      <c r="AF1082" s="118"/>
      <c r="AG1082" s="118"/>
    </row>
    <row r="1083" ht="11.25" customHeight="1">
      <c r="A1083" s="123">
        <v>52150.24179469182</v>
      </c>
      <c r="B1083" s="124">
        <v>24.924017759999998</v>
      </c>
      <c r="C1083" s="124">
        <f t="shared" si="1"/>
        <v>445.060343</v>
      </c>
      <c r="D1083" s="124">
        <v>11092.691893909361</v>
      </c>
      <c r="E1083" s="125">
        <v>106.0</v>
      </c>
      <c r="F1083" s="125">
        <v>1.95</v>
      </c>
      <c r="G1083" s="126">
        <v>1.2</v>
      </c>
      <c r="H1083" s="127">
        <f t="shared" si="2"/>
        <v>2798.4</v>
      </c>
      <c r="I1083" s="122">
        <f t="shared" si="3"/>
        <v>7.666849315</v>
      </c>
      <c r="J1083" s="122">
        <f t="shared" si="4"/>
        <v>429.3435616</v>
      </c>
      <c r="K1083" s="122">
        <f t="shared" si="5"/>
        <v>837.2199452</v>
      </c>
      <c r="L1083" s="122">
        <f t="shared" si="6"/>
        <v>2104</v>
      </c>
      <c r="M1083" s="125">
        <v>0.98</v>
      </c>
      <c r="N1083" s="125">
        <v>55.0</v>
      </c>
      <c r="O1083" s="118">
        <f t="shared" si="7"/>
        <v>56</v>
      </c>
      <c r="P1083" s="118"/>
      <c r="Q1083" s="118"/>
      <c r="R1083" s="118"/>
      <c r="S1083" s="118"/>
      <c r="T1083" s="118"/>
      <c r="U1083" s="118"/>
      <c r="V1083" s="118"/>
      <c r="W1083" s="118"/>
      <c r="X1083" s="118"/>
      <c r="Y1083" s="118"/>
      <c r="Z1083" s="118"/>
      <c r="AA1083" s="118"/>
      <c r="AB1083" s="118"/>
      <c r="AC1083" s="118"/>
      <c r="AD1083" s="118"/>
      <c r="AE1083" s="118"/>
      <c r="AF1083" s="118"/>
      <c r="AG1083" s="118"/>
    </row>
    <row r="1084" ht="11.25" customHeight="1">
      <c r="A1084" s="123">
        <v>43081.60823868825</v>
      </c>
      <c r="B1084" s="124">
        <v>7.34698</v>
      </c>
      <c r="C1084" s="124">
        <f t="shared" si="1"/>
        <v>132.8537881</v>
      </c>
      <c r="D1084" s="124">
        <v>976.0741243052802</v>
      </c>
      <c r="E1084" s="125">
        <v>406.0</v>
      </c>
      <c r="F1084" s="125">
        <v>0.76</v>
      </c>
      <c r="G1084" s="126">
        <v>-0.4</v>
      </c>
      <c r="H1084" s="127">
        <f t="shared" si="2"/>
        <v>2923.2</v>
      </c>
      <c r="I1084" s="122">
        <f t="shared" si="3"/>
        <v>8.008767123</v>
      </c>
      <c r="J1084" s="122">
        <f t="shared" si="4"/>
        <v>64.07013699</v>
      </c>
      <c r="K1084" s="122">
        <f t="shared" si="5"/>
        <v>48.69330411</v>
      </c>
      <c r="L1084" s="122">
        <f t="shared" si="6"/>
        <v>161</v>
      </c>
      <c r="M1084" s="125">
        <v>1.0</v>
      </c>
      <c r="N1084" s="125">
        <v>8.0</v>
      </c>
      <c r="O1084" s="118">
        <f t="shared" si="7"/>
        <v>8</v>
      </c>
      <c r="P1084" s="118"/>
      <c r="Q1084" s="118"/>
      <c r="R1084" s="118"/>
      <c r="S1084" s="118"/>
      <c r="T1084" s="118"/>
      <c r="U1084" s="118"/>
      <c r="V1084" s="118"/>
      <c r="W1084" s="118"/>
      <c r="X1084" s="118"/>
      <c r="Y1084" s="118"/>
      <c r="Z1084" s="118"/>
      <c r="AA1084" s="118"/>
      <c r="AB1084" s="118"/>
      <c r="AC1084" s="118"/>
      <c r="AD1084" s="118"/>
      <c r="AE1084" s="118"/>
      <c r="AF1084" s="118"/>
      <c r="AG1084" s="118"/>
    </row>
    <row r="1085" ht="11.25" customHeight="1">
      <c r="A1085" s="123">
        <v>10047.937301700993</v>
      </c>
      <c r="B1085" s="124">
        <v>7.45233</v>
      </c>
      <c r="C1085" s="124">
        <f t="shared" si="1"/>
        <v>132.5558923</v>
      </c>
      <c r="D1085" s="124">
        <v>987.8502529362135</v>
      </c>
      <c r="E1085" s="125">
        <v>406.0</v>
      </c>
      <c r="F1085" s="125">
        <v>0.76</v>
      </c>
      <c r="G1085" s="126">
        <v>1.5</v>
      </c>
      <c r="H1085" s="127">
        <f t="shared" si="2"/>
        <v>12180</v>
      </c>
      <c r="I1085" s="122">
        <f t="shared" si="3"/>
        <v>33.36986301</v>
      </c>
      <c r="J1085" s="122">
        <f t="shared" si="4"/>
        <v>266.9589041</v>
      </c>
      <c r="K1085" s="122">
        <f t="shared" si="5"/>
        <v>202.8887671</v>
      </c>
      <c r="L1085" s="122">
        <f t="shared" si="6"/>
        <v>673</v>
      </c>
      <c r="M1085" s="125">
        <v>1.0</v>
      </c>
      <c r="N1085" s="125">
        <v>8.0</v>
      </c>
      <c r="O1085" s="118">
        <f t="shared" si="7"/>
        <v>8</v>
      </c>
      <c r="P1085" s="118"/>
      <c r="Q1085" s="118"/>
      <c r="R1085" s="118"/>
      <c r="S1085" s="118"/>
      <c r="T1085" s="118"/>
      <c r="U1085" s="118"/>
      <c r="V1085" s="118"/>
      <c r="W1085" s="118"/>
      <c r="X1085" s="118"/>
      <c r="Y1085" s="118"/>
      <c r="Z1085" s="118"/>
      <c r="AA1085" s="118"/>
      <c r="AB1085" s="118"/>
      <c r="AC1085" s="118"/>
      <c r="AD1085" s="118"/>
      <c r="AE1085" s="118"/>
      <c r="AF1085" s="118"/>
      <c r="AG1085" s="118"/>
    </row>
    <row r="1086" ht="11.25" customHeight="1">
      <c r="A1086" s="123">
        <v>69939.65533089369</v>
      </c>
      <c r="B1086" s="124">
        <v>10.793622639999999</v>
      </c>
      <c r="C1086" s="124">
        <f t="shared" si="1"/>
        <v>52.15230681</v>
      </c>
      <c r="D1086" s="124">
        <v>562.9123195193843</v>
      </c>
      <c r="E1086" s="125">
        <v>526.0</v>
      </c>
      <c r="F1086" s="125">
        <v>0.42</v>
      </c>
      <c r="G1086" s="126">
        <v>-0.7</v>
      </c>
      <c r="H1086" s="127">
        <f t="shared" si="2"/>
        <v>1893.6</v>
      </c>
      <c r="I1086" s="122">
        <f t="shared" si="3"/>
        <v>5.187945205</v>
      </c>
      <c r="J1086" s="122">
        <f t="shared" si="4"/>
        <v>25.93972603</v>
      </c>
      <c r="K1086" s="122">
        <f t="shared" si="5"/>
        <v>10.89468493</v>
      </c>
      <c r="L1086" s="122">
        <f t="shared" si="6"/>
        <v>48</v>
      </c>
      <c r="M1086" s="125">
        <v>1.0</v>
      </c>
      <c r="N1086" s="125">
        <v>5.0</v>
      </c>
      <c r="O1086" s="118">
        <f t="shared" si="7"/>
        <v>5</v>
      </c>
      <c r="P1086" s="118"/>
      <c r="Q1086" s="118"/>
      <c r="R1086" s="118"/>
      <c r="S1086" s="118"/>
      <c r="T1086" s="118"/>
      <c r="U1086" s="118"/>
      <c r="V1086" s="118"/>
      <c r="W1086" s="118"/>
      <c r="X1086" s="118"/>
      <c r="Y1086" s="118"/>
      <c r="Z1086" s="118"/>
      <c r="AA1086" s="118"/>
      <c r="AB1086" s="118"/>
      <c r="AC1086" s="118"/>
      <c r="AD1086" s="118"/>
      <c r="AE1086" s="118"/>
      <c r="AF1086" s="118"/>
      <c r="AG1086" s="118"/>
    </row>
    <row r="1087" ht="11.25" customHeight="1">
      <c r="A1087" s="123">
        <v>81436.6440463806</v>
      </c>
      <c r="B1087" s="124">
        <v>6.735818419999999</v>
      </c>
      <c r="C1087" s="124">
        <f t="shared" si="1"/>
        <v>128.0920956</v>
      </c>
      <c r="D1087" s="124">
        <v>862.8050968237079</v>
      </c>
      <c r="E1087" s="125">
        <v>470.0</v>
      </c>
      <c r="F1087" s="125">
        <v>0.51</v>
      </c>
      <c r="G1087" s="126">
        <v>-0.4</v>
      </c>
      <c r="H1087" s="127">
        <f t="shared" si="2"/>
        <v>3384</v>
      </c>
      <c r="I1087" s="122">
        <f t="shared" si="3"/>
        <v>9.271232877</v>
      </c>
      <c r="J1087" s="122">
        <f t="shared" si="4"/>
        <v>83.44109589</v>
      </c>
      <c r="K1087" s="122">
        <f t="shared" si="5"/>
        <v>42.5549589</v>
      </c>
      <c r="L1087" s="122">
        <f t="shared" si="6"/>
        <v>169</v>
      </c>
      <c r="M1087" s="125">
        <v>0.95</v>
      </c>
      <c r="N1087" s="125">
        <v>9.0</v>
      </c>
      <c r="O1087" s="118">
        <f t="shared" si="7"/>
        <v>9</v>
      </c>
      <c r="P1087" s="118"/>
      <c r="Q1087" s="118"/>
      <c r="R1087" s="118"/>
      <c r="S1087" s="118"/>
      <c r="T1087" s="118"/>
      <c r="U1087" s="118"/>
      <c r="V1087" s="118"/>
      <c r="W1087" s="118"/>
      <c r="X1087" s="118"/>
      <c r="Y1087" s="118"/>
      <c r="Z1087" s="118"/>
      <c r="AA1087" s="118"/>
      <c r="AB1087" s="118"/>
      <c r="AC1087" s="118"/>
      <c r="AD1087" s="118"/>
      <c r="AE1087" s="118"/>
      <c r="AF1087" s="118"/>
      <c r="AG1087" s="118"/>
    </row>
    <row r="1088" ht="11.25" customHeight="1">
      <c r="A1088" s="123">
        <v>71757.13270997432</v>
      </c>
      <c r="B1088" s="124">
        <v>5.031</v>
      </c>
      <c r="C1088" s="124">
        <f t="shared" si="1"/>
        <v>274.7385553</v>
      </c>
      <c r="D1088" s="124">
        <v>1382.2096717</v>
      </c>
      <c r="E1088" s="125">
        <v>268.0</v>
      </c>
      <c r="F1088" s="125">
        <v>1.3</v>
      </c>
      <c r="G1088" s="126">
        <v>-0.4</v>
      </c>
      <c r="H1088" s="127">
        <f t="shared" si="2"/>
        <v>1929.6</v>
      </c>
      <c r="I1088" s="122">
        <f t="shared" si="3"/>
        <v>5.286575342</v>
      </c>
      <c r="J1088" s="122">
        <f t="shared" si="4"/>
        <v>79.29863014</v>
      </c>
      <c r="K1088" s="122">
        <f t="shared" si="5"/>
        <v>103.0882192</v>
      </c>
      <c r="L1088" s="122">
        <f t="shared" si="6"/>
        <v>285</v>
      </c>
      <c r="M1088" s="125">
        <v>1.0</v>
      </c>
      <c r="N1088" s="125">
        <v>15.0</v>
      </c>
      <c r="O1088" s="118">
        <f t="shared" si="7"/>
        <v>15</v>
      </c>
      <c r="P1088" s="118"/>
      <c r="Q1088" s="118"/>
      <c r="R1088" s="118"/>
      <c r="S1088" s="118"/>
      <c r="T1088" s="118"/>
      <c r="U1088" s="118"/>
      <c r="V1088" s="118"/>
      <c r="W1088" s="118"/>
      <c r="X1088" s="118"/>
      <c r="Y1088" s="118"/>
      <c r="Z1088" s="118"/>
      <c r="AA1088" s="118"/>
      <c r="AB1088" s="118"/>
      <c r="AC1088" s="118"/>
      <c r="AD1088" s="118"/>
      <c r="AE1088" s="118"/>
      <c r="AF1088" s="118"/>
      <c r="AG1088" s="118"/>
    </row>
    <row r="1089" ht="11.25" customHeight="1">
      <c r="A1089" s="123">
        <v>40406.70396901605</v>
      </c>
      <c r="B1089" s="124">
        <v>39.96208268</v>
      </c>
      <c r="C1089" s="124">
        <f t="shared" si="1"/>
        <v>295.7148067</v>
      </c>
      <c r="D1089" s="124">
        <v>11817.37955499931</v>
      </c>
      <c r="E1089" s="125">
        <v>558.0</v>
      </c>
      <c r="F1089" s="125">
        <v>1.23</v>
      </c>
      <c r="G1089" s="126">
        <v>0.2</v>
      </c>
      <c r="H1089" s="127">
        <f t="shared" si="2"/>
        <v>8035.2</v>
      </c>
      <c r="I1089" s="122">
        <f t="shared" si="3"/>
        <v>22.01424658</v>
      </c>
      <c r="J1089" s="122">
        <f t="shared" si="4"/>
        <v>264.1709589</v>
      </c>
      <c r="K1089" s="122">
        <f t="shared" si="5"/>
        <v>324.9302795</v>
      </c>
      <c r="L1089" s="122">
        <f t="shared" si="6"/>
        <v>914</v>
      </c>
      <c r="M1089" s="125">
        <v>0.95</v>
      </c>
      <c r="N1089" s="125">
        <v>11.0</v>
      </c>
      <c r="O1089" s="118">
        <f t="shared" si="7"/>
        <v>12</v>
      </c>
      <c r="P1089" s="118"/>
      <c r="Q1089" s="118"/>
      <c r="R1089" s="118"/>
      <c r="S1089" s="118"/>
      <c r="T1089" s="118"/>
      <c r="U1089" s="118"/>
      <c r="V1089" s="118"/>
      <c r="W1089" s="118"/>
      <c r="X1089" s="118"/>
      <c r="Y1089" s="118"/>
      <c r="Z1089" s="118"/>
      <c r="AA1089" s="118"/>
      <c r="AB1089" s="118"/>
      <c r="AC1089" s="118"/>
      <c r="AD1089" s="118"/>
      <c r="AE1089" s="118"/>
      <c r="AF1089" s="118"/>
      <c r="AG1089" s="118"/>
    </row>
    <row r="1090" ht="11.25" customHeight="1">
      <c r="A1090" s="123">
        <v>3526.790467002028</v>
      </c>
      <c r="B1090" s="124">
        <v>64.05253941999999</v>
      </c>
      <c r="C1090" s="124">
        <f t="shared" si="1"/>
        <v>290.1569599</v>
      </c>
      <c r="D1090" s="124">
        <v>18585.29011312631</v>
      </c>
      <c r="E1090" s="125">
        <v>406.0</v>
      </c>
      <c r="F1090" s="125">
        <v>0.56</v>
      </c>
      <c r="G1090" s="126">
        <v>0.8</v>
      </c>
      <c r="H1090" s="127">
        <f t="shared" si="2"/>
        <v>8769.6</v>
      </c>
      <c r="I1090" s="122">
        <f t="shared" si="3"/>
        <v>24.02630137</v>
      </c>
      <c r="J1090" s="122">
        <f t="shared" si="4"/>
        <v>888.9731507</v>
      </c>
      <c r="K1090" s="122">
        <f t="shared" si="5"/>
        <v>497.8249644</v>
      </c>
      <c r="L1090" s="122">
        <f t="shared" si="6"/>
        <v>1885</v>
      </c>
      <c r="M1090" s="125">
        <v>0.83</v>
      </c>
      <c r="N1090" s="125">
        <v>31.0</v>
      </c>
      <c r="O1090" s="118">
        <f t="shared" si="7"/>
        <v>37</v>
      </c>
      <c r="P1090" s="118"/>
      <c r="Q1090" s="118"/>
      <c r="R1090" s="118"/>
      <c r="S1090" s="118"/>
      <c r="T1090" s="118"/>
      <c r="U1090" s="118"/>
      <c r="V1090" s="118"/>
      <c r="W1090" s="118"/>
      <c r="X1090" s="118"/>
      <c r="Y1090" s="118"/>
      <c r="Z1090" s="118"/>
      <c r="AA1090" s="118"/>
      <c r="AB1090" s="118"/>
      <c r="AC1090" s="118"/>
      <c r="AD1090" s="118"/>
      <c r="AE1090" s="118"/>
      <c r="AF1090" s="118"/>
      <c r="AG1090" s="118"/>
    </row>
    <row r="1091" ht="11.25" customHeight="1">
      <c r="A1091" s="123">
        <v>36945.24393225902</v>
      </c>
      <c r="B1091" s="124">
        <v>7.001259999999999</v>
      </c>
      <c r="C1091" s="124">
        <f t="shared" si="1"/>
        <v>135.7179215</v>
      </c>
      <c r="D1091" s="124">
        <v>950.196455165573</v>
      </c>
      <c r="E1091" s="125">
        <v>356.0</v>
      </c>
      <c r="F1091" s="125">
        <v>0.9</v>
      </c>
      <c r="G1091" s="126">
        <v>0.2</v>
      </c>
      <c r="H1091" s="127">
        <f t="shared" si="2"/>
        <v>5126.4</v>
      </c>
      <c r="I1091" s="122">
        <f t="shared" si="3"/>
        <v>14.04493151</v>
      </c>
      <c r="J1091" s="122">
        <f t="shared" si="4"/>
        <v>126.4043836</v>
      </c>
      <c r="K1091" s="122">
        <f t="shared" si="5"/>
        <v>113.7639452</v>
      </c>
      <c r="L1091" s="122">
        <f t="shared" si="6"/>
        <v>354</v>
      </c>
      <c r="M1091" s="125">
        <v>0.94</v>
      </c>
      <c r="N1091" s="125">
        <v>8.0</v>
      </c>
      <c r="O1091" s="118">
        <f t="shared" si="7"/>
        <v>9</v>
      </c>
      <c r="P1091" s="118"/>
      <c r="Q1091" s="118"/>
      <c r="R1091" s="118"/>
      <c r="S1091" s="118"/>
      <c r="T1091" s="118"/>
      <c r="U1091" s="118"/>
      <c r="V1091" s="118"/>
      <c r="W1091" s="118"/>
      <c r="X1091" s="118"/>
      <c r="Y1091" s="118"/>
      <c r="Z1091" s="118"/>
      <c r="AA1091" s="118"/>
      <c r="AB1091" s="118"/>
      <c r="AC1091" s="118"/>
      <c r="AD1091" s="118"/>
      <c r="AE1091" s="118"/>
      <c r="AF1091" s="118"/>
      <c r="AG1091" s="118"/>
    </row>
    <row r="1092" ht="11.25" customHeight="1">
      <c r="A1092" s="123">
        <v>76540.99113171239</v>
      </c>
      <c r="B1092" s="124">
        <v>29.540999999999997</v>
      </c>
      <c r="C1092" s="124">
        <f t="shared" si="1"/>
        <v>231.3075619</v>
      </c>
      <c r="D1092" s="124">
        <v>6833.056685458431</v>
      </c>
      <c r="E1092" s="125">
        <v>462.0</v>
      </c>
      <c r="F1092" s="125">
        <v>0.76</v>
      </c>
      <c r="G1092" s="126">
        <v>0.8</v>
      </c>
      <c r="H1092" s="127">
        <f t="shared" si="2"/>
        <v>9979.2</v>
      </c>
      <c r="I1092" s="122">
        <f t="shared" si="3"/>
        <v>27.34027397</v>
      </c>
      <c r="J1092" s="122">
        <f t="shared" si="4"/>
        <v>546.8054795</v>
      </c>
      <c r="K1092" s="122">
        <f t="shared" si="5"/>
        <v>415.5721644</v>
      </c>
      <c r="L1092" s="122">
        <f t="shared" si="6"/>
        <v>1378</v>
      </c>
      <c r="M1092" s="125">
        <v>0.82</v>
      </c>
      <c r="N1092" s="125">
        <v>16.0</v>
      </c>
      <c r="O1092" s="118">
        <f t="shared" si="7"/>
        <v>20</v>
      </c>
      <c r="P1092" s="118"/>
      <c r="Q1092" s="118"/>
      <c r="R1092" s="118"/>
      <c r="S1092" s="118"/>
      <c r="T1092" s="118"/>
      <c r="U1092" s="118"/>
      <c r="V1092" s="118"/>
      <c r="W1092" s="118"/>
      <c r="X1092" s="118"/>
      <c r="Y1092" s="118"/>
      <c r="Z1092" s="118"/>
      <c r="AA1092" s="118"/>
      <c r="AB1092" s="118"/>
      <c r="AC1092" s="118"/>
      <c r="AD1092" s="118"/>
      <c r="AE1092" s="118"/>
      <c r="AF1092" s="118"/>
      <c r="AG1092" s="118"/>
    </row>
    <row r="1093" ht="11.25" customHeight="1">
      <c r="A1093" s="123">
        <v>17051.990151253325</v>
      </c>
      <c r="B1093" s="124">
        <v>6.0678968399999995</v>
      </c>
      <c r="C1093" s="124">
        <f t="shared" si="1"/>
        <v>391.2676139</v>
      </c>
      <c r="D1093" s="124">
        <v>2374.17151805165</v>
      </c>
      <c r="E1093" s="125">
        <v>478.0</v>
      </c>
      <c r="F1093" s="125">
        <v>0.84</v>
      </c>
      <c r="G1093" s="126">
        <v>-0.4</v>
      </c>
      <c r="H1093" s="127">
        <f t="shared" si="2"/>
        <v>3441.6</v>
      </c>
      <c r="I1093" s="122">
        <f t="shared" si="3"/>
        <v>9.429041096</v>
      </c>
      <c r="J1093" s="122">
        <f t="shared" si="4"/>
        <v>216.8679452</v>
      </c>
      <c r="K1093" s="122">
        <f t="shared" si="5"/>
        <v>182.169074</v>
      </c>
      <c r="L1093" s="122">
        <f t="shared" si="6"/>
        <v>581</v>
      </c>
      <c r="M1093" s="125">
        <v>0.92</v>
      </c>
      <c r="N1093" s="125">
        <v>21.0</v>
      </c>
      <c r="O1093" s="118">
        <f t="shared" si="7"/>
        <v>23</v>
      </c>
      <c r="P1093" s="118"/>
      <c r="Q1093" s="118"/>
      <c r="R1093" s="118"/>
      <c r="S1093" s="118"/>
      <c r="T1093" s="118"/>
      <c r="U1093" s="118"/>
      <c r="V1093" s="118"/>
      <c r="W1093" s="118"/>
      <c r="X1093" s="118"/>
      <c r="Y1093" s="118"/>
      <c r="Z1093" s="118"/>
      <c r="AA1093" s="118"/>
      <c r="AB1093" s="118"/>
      <c r="AC1093" s="118"/>
      <c r="AD1093" s="118"/>
      <c r="AE1093" s="118"/>
      <c r="AF1093" s="118"/>
      <c r="AG1093" s="118"/>
    </row>
    <row r="1094" ht="11.25" customHeight="1">
      <c r="A1094" s="123">
        <v>63104.858320714244</v>
      </c>
      <c r="B1094" s="124">
        <v>36.624365919999995</v>
      </c>
      <c r="C1094" s="124">
        <f t="shared" si="1"/>
        <v>60.64547398</v>
      </c>
      <c r="D1094" s="124">
        <v>2221.102030345791</v>
      </c>
      <c r="E1094" s="125">
        <v>494.0</v>
      </c>
      <c r="F1094" s="125">
        <v>0.61</v>
      </c>
      <c r="G1094" s="126">
        <v>1.2</v>
      </c>
      <c r="H1094" s="127">
        <f t="shared" si="2"/>
        <v>13041.6</v>
      </c>
      <c r="I1094" s="122">
        <f t="shared" si="3"/>
        <v>35.73041096</v>
      </c>
      <c r="J1094" s="122">
        <f t="shared" si="4"/>
        <v>178.6520548</v>
      </c>
      <c r="K1094" s="122">
        <f t="shared" si="5"/>
        <v>108.9777534</v>
      </c>
      <c r="L1094" s="122">
        <f t="shared" si="6"/>
        <v>397</v>
      </c>
      <c r="M1094" s="125">
        <v>0.95</v>
      </c>
      <c r="N1094" s="125">
        <v>5.0</v>
      </c>
      <c r="O1094" s="118">
        <f t="shared" si="7"/>
        <v>5</v>
      </c>
      <c r="P1094" s="118"/>
      <c r="Q1094" s="118"/>
      <c r="R1094" s="118"/>
      <c r="S1094" s="118"/>
      <c r="T1094" s="118"/>
      <c r="U1094" s="118"/>
      <c r="V1094" s="118"/>
      <c r="W1094" s="118"/>
      <c r="X1094" s="118"/>
      <c r="Y1094" s="118"/>
      <c r="Z1094" s="118"/>
      <c r="AA1094" s="118"/>
      <c r="AB1094" s="118"/>
      <c r="AC1094" s="118"/>
      <c r="AD1094" s="118"/>
      <c r="AE1094" s="118"/>
      <c r="AF1094" s="118"/>
      <c r="AG1094" s="118"/>
    </row>
    <row r="1095" ht="11.25" customHeight="1">
      <c r="A1095" s="123">
        <v>56397.937651739696</v>
      </c>
      <c r="B1095" s="124">
        <v>5.3363</v>
      </c>
      <c r="C1095" s="124">
        <f t="shared" si="1"/>
        <v>301.1012718</v>
      </c>
      <c r="D1095" s="124">
        <v>1606.7667166665606</v>
      </c>
      <c r="E1095" s="125">
        <v>574.0</v>
      </c>
      <c r="F1095" s="125">
        <v>0.84</v>
      </c>
      <c r="G1095" s="126">
        <v>0.4</v>
      </c>
      <c r="H1095" s="127">
        <f t="shared" si="2"/>
        <v>9643.2</v>
      </c>
      <c r="I1095" s="122">
        <f t="shared" si="3"/>
        <v>26.41972603</v>
      </c>
      <c r="J1095" s="122">
        <f t="shared" si="4"/>
        <v>475.5550685</v>
      </c>
      <c r="K1095" s="122">
        <f t="shared" si="5"/>
        <v>399.4662575</v>
      </c>
      <c r="L1095" s="122">
        <f t="shared" si="6"/>
        <v>1274</v>
      </c>
      <c r="M1095" s="125">
        <v>0.88</v>
      </c>
      <c r="N1095" s="125">
        <v>16.0</v>
      </c>
      <c r="O1095" s="118">
        <f t="shared" si="7"/>
        <v>18</v>
      </c>
      <c r="P1095" s="118"/>
      <c r="Q1095" s="118"/>
      <c r="R1095" s="118"/>
      <c r="S1095" s="118"/>
      <c r="T1095" s="118"/>
      <c r="U1095" s="118"/>
      <c r="V1095" s="118"/>
      <c r="W1095" s="118"/>
      <c r="X1095" s="118"/>
      <c r="Y1095" s="118"/>
      <c r="Z1095" s="118"/>
      <c r="AA1095" s="118"/>
      <c r="AB1095" s="118"/>
      <c r="AC1095" s="118"/>
      <c r="AD1095" s="118"/>
      <c r="AE1095" s="118"/>
      <c r="AF1095" s="118"/>
      <c r="AG1095" s="118"/>
    </row>
    <row r="1096" ht="11.25" customHeight="1">
      <c r="A1096" s="123">
        <v>46383.95190148133</v>
      </c>
      <c r="B1096" s="124">
        <v>144.07859156</v>
      </c>
      <c r="C1096" s="124">
        <f t="shared" si="1"/>
        <v>205.9835274</v>
      </c>
      <c r="D1096" s="124">
        <v>29677.81651857347</v>
      </c>
      <c r="E1096" s="125">
        <v>178.0</v>
      </c>
      <c r="F1096" s="125">
        <v>0.93</v>
      </c>
      <c r="G1096" s="126">
        <v>1.5</v>
      </c>
      <c r="H1096" s="127">
        <f t="shared" si="2"/>
        <v>5340</v>
      </c>
      <c r="I1096" s="122">
        <f t="shared" si="3"/>
        <v>14.63013699</v>
      </c>
      <c r="J1096" s="122">
        <f t="shared" si="4"/>
        <v>526.6849315</v>
      </c>
      <c r="K1096" s="122">
        <f t="shared" si="5"/>
        <v>489.8169863</v>
      </c>
      <c r="L1096" s="122">
        <f t="shared" si="6"/>
        <v>1506</v>
      </c>
      <c r="M1096" s="125">
        <v>0.89</v>
      </c>
      <c r="N1096" s="125">
        <v>32.0</v>
      </c>
      <c r="O1096" s="118">
        <f t="shared" si="7"/>
        <v>36</v>
      </c>
      <c r="P1096" s="118"/>
      <c r="Q1096" s="118"/>
      <c r="R1096" s="118"/>
      <c r="S1096" s="118"/>
      <c r="T1096" s="118"/>
      <c r="U1096" s="118"/>
      <c r="V1096" s="118"/>
      <c r="W1096" s="118"/>
      <c r="X1096" s="118"/>
      <c r="Y1096" s="118"/>
      <c r="Z1096" s="118"/>
      <c r="AA1096" s="118"/>
      <c r="AB1096" s="118"/>
      <c r="AC1096" s="118"/>
      <c r="AD1096" s="118"/>
      <c r="AE1096" s="118"/>
      <c r="AF1096" s="118"/>
      <c r="AG1096" s="118"/>
    </row>
    <row r="1097" ht="11.25" customHeight="1">
      <c r="A1097" s="123">
        <v>58168.27746712264</v>
      </c>
      <c r="B1097" s="124">
        <v>22.131974869999997</v>
      </c>
      <c r="C1097" s="124">
        <f t="shared" si="1"/>
        <v>376.9430486</v>
      </c>
      <c r="D1097" s="124">
        <v>8342.494078826378</v>
      </c>
      <c r="E1097" s="125">
        <v>276.0</v>
      </c>
      <c r="F1097" s="125">
        <v>1.1</v>
      </c>
      <c r="G1097" s="126">
        <v>0.2</v>
      </c>
      <c r="H1097" s="127">
        <f t="shared" si="2"/>
        <v>3974.4</v>
      </c>
      <c r="I1097" s="122">
        <f t="shared" si="3"/>
        <v>10.88876712</v>
      </c>
      <c r="J1097" s="122">
        <f t="shared" si="4"/>
        <v>359.3293151</v>
      </c>
      <c r="K1097" s="122">
        <f t="shared" si="5"/>
        <v>395.2622466</v>
      </c>
      <c r="L1097" s="122">
        <f t="shared" si="6"/>
        <v>1150</v>
      </c>
      <c r="M1097" s="125">
        <v>0.93</v>
      </c>
      <c r="N1097" s="125">
        <v>31.0</v>
      </c>
      <c r="O1097" s="118">
        <f t="shared" si="7"/>
        <v>33</v>
      </c>
      <c r="P1097" s="118"/>
      <c r="Q1097" s="118"/>
      <c r="R1097" s="118"/>
      <c r="S1097" s="118"/>
      <c r="T1097" s="118"/>
      <c r="U1097" s="118"/>
      <c r="V1097" s="118"/>
      <c r="W1097" s="118"/>
      <c r="X1097" s="118"/>
      <c r="Y1097" s="118"/>
      <c r="Z1097" s="118"/>
      <c r="AA1097" s="118"/>
      <c r="AB1097" s="118"/>
      <c r="AC1097" s="118"/>
      <c r="AD1097" s="118"/>
      <c r="AE1097" s="118"/>
      <c r="AF1097" s="118"/>
      <c r="AG1097" s="118"/>
    </row>
    <row r="1098" ht="11.25" customHeight="1">
      <c r="A1098" s="123">
        <v>92382.50897959595</v>
      </c>
      <c r="B1098" s="124">
        <v>5.783499999999999</v>
      </c>
      <c r="C1098" s="124">
        <f t="shared" si="1"/>
        <v>174.4631993</v>
      </c>
      <c r="D1098" s="124">
        <v>1009.007913056</v>
      </c>
      <c r="E1098" s="125">
        <v>316.0</v>
      </c>
      <c r="F1098" s="125">
        <v>0.58</v>
      </c>
      <c r="G1098" s="126">
        <v>0.5</v>
      </c>
      <c r="H1098" s="127">
        <f t="shared" si="2"/>
        <v>5688</v>
      </c>
      <c r="I1098" s="122">
        <f t="shared" si="3"/>
        <v>15.58356164</v>
      </c>
      <c r="J1098" s="122">
        <f t="shared" si="4"/>
        <v>249.3369863</v>
      </c>
      <c r="K1098" s="122">
        <f t="shared" si="5"/>
        <v>144.6154521</v>
      </c>
      <c r="L1098" s="122">
        <f t="shared" si="6"/>
        <v>539</v>
      </c>
      <c r="M1098" s="125">
        <v>1.0</v>
      </c>
      <c r="N1098" s="125">
        <v>16.0</v>
      </c>
      <c r="O1098" s="118">
        <f t="shared" si="7"/>
        <v>16</v>
      </c>
      <c r="P1098" s="118"/>
      <c r="Q1098" s="118"/>
      <c r="R1098" s="118"/>
      <c r="S1098" s="118"/>
      <c r="T1098" s="118"/>
      <c r="U1098" s="118"/>
      <c r="V1098" s="118"/>
      <c r="W1098" s="118"/>
      <c r="X1098" s="118"/>
      <c r="Y1098" s="118"/>
      <c r="Z1098" s="118"/>
      <c r="AA1098" s="118"/>
      <c r="AB1098" s="118"/>
      <c r="AC1098" s="118"/>
      <c r="AD1098" s="118"/>
      <c r="AE1098" s="118"/>
      <c r="AF1098" s="118"/>
      <c r="AG1098" s="118"/>
    </row>
    <row r="1099" ht="11.25" customHeight="1">
      <c r="A1099" s="123">
        <v>95344.0690896552</v>
      </c>
      <c r="B1099" s="124">
        <v>30.860237419999997</v>
      </c>
      <c r="C1099" s="124">
        <f t="shared" si="1"/>
        <v>371.8035556</v>
      </c>
      <c r="D1099" s="124">
        <v>11473.945999071058</v>
      </c>
      <c r="E1099" s="125">
        <v>276.0</v>
      </c>
      <c r="F1099" s="125">
        <v>1.1</v>
      </c>
      <c r="G1099" s="126">
        <v>1.2</v>
      </c>
      <c r="H1099" s="127">
        <f t="shared" si="2"/>
        <v>7286.4</v>
      </c>
      <c r="I1099" s="122">
        <f t="shared" si="3"/>
        <v>19.96273973</v>
      </c>
      <c r="J1099" s="122">
        <f t="shared" si="4"/>
        <v>618.8449315</v>
      </c>
      <c r="K1099" s="122">
        <f t="shared" si="5"/>
        <v>680.7294247</v>
      </c>
      <c r="L1099" s="122">
        <f t="shared" si="6"/>
        <v>1980</v>
      </c>
      <c r="M1099" s="125">
        <v>1.0</v>
      </c>
      <c r="N1099" s="125">
        <v>31.0</v>
      </c>
      <c r="O1099" s="118">
        <f t="shared" si="7"/>
        <v>31</v>
      </c>
      <c r="P1099" s="118"/>
      <c r="Q1099" s="118"/>
      <c r="R1099" s="118"/>
      <c r="S1099" s="118"/>
      <c r="T1099" s="118"/>
      <c r="U1099" s="118"/>
      <c r="V1099" s="118"/>
      <c r="W1099" s="118"/>
      <c r="X1099" s="118"/>
      <c r="Y1099" s="118"/>
      <c r="Z1099" s="118"/>
      <c r="AA1099" s="118"/>
      <c r="AB1099" s="118"/>
      <c r="AC1099" s="118"/>
      <c r="AD1099" s="118"/>
      <c r="AE1099" s="118"/>
      <c r="AF1099" s="118"/>
      <c r="AG1099" s="118"/>
    </row>
    <row r="1100" ht="11.25" customHeight="1">
      <c r="A1100" s="123">
        <v>91096.30958573573</v>
      </c>
      <c r="B1100" s="124">
        <v>84.366</v>
      </c>
      <c r="C1100" s="124">
        <f t="shared" si="1"/>
        <v>179.828177</v>
      </c>
      <c r="D1100" s="124">
        <v>15171.383979957334</v>
      </c>
      <c r="E1100" s="125">
        <v>406.0</v>
      </c>
      <c r="F1100" s="125">
        <v>0.71</v>
      </c>
      <c r="G1100" s="126">
        <v>-0.2</v>
      </c>
      <c r="H1100" s="127">
        <f t="shared" si="2"/>
        <v>3897.6</v>
      </c>
      <c r="I1100" s="122">
        <f t="shared" si="3"/>
        <v>10.67835616</v>
      </c>
      <c r="J1100" s="122">
        <f t="shared" si="4"/>
        <v>170.8536986</v>
      </c>
      <c r="K1100" s="122">
        <f t="shared" si="5"/>
        <v>121.306126</v>
      </c>
      <c r="L1100" s="122">
        <f t="shared" si="6"/>
        <v>413</v>
      </c>
      <c r="M1100" s="125">
        <v>1.0</v>
      </c>
      <c r="N1100" s="125">
        <v>16.0</v>
      </c>
      <c r="O1100" s="118">
        <f t="shared" si="7"/>
        <v>16</v>
      </c>
      <c r="P1100" s="118"/>
      <c r="Q1100" s="118"/>
      <c r="R1100" s="118"/>
      <c r="S1100" s="118"/>
      <c r="T1100" s="118"/>
      <c r="U1100" s="118"/>
      <c r="V1100" s="118"/>
      <c r="W1100" s="118"/>
      <c r="X1100" s="118"/>
      <c r="Y1100" s="118"/>
      <c r="Z1100" s="118"/>
      <c r="AA1100" s="118"/>
      <c r="AB1100" s="118"/>
      <c r="AC1100" s="118"/>
      <c r="AD1100" s="118"/>
      <c r="AE1100" s="118"/>
      <c r="AF1100" s="118"/>
      <c r="AG1100" s="118"/>
    </row>
    <row r="1101" ht="11.25" customHeight="1">
      <c r="A1101" s="123">
        <v>44289.20469549905</v>
      </c>
      <c r="B1101" s="124">
        <v>12.369747649999999</v>
      </c>
      <c r="C1101" s="124">
        <f t="shared" si="1"/>
        <v>42.12742519</v>
      </c>
      <c r="D1101" s="124">
        <v>521.1056187432358</v>
      </c>
      <c r="E1101" s="125">
        <v>268.0</v>
      </c>
      <c r="F1101" s="125">
        <v>0.68</v>
      </c>
      <c r="G1101" s="126">
        <v>0.2</v>
      </c>
      <c r="H1101" s="127">
        <f t="shared" si="2"/>
        <v>3859.2</v>
      </c>
      <c r="I1101" s="122">
        <f t="shared" si="3"/>
        <v>10.57315068</v>
      </c>
      <c r="J1101" s="122">
        <f t="shared" si="4"/>
        <v>74.01205479</v>
      </c>
      <c r="K1101" s="122">
        <f t="shared" si="5"/>
        <v>50.32819726</v>
      </c>
      <c r="L1101" s="122">
        <f t="shared" si="6"/>
        <v>175</v>
      </c>
      <c r="M1101" s="125">
        <v>0.72</v>
      </c>
      <c r="N1101" s="125">
        <v>5.0</v>
      </c>
      <c r="O1101" s="118">
        <f t="shared" si="7"/>
        <v>7</v>
      </c>
      <c r="P1101" s="118"/>
      <c r="Q1101" s="118"/>
      <c r="R1101" s="118"/>
      <c r="S1101" s="118"/>
      <c r="T1101" s="118"/>
      <c r="U1101" s="118"/>
      <c r="V1101" s="118"/>
      <c r="W1101" s="118"/>
      <c r="X1101" s="118"/>
      <c r="Y1101" s="118"/>
      <c r="Z1101" s="118"/>
      <c r="AA1101" s="118"/>
      <c r="AB1101" s="118"/>
      <c r="AC1101" s="118"/>
      <c r="AD1101" s="118"/>
      <c r="AE1101" s="118"/>
      <c r="AF1101" s="118"/>
      <c r="AG1101" s="118"/>
    </row>
    <row r="1102" ht="11.25" customHeight="1">
      <c r="A1102" s="123">
        <v>72882.49255359906</v>
      </c>
      <c r="B1102" s="124">
        <v>9.53203231</v>
      </c>
      <c r="C1102" s="124">
        <f t="shared" si="1"/>
        <v>555.3350856</v>
      </c>
      <c r="D1102" s="124">
        <v>5293.471978986745</v>
      </c>
      <c r="E1102" s="125">
        <v>462.0</v>
      </c>
      <c r="F1102" s="125">
        <v>1.85</v>
      </c>
      <c r="G1102" s="126">
        <v>0.2</v>
      </c>
      <c r="H1102" s="127">
        <f t="shared" si="2"/>
        <v>6652.8</v>
      </c>
      <c r="I1102" s="122">
        <f t="shared" si="3"/>
        <v>18.22684932</v>
      </c>
      <c r="J1102" s="122">
        <f t="shared" si="4"/>
        <v>291.629589</v>
      </c>
      <c r="K1102" s="122">
        <f t="shared" si="5"/>
        <v>539.5147397</v>
      </c>
      <c r="L1102" s="122">
        <f t="shared" si="6"/>
        <v>1371</v>
      </c>
      <c r="M1102" s="125">
        <v>0.97</v>
      </c>
      <c r="N1102" s="125">
        <v>16.0</v>
      </c>
      <c r="O1102" s="118">
        <f t="shared" si="7"/>
        <v>16</v>
      </c>
      <c r="P1102" s="118"/>
      <c r="Q1102" s="118"/>
      <c r="R1102" s="118"/>
      <c r="S1102" s="118"/>
      <c r="T1102" s="118"/>
      <c r="U1102" s="118"/>
      <c r="V1102" s="118"/>
      <c r="W1102" s="118"/>
      <c r="X1102" s="118"/>
      <c r="Y1102" s="118"/>
      <c r="Z1102" s="118"/>
      <c r="AA1102" s="118"/>
      <c r="AB1102" s="118"/>
      <c r="AC1102" s="118"/>
      <c r="AD1102" s="118"/>
      <c r="AE1102" s="118"/>
      <c r="AF1102" s="118"/>
      <c r="AG1102" s="118"/>
    </row>
    <row r="1103" ht="11.25" customHeight="1">
      <c r="A1103" s="123">
        <v>15226.199147104491</v>
      </c>
      <c r="B1103" s="124">
        <v>11.116930609999999</v>
      </c>
      <c r="C1103" s="124">
        <f t="shared" si="1"/>
        <v>112.0878651</v>
      </c>
      <c r="D1103" s="124">
        <v>1246.0730185101759</v>
      </c>
      <c r="E1103" s="125">
        <v>82.0</v>
      </c>
      <c r="F1103" s="125">
        <v>1.15</v>
      </c>
      <c r="G1103" s="126">
        <v>-0.6</v>
      </c>
      <c r="H1103" s="127">
        <f t="shared" si="2"/>
        <v>393.6</v>
      </c>
      <c r="I1103" s="122">
        <f t="shared" si="3"/>
        <v>1.078356164</v>
      </c>
      <c r="J1103" s="122">
        <f t="shared" si="4"/>
        <v>39.89917808</v>
      </c>
      <c r="K1103" s="122">
        <f t="shared" si="5"/>
        <v>45.88405479</v>
      </c>
      <c r="L1103" s="122">
        <f t="shared" si="6"/>
        <v>132</v>
      </c>
      <c r="M1103" s="125">
        <v>0.95</v>
      </c>
      <c r="N1103" s="125">
        <v>35.0</v>
      </c>
      <c r="O1103" s="118">
        <f t="shared" si="7"/>
        <v>37</v>
      </c>
      <c r="P1103" s="118"/>
      <c r="Q1103" s="118"/>
      <c r="R1103" s="118"/>
      <c r="S1103" s="118"/>
      <c r="T1103" s="118"/>
      <c r="U1103" s="118"/>
      <c r="V1103" s="118"/>
      <c r="W1103" s="118"/>
      <c r="X1103" s="118"/>
      <c r="Y1103" s="118"/>
      <c r="Z1103" s="118"/>
      <c r="AA1103" s="118"/>
      <c r="AB1103" s="118"/>
      <c r="AC1103" s="118"/>
      <c r="AD1103" s="118"/>
      <c r="AE1103" s="118"/>
      <c r="AF1103" s="118"/>
      <c r="AG1103" s="118"/>
    </row>
    <row r="1104" ht="11.25" customHeight="1">
      <c r="A1104" s="123">
        <v>34316.69161725395</v>
      </c>
      <c r="B1104" s="124">
        <v>10.619951659999998</v>
      </c>
      <c r="C1104" s="124">
        <f t="shared" si="1"/>
        <v>488.5891627</v>
      </c>
      <c r="D1104" s="124">
        <v>5188.793289340303</v>
      </c>
      <c r="E1104" s="125">
        <v>438.0</v>
      </c>
      <c r="F1104" s="125">
        <v>0.84</v>
      </c>
      <c r="G1104" s="126">
        <v>0.2</v>
      </c>
      <c r="H1104" s="127">
        <f t="shared" si="2"/>
        <v>6307.2</v>
      </c>
      <c r="I1104" s="122">
        <f t="shared" si="3"/>
        <v>17.28</v>
      </c>
      <c r="J1104" s="122">
        <f t="shared" si="4"/>
        <v>535.68</v>
      </c>
      <c r="K1104" s="122">
        <f t="shared" si="5"/>
        <v>449.9712</v>
      </c>
      <c r="L1104" s="122">
        <f t="shared" si="6"/>
        <v>1436</v>
      </c>
      <c r="M1104" s="125">
        <v>1.0</v>
      </c>
      <c r="N1104" s="125">
        <v>31.0</v>
      </c>
      <c r="O1104" s="118">
        <f t="shared" si="7"/>
        <v>31</v>
      </c>
      <c r="P1104" s="118"/>
      <c r="Q1104" s="118"/>
      <c r="R1104" s="118"/>
      <c r="S1104" s="118"/>
      <c r="T1104" s="118"/>
      <c r="U1104" s="118"/>
      <c r="V1104" s="118"/>
      <c r="W1104" s="118"/>
      <c r="X1104" s="118"/>
      <c r="Y1104" s="118"/>
      <c r="Z1104" s="118"/>
      <c r="AA1104" s="118"/>
      <c r="AB1104" s="118"/>
      <c r="AC1104" s="118"/>
      <c r="AD1104" s="118"/>
      <c r="AE1104" s="118"/>
      <c r="AF1104" s="118"/>
      <c r="AG1104" s="118"/>
    </row>
    <row r="1105" ht="11.25" customHeight="1">
      <c r="A1105" s="123">
        <v>74311.18349627026</v>
      </c>
      <c r="B1105" s="124">
        <v>10.72070625</v>
      </c>
      <c r="C1105" s="124">
        <f t="shared" si="1"/>
        <v>483.5032207</v>
      </c>
      <c r="D1105" s="124">
        <v>5183.495999889948</v>
      </c>
      <c r="E1105" s="125">
        <v>446.0</v>
      </c>
      <c r="F1105" s="125">
        <v>0.99</v>
      </c>
      <c r="G1105" s="126">
        <v>-0.2</v>
      </c>
      <c r="H1105" s="127">
        <f t="shared" si="2"/>
        <v>4281.6</v>
      </c>
      <c r="I1105" s="122">
        <f t="shared" si="3"/>
        <v>11.73041096</v>
      </c>
      <c r="J1105" s="122">
        <f t="shared" si="4"/>
        <v>304.9906849</v>
      </c>
      <c r="K1105" s="122">
        <f t="shared" si="5"/>
        <v>301.9407781</v>
      </c>
      <c r="L1105" s="122">
        <f t="shared" si="6"/>
        <v>909</v>
      </c>
      <c r="M1105" s="125">
        <v>1.0</v>
      </c>
      <c r="N1105" s="125">
        <v>26.0</v>
      </c>
      <c r="O1105" s="118">
        <f t="shared" si="7"/>
        <v>26</v>
      </c>
      <c r="P1105" s="118"/>
      <c r="Q1105" s="118"/>
      <c r="R1105" s="118"/>
      <c r="S1105" s="118"/>
      <c r="T1105" s="118"/>
      <c r="U1105" s="118"/>
      <c r="V1105" s="118"/>
      <c r="W1105" s="118"/>
      <c r="X1105" s="118"/>
      <c r="Y1105" s="118"/>
      <c r="Z1105" s="118"/>
      <c r="AA1105" s="118"/>
      <c r="AB1105" s="118"/>
      <c r="AC1105" s="118"/>
      <c r="AD1105" s="118"/>
      <c r="AE1105" s="118"/>
      <c r="AF1105" s="118"/>
      <c r="AG1105" s="118"/>
    </row>
    <row r="1106" ht="11.25" customHeight="1">
      <c r="A1106" s="123">
        <v>32871.991613295715</v>
      </c>
      <c r="B1106" s="124">
        <v>10.4942919</v>
      </c>
      <c r="C1106" s="124">
        <f t="shared" si="1"/>
        <v>577.6068553</v>
      </c>
      <c r="D1106" s="124">
        <v>6061.574943116543</v>
      </c>
      <c r="E1106" s="125">
        <v>446.0</v>
      </c>
      <c r="F1106" s="125">
        <v>0.99</v>
      </c>
      <c r="G1106" s="126">
        <v>-0.2</v>
      </c>
      <c r="H1106" s="127">
        <f t="shared" si="2"/>
        <v>4281.6</v>
      </c>
      <c r="I1106" s="122">
        <f t="shared" si="3"/>
        <v>11.73041096</v>
      </c>
      <c r="J1106" s="122">
        <f t="shared" si="4"/>
        <v>363.6427397</v>
      </c>
      <c r="K1106" s="122">
        <f t="shared" si="5"/>
        <v>360.0063123</v>
      </c>
      <c r="L1106" s="122">
        <f t="shared" si="6"/>
        <v>1084</v>
      </c>
      <c r="M1106" s="125">
        <v>1.0</v>
      </c>
      <c r="N1106" s="125">
        <v>31.0</v>
      </c>
      <c r="O1106" s="118">
        <f t="shared" si="7"/>
        <v>31</v>
      </c>
      <c r="P1106" s="118"/>
      <c r="Q1106" s="118"/>
      <c r="R1106" s="118"/>
      <c r="S1106" s="118"/>
      <c r="T1106" s="118"/>
      <c r="U1106" s="118"/>
      <c r="V1106" s="118"/>
      <c r="W1106" s="118"/>
      <c r="X1106" s="118"/>
      <c r="Y1106" s="118"/>
      <c r="Z1106" s="118"/>
      <c r="AA1106" s="118"/>
      <c r="AB1106" s="118"/>
      <c r="AC1106" s="118"/>
      <c r="AD1106" s="118"/>
      <c r="AE1106" s="118"/>
      <c r="AF1106" s="118"/>
      <c r="AG1106" s="118"/>
    </row>
    <row r="1107" ht="11.25" customHeight="1">
      <c r="A1107" s="123">
        <v>49341.73825422796</v>
      </c>
      <c r="B1107" s="124">
        <v>5.13959951</v>
      </c>
      <c r="C1107" s="124">
        <f t="shared" si="1"/>
        <v>244.133905</v>
      </c>
      <c r="D1107" s="124">
        <v>1254.7504983784986</v>
      </c>
      <c r="E1107" s="125">
        <v>584.0</v>
      </c>
      <c r="F1107" s="125">
        <v>0.25</v>
      </c>
      <c r="G1107" s="126">
        <v>-0.4</v>
      </c>
      <c r="H1107" s="127">
        <f t="shared" si="2"/>
        <v>4204.8</v>
      </c>
      <c r="I1107" s="122">
        <f t="shared" si="3"/>
        <v>11.52</v>
      </c>
      <c r="J1107" s="122">
        <f t="shared" si="4"/>
        <v>368.64</v>
      </c>
      <c r="K1107" s="122">
        <f t="shared" si="5"/>
        <v>92.16</v>
      </c>
      <c r="L1107" s="122">
        <f t="shared" si="6"/>
        <v>553</v>
      </c>
      <c r="M1107" s="125">
        <v>0.82</v>
      </c>
      <c r="N1107" s="125">
        <v>26.0</v>
      </c>
      <c r="O1107" s="118">
        <f t="shared" si="7"/>
        <v>32</v>
      </c>
      <c r="P1107" s="118"/>
      <c r="Q1107" s="118"/>
      <c r="R1107" s="118"/>
      <c r="S1107" s="118"/>
      <c r="T1107" s="118"/>
      <c r="U1107" s="118"/>
      <c r="V1107" s="118"/>
      <c r="W1107" s="118"/>
      <c r="X1107" s="118"/>
      <c r="Y1107" s="118"/>
      <c r="Z1107" s="118"/>
      <c r="AA1107" s="118"/>
      <c r="AB1107" s="118"/>
      <c r="AC1107" s="118"/>
      <c r="AD1107" s="118"/>
      <c r="AE1107" s="118"/>
      <c r="AF1107" s="118"/>
      <c r="AG1107" s="118"/>
    </row>
    <row r="1108" ht="11.25" customHeight="1">
      <c r="A1108" s="123">
        <v>98708.20038874375</v>
      </c>
      <c r="B1108" s="124">
        <v>6.002145969999999</v>
      </c>
      <c r="C1108" s="124">
        <f t="shared" si="1"/>
        <v>85.777367</v>
      </c>
      <c r="D1108" s="124">
        <v>514.848277666892</v>
      </c>
      <c r="E1108" s="125">
        <v>542.0</v>
      </c>
      <c r="F1108" s="125">
        <v>0.65</v>
      </c>
      <c r="G1108" s="126">
        <v>0.5</v>
      </c>
      <c r="H1108" s="127">
        <f t="shared" si="2"/>
        <v>9756</v>
      </c>
      <c r="I1108" s="122">
        <f t="shared" si="3"/>
        <v>26.72876712</v>
      </c>
      <c r="J1108" s="122">
        <f t="shared" si="4"/>
        <v>133.6438356</v>
      </c>
      <c r="K1108" s="122">
        <f t="shared" si="5"/>
        <v>86.86849315</v>
      </c>
      <c r="L1108" s="122">
        <f t="shared" si="6"/>
        <v>307</v>
      </c>
      <c r="M1108" s="125">
        <v>0.97</v>
      </c>
      <c r="N1108" s="125">
        <v>5.0</v>
      </c>
      <c r="O1108" s="118">
        <f t="shared" si="7"/>
        <v>5</v>
      </c>
      <c r="P1108" s="118"/>
      <c r="Q1108" s="118"/>
      <c r="R1108" s="118"/>
      <c r="S1108" s="118"/>
      <c r="T1108" s="118"/>
      <c r="U1108" s="118"/>
      <c r="V1108" s="118"/>
      <c r="W1108" s="118"/>
      <c r="X1108" s="118"/>
      <c r="Y1108" s="118"/>
      <c r="Z1108" s="118"/>
      <c r="AA1108" s="118"/>
      <c r="AB1108" s="118"/>
      <c r="AC1108" s="118"/>
      <c r="AD1108" s="118"/>
      <c r="AE1108" s="118"/>
      <c r="AF1108" s="118"/>
      <c r="AG1108" s="118"/>
    </row>
    <row r="1109" ht="11.25" customHeight="1">
      <c r="A1109" s="123">
        <v>39272.03709956814</v>
      </c>
      <c r="B1109" s="124">
        <v>11.58506</v>
      </c>
      <c r="C1109" s="124">
        <f t="shared" si="1"/>
        <v>139.759351</v>
      </c>
      <c r="D1109" s="124">
        <v>1619.120467215054</v>
      </c>
      <c r="E1109" s="125">
        <v>414.0</v>
      </c>
      <c r="F1109" s="125">
        <v>0.58</v>
      </c>
      <c r="G1109" s="126">
        <v>-0.2</v>
      </c>
      <c r="H1109" s="127">
        <f t="shared" si="2"/>
        <v>3974.4</v>
      </c>
      <c r="I1109" s="122">
        <f t="shared" si="3"/>
        <v>10.88876712</v>
      </c>
      <c r="J1109" s="122">
        <f t="shared" si="4"/>
        <v>185.1090411</v>
      </c>
      <c r="K1109" s="122">
        <f t="shared" si="5"/>
        <v>107.3632438</v>
      </c>
      <c r="L1109" s="122">
        <f t="shared" si="6"/>
        <v>400</v>
      </c>
      <c r="M1109" s="125">
        <v>0.95</v>
      </c>
      <c r="N1109" s="125">
        <v>16.0</v>
      </c>
      <c r="O1109" s="118">
        <f t="shared" si="7"/>
        <v>17</v>
      </c>
      <c r="P1109" s="118"/>
      <c r="Q1109" s="118"/>
      <c r="R1109" s="118"/>
      <c r="S1109" s="118"/>
      <c r="T1109" s="118"/>
      <c r="U1109" s="118"/>
      <c r="V1109" s="118"/>
      <c r="W1109" s="118"/>
      <c r="X1109" s="118"/>
      <c r="Y1109" s="118"/>
      <c r="Z1109" s="118"/>
      <c r="AA1109" s="118"/>
      <c r="AB1109" s="118"/>
      <c r="AC1109" s="118"/>
      <c r="AD1109" s="118"/>
      <c r="AE1109" s="118"/>
      <c r="AF1109" s="118"/>
      <c r="AG1109" s="118"/>
    </row>
    <row r="1110" ht="11.25" customHeight="1">
      <c r="A1110" s="123">
        <v>8303.918526896936</v>
      </c>
      <c r="B1110" s="124">
        <v>9.07920404</v>
      </c>
      <c r="C1110" s="124">
        <f t="shared" si="1"/>
        <v>339.2111047</v>
      </c>
      <c r="D1110" s="124">
        <v>3079.766832397935</v>
      </c>
      <c r="E1110" s="125">
        <v>632.0</v>
      </c>
      <c r="F1110" s="125">
        <v>0.75</v>
      </c>
      <c r="G1110" s="126">
        <v>-0.4</v>
      </c>
      <c r="H1110" s="127">
        <f t="shared" si="2"/>
        <v>4550.4</v>
      </c>
      <c r="I1110" s="122">
        <f t="shared" si="3"/>
        <v>12.46684932</v>
      </c>
      <c r="J1110" s="122">
        <f t="shared" si="4"/>
        <v>224.4032877</v>
      </c>
      <c r="K1110" s="122">
        <f t="shared" si="5"/>
        <v>168.3024658</v>
      </c>
      <c r="L1110" s="122">
        <f t="shared" si="6"/>
        <v>561</v>
      </c>
      <c r="M1110" s="125">
        <v>0.88</v>
      </c>
      <c r="N1110" s="125">
        <v>16.0</v>
      </c>
      <c r="O1110" s="118">
        <f t="shared" si="7"/>
        <v>18</v>
      </c>
      <c r="P1110" s="118"/>
      <c r="Q1110" s="118"/>
      <c r="R1110" s="118"/>
      <c r="S1110" s="118"/>
      <c r="T1110" s="118"/>
      <c r="U1110" s="118"/>
      <c r="V1110" s="118"/>
      <c r="W1110" s="118"/>
      <c r="X1110" s="118"/>
      <c r="Y1110" s="118"/>
      <c r="Z1110" s="118"/>
      <c r="AA1110" s="118"/>
      <c r="AB1110" s="118"/>
      <c r="AC1110" s="118"/>
      <c r="AD1110" s="118"/>
      <c r="AE1110" s="118"/>
      <c r="AF1110" s="118"/>
      <c r="AG1110" s="118"/>
    </row>
    <row r="1111" ht="11.25" customHeight="1">
      <c r="A1111" s="123">
        <v>82028.9062190197</v>
      </c>
      <c r="B1111" s="124">
        <v>6.66746433</v>
      </c>
      <c r="C1111" s="124">
        <f t="shared" si="1"/>
        <v>144.2005887</v>
      </c>
      <c r="D1111" s="124">
        <v>961.4522817626589</v>
      </c>
      <c r="E1111" s="125">
        <v>462.0</v>
      </c>
      <c r="F1111" s="125">
        <v>1.22</v>
      </c>
      <c r="G1111" s="126">
        <v>0.2</v>
      </c>
      <c r="H1111" s="127">
        <f t="shared" si="2"/>
        <v>6652.8</v>
      </c>
      <c r="I1111" s="122">
        <f t="shared" si="3"/>
        <v>18.22684932</v>
      </c>
      <c r="J1111" s="122">
        <f t="shared" si="4"/>
        <v>91.13424658</v>
      </c>
      <c r="K1111" s="122">
        <f t="shared" si="5"/>
        <v>111.1837808</v>
      </c>
      <c r="L1111" s="122">
        <f t="shared" si="6"/>
        <v>314</v>
      </c>
      <c r="M1111" s="125">
        <v>0.96</v>
      </c>
      <c r="N1111" s="125">
        <v>5.0</v>
      </c>
      <c r="O1111" s="118">
        <f t="shared" si="7"/>
        <v>5</v>
      </c>
      <c r="P1111" s="118"/>
      <c r="Q1111" s="118"/>
      <c r="R1111" s="118"/>
      <c r="S1111" s="118"/>
      <c r="T1111" s="118"/>
      <c r="U1111" s="118"/>
      <c r="V1111" s="118"/>
      <c r="W1111" s="118"/>
      <c r="X1111" s="118"/>
      <c r="Y1111" s="118"/>
      <c r="Z1111" s="118"/>
      <c r="AA1111" s="118"/>
      <c r="AB1111" s="118"/>
      <c r="AC1111" s="118"/>
      <c r="AD1111" s="118"/>
      <c r="AE1111" s="118"/>
      <c r="AF1111" s="118"/>
      <c r="AG1111" s="118"/>
    </row>
    <row r="1112" ht="11.25" customHeight="1">
      <c r="A1112" s="123">
        <v>90981.6303401094</v>
      </c>
      <c r="B1112" s="124">
        <v>20.03155</v>
      </c>
      <c r="C1112" s="124">
        <f t="shared" si="1"/>
        <v>200.4574011</v>
      </c>
      <c r="D1112" s="124">
        <v>4015.472452266</v>
      </c>
      <c r="E1112" s="125">
        <v>510.0</v>
      </c>
      <c r="F1112" s="125">
        <v>0.88</v>
      </c>
      <c r="G1112" s="126">
        <v>0.5</v>
      </c>
      <c r="H1112" s="127">
        <f t="shared" si="2"/>
        <v>9180</v>
      </c>
      <c r="I1112" s="122">
        <f t="shared" si="3"/>
        <v>25.15068493</v>
      </c>
      <c r="J1112" s="122">
        <f t="shared" si="4"/>
        <v>276.6575342</v>
      </c>
      <c r="K1112" s="122">
        <f t="shared" si="5"/>
        <v>243.4586301</v>
      </c>
      <c r="L1112" s="122">
        <f t="shared" si="6"/>
        <v>764</v>
      </c>
      <c r="M1112" s="125">
        <v>1.0</v>
      </c>
      <c r="N1112" s="125">
        <v>11.0</v>
      </c>
      <c r="O1112" s="118">
        <f t="shared" si="7"/>
        <v>11</v>
      </c>
      <c r="P1112" s="118"/>
      <c r="Q1112" s="118"/>
      <c r="R1112" s="118"/>
      <c r="S1112" s="118"/>
      <c r="T1112" s="118"/>
      <c r="U1112" s="118"/>
      <c r="V1112" s="118"/>
      <c r="W1112" s="118"/>
      <c r="X1112" s="118"/>
      <c r="Y1112" s="118"/>
      <c r="Z1112" s="118"/>
      <c r="AA1112" s="118"/>
      <c r="AB1112" s="118"/>
      <c r="AC1112" s="118"/>
      <c r="AD1112" s="118"/>
      <c r="AE1112" s="118"/>
      <c r="AF1112" s="118"/>
      <c r="AG1112" s="118"/>
    </row>
    <row r="1113" ht="11.25" customHeight="1">
      <c r="A1113" s="123">
        <v>36031.03593500579</v>
      </c>
      <c r="B1113" s="124">
        <v>40.37003056</v>
      </c>
      <c r="C1113" s="124">
        <f t="shared" si="1"/>
        <v>494.6116632</v>
      </c>
      <c r="D1113" s="124">
        <v>19967.487957218</v>
      </c>
      <c r="E1113" s="125">
        <v>510.0</v>
      </c>
      <c r="F1113" s="125">
        <v>0.64</v>
      </c>
      <c r="G1113" s="126">
        <v>1.2</v>
      </c>
      <c r="H1113" s="127">
        <f t="shared" si="2"/>
        <v>13464</v>
      </c>
      <c r="I1113" s="122">
        <f t="shared" si="3"/>
        <v>36.88767123</v>
      </c>
      <c r="J1113" s="122">
        <f t="shared" si="4"/>
        <v>1401.731507</v>
      </c>
      <c r="K1113" s="122">
        <f t="shared" si="5"/>
        <v>897.1081644</v>
      </c>
      <c r="L1113" s="122">
        <f t="shared" si="6"/>
        <v>3196</v>
      </c>
      <c r="M1113" s="125">
        <v>1.0</v>
      </c>
      <c r="N1113" s="125">
        <v>38.0</v>
      </c>
      <c r="O1113" s="118">
        <f t="shared" si="7"/>
        <v>38</v>
      </c>
      <c r="P1113" s="118"/>
      <c r="Q1113" s="118"/>
      <c r="R1113" s="118"/>
      <c r="S1113" s="118"/>
      <c r="T1113" s="118"/>
      <c r="U1113" s="118"/>
      <c r="V1113" s="118"/>
      <c r="W1113" s="118"/>
      <c r="X1113" s="118"/>
      <c r="Y1113" s="118"/>
      <c r="Z1113" s="118"/>
      <c r="AA1113" s="118"/>
      <c r="AB1113" s="118"/>
      <c r="AC1113" s="118"/>
      <c r="AD1113" s="118"/>
      <c r="AE1113" s="118"/>
      <c r="AF1113" s="118"/>
      <c r="AG1113" s="118"/>
    </row>
    <row r="1114" ht="11.25" customHeight="1">
      <c r="A1114" s="123">
        <v>18962.5671040614</v>
      </c>
      <c r="B1114" s="124">
        <v>8.871401379999998</v>
      </c>
      <c r="C1114" s="124">
        <f t="shared" si="1"/>
        <v>126.261469</v>
      </c>
      <c r="D1114" s="124">
        <v>1120.1161706247742</v>
      </c>
      <c r="E1114" s="125">
        <v>672.0</v>
      </c>
      <c r="F1114" s="125">
        <v>1.08</v>
      </c>
      <c r="G1114" s="126">
        <v>-0.1</v>
      </c>
      <c r="H1114" s="127">
        <f t="shared" si="2"/>
        <v>7257.6</v>
      </c>
      <c r="I1114" s="122">
        <f t="shared" si="3"/>
        <v>19.88383562</v>
      </c>
      <c r="J1114" s="122">
        <f t="shared" si="4"/>
        <v>99.41917808</v>
      </c>
      <c r="K1114" s="122">
        <f t="shared" si="5"/>
        <v>107.3727123</v>
      </c>
      <c r="L1114" s="122">
        <f t="shared" si="6"/>
        <v>314</v>
      </c>
      <c r="M1114" s="125">
        <v>1.0</v>
      </c>
      <c r="N1114" s="125">
        <v>5.0</v>
      </c>
      <c r="O1114" s="118">
        <f t="shared" si="7"/>
        <v>5</v>
      </c>
      <c r="P1114" s="118"/>
      <c r="Q1114" s="118"/>
      <c r="R1114" s="118"/>
      <c r="S1114" s="118"/>
      <c r="T1114" s="118"/>
      <c r="U1114" s="118"/>
      <c r="V1114" s="118"/>
      <c r="W1114" s="118"/>
      <c r="X1114" s="118"/>
      <c r="Y1114" s="118"/>
      <c r="Z1114" s="118"/>
      <c r="AA1114" s="118"/>
      <c r="AB1114" s="118"/>
      <c r="AC1114" s="118"/>
      <c r="AD1114" s="118"/>
      <c r="AE1114" s="118"/>
      <c r="AF1114" s="118"/>
      <c r="AG1114" s="118"/>
    </row>
    <row r="1115" ht="11.25" customHeight="1">
      <c r="A1115" s="123">
        <v>46597.28822567988</v>
      </c>
      <c r="B1115" s="124">
        <v>5.56978613</v>
      </c>
      <c r="C1115" s="124">
        <f t="shared" si="1"/>
        <v>226.1878907</v>
      </c>
      <c r="D1115" s="124">
        <v>1259.8181766263665</v>
      </c>
      <c r="E1115" s="125">
        <v>162.0</v>
      </c>
      <c r="F1115" s="125">
        <v>1.72</v>
      </c>
      <c r="G1115" s="126">
        <v>1.2</v>
      </c>
      <c r="H1115" s="127">
        <f t="shared" si="2"/>
        <v>4276.8</v>
      </c>
      <c r="I1115" s="122">
        <f t="shared" si="3"/>
        <v>11.71726027</v>
      </c>
      <c r="J1115" s="122">
        <f t="shared" si="4"/>
        <v>246.0624658</v>
      </c>
      <c r="K1115" s="122">
        <f t="shared" si="5"/>
        <v>423.2274411</v>
      </c>
      <c r="L1115" s="122">
        <f t="shared" si="6"/>
        <v>1093</v>
      </c>
      <c r="M1115" s="125">
        <v>0.75</v>
      </c>
      <c r="N1115" s="125">
        <v>16.0</v>
      </c>
      <c r="O1115" s="118">
        <f t="shared" si="7"/>
        <v>21</v>
      </c>
      <c r="P1115" s="118"/>
      <c r="Q1115" s="118"/>
      <c r="R1115" s="118"/>
      <c r="S1115" s="118"/>
      <c r="T1115" s="118"/>
      <c r="U1115" s="118"/>
      <c r="V1115" s="118"/>
      <c r="W1115" s="118"/>
      <c r="X1115" s="118"/>
      <c r="Y1115" s="118"/>
      <c r="Z1115" s="118"/>
      <c r="AA1115" s="118"/>
      <c r="AB1115" s="118"/>
      <c r="AC1115" s="118"/>
      <c r="AD1115" s="118"/>
      <c r="AE1115" s="118"/>
      <c r="AF1115" s="118"/>
      <c r="AG1115" s="118"/>
    </row>
    <row r="1116" ht="11.25" customHeight="1">
      <c r="A1116" s="123">
        <v>1258.7814294532373</v>
      </c>
      <c r="B1116" s="124">
        <v>6.39619754</v>
      </c>
      <c r="C1116" s="124">
        <f t="shared" si="1"/>
        <v>217.5914462</v>
      </c>
      <c r="D1116" s="124">
        <v>1391.7578730489035</v>
      </c>
      <c r="E1116" s="125">
        <v>398.0</v>
      </c>
      <c r="F1116" s="125">
        <v>0.59</v>
      </c>
      <c r="G1116" s="126">
        <v>0.8</v>
      </c>
      <c r="H1116" s="127">
        <f t="shared" si="2"/>
        <v>8596.8</v>
      </c>
      <c r="I1116" s="122">
        <f t="shared" si="3"/>
        <v>23.55287671</v>
      </c>
      <c r="J1116" s="122">
        <f t="shared" si="4"/>
        <v>376.8460274</v>
      </c>
      <c r="K1116" s="122">
        <f t="shared" si="5"/>
        <v>222.3391562</v>
      </c>
      <c r="L1116" s="122">
        <f t="shared" si="6"/>
        <v>822</v>
      </c>
      <c r="M1116" s="125">
        <v>1.0</v>
      </c>
      <c r="N1116" s="125">
        <v>16.0</v>
      </c>
      <c r="O1116" s="118">
        <f t="shared" si="7"/>
        <v>16</v>
      </c>
      <c r="P1116" s="118"/>
      <c r="Q1116" s="118"/>
      <c r="R1116" s="118"/>
      <c r="S1116" s="118"/>
      <c r="T1116" s="118"/>
      <c r="U1116" s="118"/>
      <c r="V1116" s="118"/>
      <c r="W1116" s="118"/>
      <c r="X1116" s="118"/>
      <c r="Y1116" s="118"/>
      <c r="Z1116" s="118"/>
      <c r="AA1116" s="118"/>
      <c r="AB1116" s="118"/>
      <c r="AC1116" s="118"/>
      <c r="AD1116" s="118"/>
      <c r="AE1116" s="118"/>
      <c r="AF1116" s="118"/>
      <c r="AG1116" s="118"/>
    </row>
    <row r="1117" ht="11.25" customHeight="1">
      <c r="A1117" s="123">
        <v>79318.69045323168</v>
      </c>
      <c r="B1117" s="124">
        <v>12.588621949999999</v>
      </c>
      <c r="C1117" s="124">
        <f t="shared" si="1"/>
        <v>1027.920167</v>
      </c>
      <c r="D1117" s="124">
        <v>12940.098379033425</v>
      </c>
      <c r="E1117" s="125">
        <v>364.0</v>
      </c>
      <c r="F1117" s="125">
        <v>0.94</v>
      </c>
      <c r="G1117" s="126">
        <v>-0.2</v>
      </c>
      <c r="H1117" s="127">
        <f t="shared" si="2"/>
        <v>3494.4</v>
      </c>
      <c r="I1117" s="122">
        <f t="shared" si="3"/>
        <v>9.57369863</v>
      </c>
      <c r="J1117" s="122">
        <f t="shared" si="4"/>
        <v>689.3063014</v>
      </c>
      <c r="K1117" s="122">
        <f t="shared" si="5"/>
        <v>647.9479233</v>
      </c>
      <c r="L1117" s="122">
        <f t="shared" si="6"/>
        <v>1985</v>
      </c>
      <c r="M1117" s="125">
        <v>1.0</v>
      </c>
      <c r="N1117" s="125">
        <v>72.0</v>
      </c>
      <c r="O1117" s="118">
        <f t="shared" si="7"/>
        <v>72</v>
      </c>
      <c r="P1117" s="118"/>
      <c r="Q1117" s="118"/>
      <c r="R1117" s="118"/>
      <c r="S1117" s="118"/>
      <c r="T1117" s="118"/>
      <c r="U1117" s="118"/>
      <c r="V1117" s="118"/>
      <c r="W1117" s="118"/>
      <c r="X1117" s="118"/>
      <c r="Y1117" s="118"/>
      <c r="Z1117" s="118"/>
      <c r="AA1117" s="118"/>
      <c r="AB1117" s="118"/>
      <c r="AC1117" s="118"/>
      <c r="AD1117" s="118"/>
      <c r="AE1117" s="118"/>
      <c r="AF1117" s="118"/>
      <c r="AG1117" s="118"/>
    </row>
    <row r="1118" ht="11.25" customHeight="1">
      <c r="A1118" s="123">
        <v>766.3896250955648</v>
      </c>
      <c r="B1118" s="124">
        <v>11.217839999999999</v>
      </c>
      <c r="C1118" s="124">
        <f t="shared" si="1"/>
        <v>430.1369034</v>
      </c>
      <c r="D1118" s="124">
        <v>4825.20696096384</v>
      </c>
      <c r="E1118" s="125">
        <v>608.0</v>
      </c>
      <c r="F1118" s="125">
        <v>0.59</v>
      </c>
      <c r="G1118" s="126">
        <v>0.4</v>
      </c>
      <c r="H1118" s="127">
        <f t="shared" si="2"/>
        <v>10214.4</v>
      </c>
      <c r="I1118" s="122">
        <f t="shared" si="3"/>
        <v>27.98465753</v>
      </c>
      <c r="J1118" s="122">
        <f t="shared" si="4"/>
        <v>755.5857534</v>
      </c>
      <c r="K1118" s="122">
        <f t="shared" si="5"/>
        <v>445.7955945</v>
      </c>
      <c r="L1118" s="122">
        <f t="shared" si="6"/>
        <v>1647</v>
      </c>
      <c r="M1118" s="125">
        <v>1.0</v>
      </c>
      <c r="N1118" s="125">
        <v>27.0</v>
      </c>
      <c r="O1118" s="118">
        <f t="shared" si="7"/>
        <v>27</v>
      </c>
      <c r="P1118" s="118"/>
      <c r="Q1118" s="118"/>
      <c r="R1118" s="118"/>
      <c r="S1118" s="118"/>
      <c r="T1118" s="118"/>
      <c r="U1118" s="118"/>
      <c r="V1118" s="118"/>
      <c r="W1118" s="118"/>
      <c r="X1118" s="118"/>
      <c r="Y1118" s="118"/>
      <c r="Z1118" s="118"/>
      <c r="AA1118" s="118"/>
      <c r="AB1118" s="118"/>
      <c r="AC1118" s="118"/>
      <c r="AD1118" s="118"/>
      <c r="AE1118" s="118"/>
      <c r="AF1118" s="118"/>
      <c r="AG1118" s="118"/>
    </row>
    <row r="1119" ht="11.25" customHeight="1">
      <c r="A1119" s="123">
        <v>43809.86457244792</v>
      </c>
      <c r="B1119" s="124">
        <v>8.9093936</v>
      </c>
      <c r="C1119" s="124">
        <f t="shared" si="1"/>
        <v>412.2889019</v>
      </c>
      <c r="D1119" s="124">
        <v>3673.2441042790833</v>
      </c>
      <c r="E1119" s="125">
        <v>308.0</v>
      </c>
      <c r="F1119" s="125">
        <v>0.88</v>
      </c>
      <c r="G1119" s="126">
        <v>0.8</v>
      </c>
      <c r="H1119" s="127">
        <f t="shared" si="2"/>
        <v>6652.8</v>
      </c>
      <c r="I1119" s="122">
        <f t="shared" si="3"/>
        <v>18.22684932</v>
      </c>
      <c r="J1119" s="122">
        <f t="shared" si="4"/>
        <v>637.939726</v>
      </c>
      <c r="K1119" s="122">
        <f t="shared" si="5"/>
        <v>561.3869589</v>
      </c>
      <c r="L1119" s="122">
        <f t="shared" si="6"/>
        <v>1761</v>
      </c>
      <c r="M1119" s="125">
        <v>1.0</v>
      </c>
      <c r="N1119" s="125">
        <v>35.0</v>
      </c>
      <c r="O1119" s="118">
        <f t="shared" si="7"/>
        <v>35</v>
      </c>
      <c r="P1119" s="118"/>
      <c r="Q1119" s="118"/>
      <c r="R1119" s="118"/>
      <c r="S1119" s="118"/>
      <c r="T1119" s="118"/>
      <c r="U1119" s="118"/>
      <c r="V1119" s="118"/>
      <c r="W1119" s="118"/>
      <c r="X1119" s="118"/>
      <c r="Y1119" s="118"/>
      <c r="Z1119" s="118"/>
      <c r="AA1119" s="118"/>
      <c r="AB1119" s="118"/>
      <c r="AC1119" s="118"/>
      <c r="AD1119" s="118"/>
      <c r="AE1119" s="118"/>
      <c r="AF1119" s="118"/>
      <c r="AG1119" s="118"/>
    </row>
    <row r="1120" ht="11.25" customHeight="1">
      <c r="A1120" s="123">
        <v>52376.60729576874</v>
      </c>
      <c r="B1120" s="124">
        <v>45.82209</v>
      </c>
      <c r="C1120" s="124">
        <f t="shared" si="1"/>
        <v>641.1779869</v>
      </c>
      <c r="D1120" s="124">
        <v>29380.11542355</v>
      </c>
      <c r="E1120" s="125">
        <v>656.0</v>
      </c>
      <c r="F1120" s="125">
        <v>0.89</v>
      </c>
      <c r="G1120" s="126">
        <v>1.2</v>
      </c>
      <c r="H1120" s="127">
        <f t="shared" si="2"/>
        <v>17318.4</v>
      </c>
      <c r="I1120" s="122">
        <f t="shared" si="3"/>
        <v>47.44767123</v>
      </c>
      <c r="J1120" s="122">
        <f t="shared" si="4"/>
        <v>1708.116164</v>
      </c>
      <c r="K1120" s="122">
        <f t="shared" si="5"/>
        <v>1520.223386</v>
      </c>
      <c r="L1120" s="122">
        <f t="shared" si="6"/>
        <v>4749</v>
      </c>
      <c r="M1120" s="125">
        <v>0.76</v>
      </c>
      <c r="N1120" s="125">
        <v>27.0</v>
      </c>
      <c r="O1120" s="118">
        <f t="shared" si="7"/>
        <v>36</v>
      </c>
      <c r="P1120" s="118"/>
      <c r="Q1120" s="118"/>
      <c r="R1120" s="118"/>
      <c r="S1120" s="118"/>
      <c r="T1120" s="118"/>
      <c r="U1120" s="118"/>
      <c r="V1120" s="118"/>
      <c r="W1120" s="118"/>
      <c r="X1120" s="118"/>
      <c r="Y1120" s="118"/>
      <c r="Z1120" s="118"/>
      <c r="AA1120" s="118"/>
      <c r="AB1120" s="118"/>
      <c r="AC1120" s="118"/>
      <c r="AD1120" s="118"/>
      <c r="AE1120" s="118"/>
      <c r="AF1120" s="118"/>
      <c r="AG1120" s="118"/>
    </row>
    <row r="1121" ht="11.25" customHeight="1">
      <c r="A1121" s="123">
        <v>4472.452455886911</v>
      </c>
      <c r="B1121" s="124">
        <v>190.01529032</v>
      </c>
      <c r="C1121" s="124">
        <f t="shared" si="1"/>
        <v>93.73579728</v>
      </c>
      <c r="D1121" s="124">
        <v>17811.234733503974</v>
      </c>
      <c r="E1121" s="125">
        <v>74.0</v>
      </c>
      <c r="F1121" s="125">
        <v>1.13</v>
      </c>
      <c r="G1121" s="126">
        <v>0.4</v>
      </c>
      <c r="H1121" s="127">
        <f t="shared" si="2"/>
        <v>1243.2</v>
      </c>
      <c r="I1121" s="122">
        <f t="shared" si="3"/>
        <v>3.406027397</v>
      </c>
      <c r="J1121" s="122">
        <f t="shared" si="4"/>
        <v>108.9928767</v>
      </c>
      <c r="K1121" s="122">
        <f t="shared" si="5"/>
        <v>123.1619507</v>
      </c>
      <c r="L1121" s="122">
        <f t="shared" si="6"/>
        <v>355</v>
      </c>
      <c r="M1121" s="125">
        <v>0.9</v>
      </c>
      <c r="N1121" s="125">
        <v>29.0</v>
      </c>
      <c r="O1121" s="118">
        <f t="shared" si="7"/>
        <v>32</v>
      </c>
      <c r="P1121" s="118"/>
      <c r="Q1121" s="118"/>
      <c r="R1121" s="118"/>
      <c r="S1121" s="118"/>
      <c r="T1121" s="118"/>
      <c r="U1121" s="118"/>
      <c r="V1121" s="118"/>
      <c r="W1121" s="118"/>
      <c r="X1121" s="118"/>
      <c r="Y1121" s="118"/>
      <c r="Z1121" s="118"/>
      <c r="AA1121" s="118"/>
      <c r="AB1121" s="118"/>
      <c r="AC1121" s="118"/>
      <c r="AD1121" s="118"/>
      <c r="AE1121" s="118"/>
      <c r="AF1121" s="118"/>
      <c r="AG1121" s="118"/>
    </row>
    <row r="1122" ht="11.25" customHeight="1">
      <c r="A1122" s="123">
        <v>8380.815603512048</v>
      </c>
      <c r="B1122" s="124">
        <v>11.241458609999999</v>
      </c>
      <c r="C1122" s="124">
        <f t="shared" si="1"/>
        <v>844.6834818</v>
      </c>
      <c r="D1122" s="124">
        <v>9495.474399505874</v>
      </c>
      <c r="E1122" s="125">
        <v>316.0</v>
      </c>
      <c r="F1122" s="125">
        <v>1.26</v>
      </c>
      <c r="G1122" s="126">
        <v>0.4</v>
      </c>
      <c r="H1122" s="127">
        <f t="shared" si="2"/>
        <v>5308.8</v>
      </c>
      <c r="I1122" s="122">
        <f t="shared" si="3"/>
        <v>14.54465753</v>
      </c>
      <c r="J1122" s="122">
        <f t="shared" si="4"/>
        <v>916.3134247</v>
      </c>
      <c r="K1122" s="122">
        <f t="shared" si="5"/>
        <v>1154.554915</v>
      </c>
      <c r="L1122" s="122">
        <f t="shared" si="6"/>
        <v>3225</v>
      </c>
      <c r="M1122" s="125">
        <v>0.81</v>
      </c>
      <c r="N1122" s="125">
        <v>51.0</v>
      </c>
      <c r="O1122" s="118">
        <f t="shared" si="7"/>
        <v>63</v>
      </c>
      <c r="P1122" s="118"/>
      <c r="Q1122" s="118"/>
      <c r="R1122" s="118"/>
      <c r="S1122" s="118"/>
      <c r="T1122" s="118"/>
      <c r="U1122" s="118"/>
      <c r="V1122" s="118"/>
      <c r="W1122" s="118"/>
      <c r="X1122" s="118"/>
      <c r="Y1122" s="118"/>
      <c r="Z1122" s="118"/>
      <c r="AA1122" s="118"/>
      <c r="AB1122" s="118"/>
      <c r="AC1122" s="118"/>
      <c r="AD1122" s="118"/>
      <c r="AE1122" s="118"/>
      <c r="AF1122" s="118"/>
      <c r="AG1122" s="118"/>
    </row>
    <row r="1123" ht="11.25" customHeight="1">
      <c r="A1123" s="123">
        <v>32887.306841675534</v>
      </c>
      <c r="B1123" s="124">
        <v>7.418264539999999</v>
      </c>
      <c r="C1123" s="124">
        <f t="shared" si="1"/>
        <v>982.5601056</v>
      </c>
      <c r="D1123" s="124">
        <v>7288.890790082819</v>
      </c>
      <c r="E1123" s="125">
        <v>478.0</v>
      </c>
      <c r="F1123" s="125">
        <v>0.91</v>
      </c>
      <c r="G1123" s="126">
        <v>-0.4</v>
      </c>
      <c r="H1123" s="127">
        <f t="shared" si="2"/>
        <v>3441.6</v>
      </c>
      <c r="I1123" s="122">
        <f t="shared" si="3"/>
        <v>9.429041096</v>
      </c>
      <c r="J1123" s="122">
        <f t="shared" si="4"/>
        <v>480.8810959</v>
      </c>
      <c r="K1123" s="122">
        <f t="shared" si="5"/>
        <v>437.6017973</v>
      </c>
      <c r="L1123" s="122">
        <f t="shared" si="6"/>
        <v>1356</v>
      </c>
      <c r="M1123" s="125">
        <v>1.0</v>
      </c>
      <c r="N1123" s="125">
        <v>51.0</v>
      </c>
      <c r="O1123" s="118">
        <f t="shared" si="7"/>
        <v>51</v>
      </c>
      <c r="P1123" s="118"/>
      <c r="Q1123" s="118"/>
      <c r="R1123" s="118"/>
      <c r="S1123" s="118"/>
      <c r="T1123" s="118"/>
      <c r="U1123" s="118"/>
      <c r="V1123" s="118"/>
      <c r="W1123" s="118"/>
      <c r="X1123" s="118"/>
      <c r="Y1123" s="118"/>
      <c r="Z1123" s="118"/>
      <c r="AA1123" s="118"/>
      <c r="AB1123" s="118"/>
      <c r="AC1123" s="118"/>
      <c r="AD1123" s="118"/>
      <c r="AE1123" s="118"/>
      <c r="AF1123" s="118"/>
      <c r="AG1123" s="118"/>
    </row>
    <row r="1124" ht="11.25" customHeight="1">
      <c r="A1124" s="123">
        <v>50454.545965116245</v>
      </c>
      <c r="B1124" s="124">
        <v>14.943328609999998</v>
      </c>
      <c r="C1124" s="124">
        <f t="shared" si="1"/>
        <v>512.8358101</v>
      </c>
      <c r="D1124" s="124">
        <v>7663.474032788315</v>
      </c>
      <c r="E1124" s="125">
        <v>332.0</v>
      </c>
      <c r="F1124" s="125">
        <v>1.23</v>
      </c>
      <c r="G1124" s="126">
        <v>0.5</v>
      </c>
      <c r="H1124" s="127">
        <f t="shared" si="2"/>
        <v>5976</v>
      </c>
      <c r="I1124" s="122">
        <f t="shared" si="3"/>
        <v>16.37260274</v>
      </c>
      <c r="J1124" s="122">
        <f t="shared" si="4"/>
        <v>507.5506849</v>
      </c>
      <c r="K1124" s="122">
        <f t="shared" si="5"/>
        <v>624.2873425</v>
      </c>
      <c r="L1124" s="122">
        <f t="shared" si="6"/>
        <v>1756</v>
      </c>
      <c r="M1124" s="125">
        <v>1.0</v>
      </c>
      <c r="N1124" s="125">
        <v>31.0</v>
      </c>
      <c r="O1124" s="118">
        <f t="shared" si="7"/>
        <v>31</v>
      </c>
      <c r="P1124" s="118"/>
      <c r="Q1124" s="118"/>
      <c r="R1124" s="118"/>
      <c r="S1124" s="118"/>
      <c r="T1124" s="118"/>
      <c r="U1124" s="118"/>
      <c r="V1124" s="118"/>
      <c r="W1124" s="118"/>
      <c r="X1124" s="118"/>
      <c r="Y1124" s="118"/>
      <c r="Z1124" s="118"/>
      <c r="AA1124" s="118"/>
      <c r="AB1124" s="118"/>
      <c r="AC1124" s="118"/>
      <c r="AD1124" s="118"/>
      <c r="AE1124" s="118"/>
      <c r="AF1124" s="118"/>
      <c r="AG1124" s="118"/>
    </row>
    <row r="1125" ht="11.25" customHeight="1">
      <c r="A1125" s="123">
        <v>21988.10598206935</v>
      </c>
      <c r="B1125" s="124">
        <v>57.62</v>
      </c>
      <c r="C1125" s="124">
        <f t="shared" si="1"/>
        <v>150.617604</v>
      </c>
      <c r="D1125" s="124">
        <v>8678.586343680001</v>
      </c>
      <c r="E1125" s="125">
        <v>324.0</v>
      </c>
      <c r="F1125" s="125">
        <v>0.74</v>
      </c>
      <c r="G1125" s="126">
        <v>-0.6</v>
      </c>
      <c r="H1125" s="127">
        <f t="shared" si="2"/>
        <v>1555.2</v>
      </c>
      <c r="I1125" s="122">
        <f t="shared" si="3"/>
        <v>4.260821918</v>
      </c>
      <c r="J1125" s="122">
        <f t="shared" si="4"/>
        <v>68.17315068</v>
      </c>
      <c r="K1125" s="122">
        <f t="shared" si="5"/>
        <v>50.44813151</v>
      </c>
      <c r="L1125" s="122">
        <f t="shared" si="6"/>
        <v>169</v>
      </c>
      <c r="M1125" s="125">
        <v>1.0</v>
      </c>
      <c r="N1125" s="125">
        <v>16.0</v>
      </c>
      <c r="O1125" s="118">
        <f t="shared" si="7"/>
        <v>16</v>
      </c>
      <c r="P1125" s="118"/>
      <c r="Q1125" s="118"/>
      <c r="R1125" s="118"/>
      <c r="S1125" s="118"/>
      <c r="T1125" s="118"/>
      <c r="U1125" s="118"/>
      <c r="V1125" s="118"/>
      <c r="W1125" s="118"/>
      <c r="X1125" s="118"/>
      <c r="Y1125" s="118"/>
      <c r="Z1125" s="118"/>
      <c r="AA1125" s="118"/>
      <c r="AB1125" s="118"/>
      <c r="AC1125" s="118"/>
      <c r="AD1125" s="118"/>
      <c r="AE1125" s="118"/>
      <c r="AF1125" s="118"/>
      <c r="AG1125" s="118"/>
    </row>
    <row r="1126" ht="11.25" customHeight="1">
      <c r="A1126" s="123">
        <v>4773.702864119311</v>
      </c>
      <c r="B1126" s="124">
        <v>6.972449999999999</v>
      </c>
      <c r="C1126" s="124">
        <f t="shared" si="1"/>
        <v>135.6955952</v>
      </c>
      <c r="D1126" s="124">
        <v>946.1307525694795</v>
      </c>
      <c r="E1126" s="125">
        <v>574.0</v>
      </c>
      <c r="F1126" s="125">
        <v>0.5</v>
      </c>
      <c r="G1126" s="126">
        <v>0.2</v>
      </c>
      <c r="H1126" s="127">
        <f t="shared" si="2"/>
        <v>8265.6</v>
      </c>
      <c r="I1126" s="122">
        <f t="shared" si="3"/>
        <v>22.64547945</v>
      </c>
      <c r="J1126" s="122">
        <f t="shared" si="4"/>
        <v>181.1638356</v>
      </c>
      <c r="K1126" s="122">
        <f t="shared" si="5"/>
        <v>90.58191781</v>
      </c>
      <c r="L1126" s="122">
        <f t="shared" si="6"/>
        <v>362</v>
      </c>
      <c r="M1126" s="125">
        <v>0.96</v>
      </c>
      <c r="N1126" s="125">
        <v>8.0</v>
      </c>
      <c r="O1126" s="118">
        <f t="shared" si="7"/>
        <v>8</v>
      </c>
      <c r="P1126" s="118"/>
      <c r="Q1126" s="118"/>
      <c r="R1126" s="118"/>
      <c r="S1126" s="118"/>
      <c r="T1126" s="118"/>
      <c r="U1126" s="118"/>
      <c r="V1126" s="118"/>
      <c r="W1126" s="118"/>
      <c r="X1126" s="118"/>
      <c r="Y1126" s="118"/>
      <c r="Z1126" s="118"/>
      <c r="AA1126" s="118"/>
      <c r="AB1126" s="118"/>
      <c r="AC1126" s="118"/>
      <c r="AD1126" s="118"/>
      <c r="AE1126" s="118"/>
      <c r="AF1126" s="118"/>
      <c r="AG1126" s="118"/>
    </row>
    <row r="1127" ht="11.25" customHeight="1">
      <c r="A1127" s="123">
        <v>17856.663777127822</v>
      </c>
      <c r="B1127" s="124">
        <v>6.226386669999999</v>
      </c>
      <c r="C1127" s="124">
        <f t="shared" si="1"/>
        <v>471.7776177</v>
      </c>
      <c r="D1127" s="124">
        <v>2937.4698699550713</v>
      </c>
      <c r="E1127" s="125">
        <v>276.0</v>
      </c>
      <c r="F1127" s="125">
        <v>1.27</v>
      </c>
      <c r="G1127" s="126">
        <v>0.8</v>
      </c>
      <c r="H1127" s="127">
        <f t="shared" si="2"/>
        <v>5961.6</v>
      </c>
      <c r="I1127" s="122">
        <f t="shared" si="3"/>
        <v>16.33315068</v>
      </c>
      <c r="J1127" s="122">
        <f t="shared" si="4"/>
        <v>506.3276712</v>
      </c>
      <c r="K1127" s="122">
        <f t="shared" si="5"/>
        <v>643.0361425</v>
      </c>
      <c r="L1127" s="122">
        <f t="shared" si="6"/>
        <v>1792</v>
      </c>
      <c r="M1127" s="125">
        <v>1.0</v>
      </c>
      <c r="N1127" s="125">
        <v>31.0</v>
      </c>
      <c r="O1127" s="118">
        <f t="shared" si="7"/>
        <v>31</v>
      </c>
      <c r="P1127" s="118"/>
      <c r="Q1127" s="118"/>
      <c r="R1127" s="118"/>
      <c r="S1127" s="118"/>
      <c r="T1127" s="118"/>
      <c r="U1127" s="118"/>
      <c r="V1127" s="118"/>
      <c r="W1127" s="118"/>
      <c r="X1127" s="118"/>
      <c r="Y1127" s="118"/>
      <c r="Z1127" s="118"/>
      <c r="AA1127" s="118"/>
      <c r="AB1127" s="118"/>
      <c r="AC1127" s="118"/>
      <c r="AD1127" s="118"/>
      <c r="AE1127" s="118"/>
      <c r="AF1127" s="118"/>
      <c r="AG1127" s="118"/>
    </row>
    <row r="1128" ht="11.25" customHeight="1">
      <c r="A1128" s="123">
        <v>56037.8984525499</v>
      </c>
      <c r="B1128" s="124">
        <v>6.1697831899999995</v>
      </c>
      <c r="C1128" s="124">
        <f t="shared" si="1"/>
        <v>712.9288781</v>
      </c>
      <c r="D1128" s="124">
        <v>4398.616607469433</v>
      </c>
      <c r="E1128" s="125">
        <v>574.0</v>
      </c>
      <c r="F1128" s="125">
        <v>0.62</v>
      </c>
      <c r="G1128" s="126">
        <v>0.5</v>
      </c>
      <c r="H1128" s="127">
        <f t="shared" si="2"/>
        <v>10332</v>
      </c>
      <c r="I1128" s="122">
        <f t="shared" si="3"/>
        <v>28.30684932</v>
      </c>
      <c r="J1128" s="122">
        <f t="shared" si="4"/>
        <v>1160.580822</v>
      </c>
      <c r="K1128" s="122">
        <f t="shared" si="5"/>
        <v>719.5601096</v>
      </c>
      <c r="L1128" s="122">
        <f t="shared" si="6"/>
        <v>2600</v>
      </c>
      <c r="M1128" s="125">
        <v>1.0</v>
      </c>
      <c r="N1128" s="125">
        <v>41.0</v>
      </c>
      <c r="O1128" s="118">
        <f t="shared" si="7"/>
        <v>41</v>
      </c>
      <c r="P1128" s="118"/>
      <c r="Q1128" s="118"/>
      <c r="R1128" s="118"/>
      <c r="S1128" s="118"/>
      <c r="T1128" s="118"/>
      <c r="U1128" s="118"/>
      <c r="V1128" s="118"/>
      <c r="W1128" s="118"/>
      <c r="X1128" s="118"/>
      <c r="Y1128" s="118"/>
      <c r="Z1128" s="118"/>
      <c r="AA1128" s="118"/>
      <c r="AB1128" s="118"/>
      <c r="AC1128" s="118"/>
      <c r="AD1128" s="118"/>
      <c r="AE1128" s="118"/>
      <c r="AF1128" s="118"/>
      <c r="AG1128" s="118"/>
    </row>
    <row r="1129" ht="11.25" customHeight="1">
      <c r="A1129" s="123">
        <v>13693.424231848572</v>
      </c>
      <c r="B1129" s="124">
        <v>8.45656533</v>
      </c>
      <c r="C1129" s="124">
        <f t="shared" si="1"/>
        <v>720.0182162</v>
      </c>
      <c r="D1129" s="124">
        <v>6088.881083816159</v>
      </c>
      <c r="E1129" s="125">
        <v>688.0</v>
      </c>
      <c r="F1129" s="125">
        <v>1.17</v>
      </c>
      <c r="G1129" s="126">
        <v>1.2</v>
      </c>
      <c r="H1129" s="127">
        <f t="shared" si="2"/>
        <v>18163.2</v>
      </c>
      <c r="I1129" s="122">
        <f t="shared" si="3"/>
        <v>49.76219178</v>
      </c>
      <c r="J1129" s="122">
        <f t="shared" si="4"/>
        <v>1194.292603</v>
      </c>
      <c r="K1129" s="122">
        <f t="shared" si="5"/>
        <v>1397.322345</v>
      </c>
      <c r="L1129" s="122">
        <f t="shared" si="6"/>
        <v>3989</v>
      </c>
      <c r="M1129" s="125">
        <v>0.88</v>
      </c>
      <c r="N1129" s="125">
        <v>21.0</v>
      </c>
      <c r="O1129" s="118">
        <f t="shared" si="7"/>
        <v>24</v>
      </c>
      <c r="P1129" s="118"/>
      <c r="Q1129" s="118"/>
      <c r="R1129" s="118"/>
      <c r="S1129" s="118"/>
      <c r="T1129" s="118"/>
      <c r="U1129" s="118"/>
      <c r="V1129" s="118"/>
      <c r="W1129" s="118"/>
      <c r="X1129" s="118"/>
      <c r="Y1129" s="118"/>
      <c r="Z1129" s="118"/>
      <c r="AA1129" s="118"/>
      <c r="AB1129" s="118"/>
      <c r="AC1129" s="118"/>
      <c r="AD1129" s="118"/>
      <c r="AE1129" s="118"/>
      <c r="AF1129" s="118"/>
      <c r="AG1129" s="118"/>
    </row>
    <row r="1130" ht="11.25" customHeight="1">
      <c r="A1130" s="123">
        <v>43315.24026025057</v>
      </c>
      <c r="B1130" s="124">
        <v>14.019759989999999</v>
      </c>
      <c r="C1130" s="124">
        <f t="shared" si="1"/>
        <v>658.4554858</v>
      </c>
      <c r="D1130" s="124">
        <v>9231.387874434493</v>
      </c>
      <c r="E1130" s="125">
        <v>372.0</v>
      </c>
      <c r="F1130" s="125">
        <v>0.67</v>
      </c>
      <c r="G1130" s="126">
        <v>0.4</v>
      </c>
      <c r="H1130" s="127">
        <f t="shared" si="2"/>
        <v>6249.6</v>
      </c>
      <c r="I1130" s="122">
        <f t="shared" si="3"/>
        <v>17.12219178</v>
      </c>
      <c r="J1130" s="122">
        <f t="shared" si="4"/>
        <v>1061.57589</v>
      </c>
      <c r="K1130" s="122">
        <f t="shared" si="5"/>
        <v>711.2558466</v>
      </c>
      <c r="L1130" s="122">
        <f t="shared" si="6"/>
        <v>2484</v>
      </c>
      <c r="M1130" s="125">
        <v>1.0</v>
      </c>
      <c r="N1130" s="125">
        <v>62.0</v>
      </c>
      <c r="O1130" s="118">
        <f t="shared" si="7"/>
        <v>62</v>
      </c>
      <c r="P1130" s="118"/>
      <c r="Q1130" s="118"/>
      <c r="R1130" s="118"/>
      <c r="S1130" s="118"/>
      <c r="T1130" s="118"/>
      <c r="U1130" s="118"/>
      <c r="V1130" s="118"/>
      <c r="W1130" s="118"/>
      <c r="X1130" s="118"/>
      <c r="Y1130" s="118"/>
      <c r="Z1130" s="118"/>
      <c r="AA1130" s="118"/>
      <c r="AB1130" s="118"/>
      <c r="AC1130" s="118"/>
      <c r="AD1130" s="118"/>
      <c r="AE1130" s="118"/>
      <c r="AF1130" s="118"/>
      <c r="AG1130" s="118"/>
    </row>
    <row r="1131" ht="11.25" customHeight="1">
      <c r="A1131" s="123">
        <v>86385.28280798168</v>
      </c>
      <c r="B1131" s="124">
        <v>20.265190929999996</v>
      </c>
      <c r="C1131" s="124">
        <f t="shared" si="1"/>
        <v>218.2263407</v>
      </c>
      <c r="D1131" s="124">
        <v>4422.398460869171</v>
      </c>
      <c r="E1131" s="125">
        <v>550.0</v>
      </c>
      <c r="F1131" s="125">
        <v>0.81</v>
      </c>
      <c r="G1131" s="126">
        <v>0.8</v>
      </c>
      <c r="H1131" s="127">
        <f t="shared" si="2"/>
        <v>11880</v>
      </c>
      <c r="I1131" s="122">
        <f t="shared" si="3"/>
        <v>32.54794521</v>
      </c>
      <c r="J1131" s="122">
        <f t="shared" si="4"/>
        <v>423.1232877</v>
      </c>
      <c r="K1131" s="122">
        <f t="shared" si="5"/>
        <v>342.729863</v>
      </c>
      <c r="L1131" s="122">
        <f t="shared" si="6"/>
        <v>1109</v>
      </c>
      <c r="M1131" s="125">
        <v>0.96</v>
      </c>
      <c r="N1131" s="125">
        <v>12.0</v>
      </c>
      <c r="O1131" s="118">
        <f t="shared" si="7"/>
        <v>13</v>
      </c>
      <c r="P1131" s="118"/>
      <c r="Q1131" s="118"/>
      <c r="R1131" s="118"/>
      <c r="S1131" s="118"/>
      <c r="T1131" s="118"/>
      <c r="U1131" s="118"/>
      <c r="V1131" s="118"/>
      <c r="W1131" s="118"/>
      <c r="X1131" s="118"/>
      <c r="Y1131" s="118"/>
      <c r="Z1131" s="118"/>
      <c r="AA1131" s="118"/>
      <c r="AB1131" s="118"/>
      <c r="AC1131" s="118"/>
      <c r="AD1131" s="118"/>
      <c r="AE1131" s="118"/>
      <c r="AF1131" s="118"/>
      <c r="AG1131" s="118"/>
    </row>
    <row r="1132" ht="11.25" customHeight="1">
      <c r="A1132" s="123">
        <v>17357.583584604476</v>
      </c>
      <c r="B1132" s="124">
        <v>16.1886056</v>
      </c>
      <c r="C1132" s="124">
        <f t="shared" si="1"/>
        <v>336.0908378</v>
      </c>
      <c r="D1132" s="124">
        <v>5440.842019281097</v>
      </c>
      <c r="E1132" s="125">
        <v>526.0</v>
      </c>
      <c r="F1132" s="125">
        <v>0.51</v>
      </c>
      <c r="G1132" s="126">
        <v>0.6</v>
      </c>
      <c r="H1132" s="127">
        <f t="shared" si="2"/>
        <v>10099.2</v>
      </c>
      <c r="I1132" s="122">
        <f t="shared" si="3"/>
        <v>27.6690411</v>
      </c>
      <c r="J1132" s="122">
        <f t="shared" si="4"/>
        <v>802.4021918</v>
      </c>
      <c r="K1132" s="122">
        <f t="shared" si="5"/>
        <v>409.2251178</v>
      </c>
      <c r="L1132" s="122">
        <f t="shared" si="6"/>
        <v>1621</v>
      </c>
      <c r="M1132" s="125">
        <v>1.0</v>
      </c>
      <c r="N1132" s="125">
        <v>29.0</v>
      </c>
      <c r="O1132" s="118">
        <f t="shared" si="7"/>
        <v>29</v>
      </c>
      <c r="P1132" s="118"/>
      <c r="Q1132" s="118"/>
      <c r="R1132" s="118"/>
      <c r="S1132" s="118"/>
      <c r="T1132" s="118"/>
      <c r="U1132" s="118"/>
      <c r="V1132" s="118"/>
      <c r="W1132" s="118"/>
      <c r="X1132" s="118"/>
      <c r="Y1132" s="118"/>
      <c r="Z1132" s="118"/>
      <c r="AA1132" s="118"/>
      <c r="AB1132" s="118"/>
      <c r="AC1132" s="118"/>
      <c r="AD1132" s="118"/>
      <c r="AE1132" s="118"/>
      <c r="AF1132" s="118"/>
      <c r="AG1132" s="118"/>
    </row>
    <row r="1133" ht="11.25" customHeight="1">
      <c r="A1133" s="123">
        <v>52905.99672555239</v>
      </c>
      <c r="B1133" s="124">
        <v>9.090524649999999</v>
      </c>
      <c r="C1133" s="124">
        <f t="shared" si="1"/>
        <v>147.9886674</v>
      </c>
      <c r="D1133" s="124">
        <v>1345.294629275751</v>
      </c>
      <c r="E1133" s="125">
        <v>154.0</v>
      </c>
      <c r="F1133" s="125">
        <v>0.76</v>
      </c>
      <c r="G1133" s="126">
        <v>-0.2</v>
      </c>
      <c r="H1133" s="127">
        <f t="shared" si="2"/>
        <v>1478.4</v>
      </c>
      <c r="I1133" s="122">
        <f t="shared" si="3"/>
        <v>4.050410959</v>
      </c>
      <c r="J1133" s="122">
        <f t="shared" si="4"/>
        <v>141.7643836</v>
      </c>
      <c r="K1133" s="122">
        <f t="shared" si="5"/>
        <v>107.7409315</v>
      </c>
      <c r="L1133" s="122">
        <f t="shared" si="6"/>
        <v>357</v>
      </c>
      <c r="M1133" s="125">
        <v>1.0</v>
      </c>
      <c r="N1133" s="125">
        <v>35.0</v>
      </c>
      <c r="O1133" s="118">
        <f t="shared" si="7"/>
        <v>35</v>
      </c>
      <c r="P1133" s="118"/>
      <c r="Q1133" s="118"/>
      <c r="R1133" s="118"/>
      <c r="S1133" s="118"/>
      <c r="T1133" s="118"/>
      <c r="U1133" s="118"/>
      <c r="V1133" s="118"/>
      <c r="W1133" s="118"/>
      <c r="X1133" s="118"/>
      <c r="Y1133" s="118"/>
      <c r="Z1133" s="118"/>
      <c r="AA1133" s="118"/>
      <c r="AB1133" s="118"/>
      <c r="AC1133" s="118"/>
      <c r="AD1133" s="118"/>
      <c r="AE1133" s="118"/>
      <c r="AF1133" s="118"/>
      <c r="AG1133" s="118"/>
    </row>
    <row r="1134" ht="11.25" customHeight="1">
      <c r="A1134" s="123">
        <v>56141.93350835904</v>
      </c>
      <c r="B1134" s="124">
        <v>6.059044859999999</v>
      </c>
      <c r="C1134" s="124">
        <f t="shared" si="1"/>
        <v>490.5115878</v>
      </c>
      <c r="D1134" s="124">
        <v>2972.0317151082395</v>
      </c>
      <c r="E1134" s="125">
        <v>356.0</v>
      </c>
      <c r="F1134" s="125">
        <v>0.95</v>
      </c>
      <c r="G1134" s="126">
        <v>-0.2</v>
      </c>
      <c r="H1134" s="127">
        <f t="shared" si="2"/>
        <v>3417.6</v>
      </c>
      <c r="I1134" s="122">
        <f t="shared" si="3"/>
        <v>9.363287671</v>
      </c>
      <c r="J1134" s="122">
        <f t="shared" si="4"/>
        <v>299.6252055</v>
      </c>
      <c r="K1134" s="122">
        <f t="shared" si="5"/>
        <v>284.6439452</v>
      </c>
      <c r="L1134" s="122">
        <f t="shared" si="6"/>
        <v>869</v>
      </c>
      <c r="M1134" s="125">
        <v>1.0</v>
      </c>
      <c r="N1134" s="125">
        <v>32.0</v>
      </c>
      <c r="O1134" s="118">
        <f t="shared" si="7"/>
        <v>32</v>
      </c>
      <c r="P1134" s="118"/>
      <c r="Q1134" s="118"/>
      <c r="R1134" s="118"/>
      <c r="S1134" s="118"/>
      <c r="T1134" s="118"/>
      <c r="U1134" s="118"/>
      <c r="V1134" s="118"/>
      <c r="W1134" s="118"/>
      <c r="X1134" s="118"/>
      <c r="Y1134" s="118"/>
      <c r="Z1134" s="118"/>
      <c r="AA1134" s="118"/>
      <c r="AB1134" s="118"/>
      <c r="AC1134" s="118"/>
      <c r="AD1134" s="118"/>
      <c r="AE1134" s="118"/>
      <c r="AF1134" s="118"/>
      <c r="AG1134" s="118"/>
    </row>
    <row r="1135" ht="11.25" customHeight="1">
      <c r="A1135" s="123">
        <v>5762.614267011956</v>
      </c>
      <c r="B1135" s="124">
        <v>19.085668249999998</v>
      </c>
      <c r="C1135" s="124">
        <f t="shared" si="1"/>
        <v>180.4630859</v>
      </c>
      <c r="D1135" s="124">
        <v>3444.2585886586307</v>
      </c>
      <c r="E1135" s="125">
        <v>1190.0</v>
      </c>
      <c r="F1135" s="125">
        <v>1.92</v>
      </c>
      <c r="G1135" s="126">
        <v>0.4</v>
      </c>
      <c r="H1135" s="127">
        <f t="shared" si="2"/>
        <v>19992</v>
      </c>
      <c r="I1135" s="122">
        <f t="shared" si="3"/>
        <v>54.77260274</v>
      </c>
      <c r="J1135" s="122">
        <f t="shared" si="4"/>
        <v>109.5452055</v>
      </c>
      <c r="K1135" s="122">
        <f t="shared" si="5"/>
        <v>210.3267945</v>
      </c>
      <c r="L1135" s="122">
        <f t="shared" si="6"/>
        <v>530</v>
      </c>
      <c r="M1135" s="125">
        <v>0.88</v>
      </c>
      <c r="N1135" s="125">
        <v>2.0</v>
      </c>
      <c r="O1135" s="118">
        <f t="shared" si="7"/>
        <v>2</v>
      </c>
      <c r="P1135" s="118"/>
      <c r="Q1135" s="118"/>
      <c r="R1135" s="118"/>
      <c r="S1135" s="118"/>
      <c r="T1135" s="118"/>
      <c r="U1135" s="118"/>
      <c r="V1135" s="118"/>
      <c r="W1135" s="118"/>
      <c r="X1135" s="118"/>
      <c r="Y1135" s="118"/>
      <c r="Z1135" s="118"/>
      <c r="AA1135" s="118"/>
      <c r="AB1135" s="118"/>
      <c r="AC1135" s="118"/>
      <c r="AD1135" s="118"/>
      <c r="AE1135" s="118"/>
      <c r="AF1135" s="118"/>
      <c r="AG1135" s="118"/>
    </row>
    <row r="1136" ht="11.25" customHeight="1">
      <c r="A1136" s="123">
        <v>80969.10544693761</v>
      </c>
      <c r="B1136" s="124">
        <v>85.10985656999999</v>
      </c>
      <c r="C1136" s="124">
        <f t="shared" si="1"/>
        <v>535.592558</v>
      </c>
      <c r="D1136" s="124">
        <v>45584.20578776646</v>
      </c>
      <c r="E1136" s="125">
        <v>584.0</v>
      </c>
      <c r="F1136" s="125">
        <v>0.42</v>
      </c>
      <c r="G1136" s="126">
        <v>0.6</v>
      </c>
      <c r="H1136" s="127">
        <f t="shared" si="2"/>
        <v>11212.8</v>
      </c>
      <c r="I1136" s="122">
        <f t="shared" si="3"/>
        <v>30.72</v>
      </c>
      <c r="J1136" s="122">
        <f t="shared" si="4"/>
        <v>1904.64</v>
      </c>
      <c r="K1136" s="122">
        <f t="shared" si="5"/>
        <v>799.9488</v>
      </c>
      <c r="L1136" s="122">
        <f t="shared" si="6"/>
        <v>3505</v>
      </c>
      <c r="M1136" s="125">
        <v>0.82</v>
      </c>
      <c r="N1136" s="125">
        <v>51.0</v>
      </c>
      <c r="O1136" s="118">
        <f t="shared" si="7"/>
        <v>62</v>
      </c>
      <c r="P1136" s="118"/>
      <c r="Q1136" s="118"/>
      <c r="R1136" s="118"/>
      <c r="S1136" s="118"/>
      <c r="T1136" s="118"/>
      <c r="U1136" s="118"/>
      <c r="V1136" s="118"/>
      <c r="W1136" s="118"/>
      <c r="X1136" s="118"/>
      <c r="Y1136" s="118"/>
      <c r="Z1136" s="118"/>
      <c r="AA1136" s="118"/>
      <c r="AB1136" s="118"/>
      <c r="AC1136" s="118"/>
      <c r="AD1136" s="118"/>
      <c r="AE1136" s="118"/>
      <c r="AF1136" s="118"/>
      <c r="AG1136" s="118"/>
    </row>
    <row r="1137" ht="11.25" customHeight="1">
      <c r="A1137" s="123">
        <v>84472.29912724871</v>
      </c>
      <c r="B1137" s="124">
        <v>44.912209999999995</v>
      </c>
      <c r="C1137" s="124">
        <f t="shared" si="1"/>
        <v>54.59715861</v>
      </c>
      <c r="D1137" s="124">
        <v>2452.07905303196</v>
      </c>
      <c r="E1137" s="125">
        <v>874.0</v>
      </c>
      <c r="F1137" s="125">
        <v>0.52</v>
      </c>
      <c r="G1137" s="126">
        <v>-0.4</v>
      </c>
      <c r="H1137" s="127">
        <f t="shared" si="2"/>
        <v>6292.8</v>
      </c>
      <c r="I1137" s="122">
        <f t="shared" si="3"/>
        <v>17.24054795</v>
      </c>
      <c r="J1137" s="122">
        <f t="shared" si="4"/>
        <v>51.72164384</v>
      </c>
      <c r="K1137" s="122">
        <f t="shared" si="5"/>
        <v>26.89525479</v>
      </c>
      <c r="L1137" s="122">
        <f t="shared" si="6"/>
        <v>106</v>
      </c>
      <c r="M1137" s="125">
        <v>1.0</v>
      </c>
      <c r="N1137" s="125">
        <v>3.0</v>
      </c>
      <c r="O1137" s="118">
        <f t="shared" si="7"/>
        <v>3</v>
      </c>
      <c r="P1137" s="118"/>
      <c r="Q1137" s="118"/>
      <c r="R1137" s="118"/>
      <c r="S1137" s="118"/>
      <c r="T1137" s="118"/>
      <c r="U1137" s="118"/>
      <c r="V1137" s="118"/>
      <c r="W1137" s="118"/>
      <c r="X1137" s="118"/>
      <c r="Y1137" s="118"/>
      <c r="Z1137" s="118"/>
      <c r="AA1137" s="118"/>
      <c r="AB1137" s="118"/>
      <c r="AC1137" s="118"/>
      <c r="AD1137" s="118"/>
      <c r="AE1137" s="118"/>
      <c r="AF1137" s="118"/>
      <c r="AG1137" s="118"/>
    </row>
    <row r="1138" ht="11.25" customHeight="1">
      <c r="A1138" s="123">
        <v>46978.24183400413</v>
      </c>
      <c r="B1138" s="124">
        <v>86.08092212999999</v>
      </c>
      <c r="C1138" s="124">
        <f t="shared" si="1"/>
        <v>351.0904725</v>
      </c>
      <c r="D1138" s="124">
        <v>30222.191620423822</v>
      </c>
      <c r="E1138" s="125">
        <v>656.0</v>
      </c>
      <c r="F1138" s="125">
        <v>0.48</v>
      </c>
      <c r="G1138" s="126">
        <v>0.8</v>
      </c>
      <c r="H1138" s="127">
        <f t="shared" si="2"/>
        <v>14169.6</v>
      </c>
      <c r="I1138" s="122">
        <f t="shared" si="3"/>
        <v>38.82082192</v>
      </c>
      <c r="J1138" s="122">
        <f t="shared" si="4"/>
        <v>1164.624658</v>
      </c>
      <c r="K1138" s="122">
        <f t="shared" si="5"/>
        <v>559.0198356</v>
      </c>
      <c r="L1138" s="122">
        <f t="shared" si="6"/>
        <v>2283</v>
      </c>
      <c r="M1138" s="125">
        <v>0.92</v>
      </c>
      <c r="N1138" s="125">
        <v>28.0</v>
      </c>
      <c r="O1138" s="118">
        <f t="shared" si="7"/>
        <v>30</v>
      </c>
      <c r="P1138" s="118"/>
      <c r="Q1138" s="118"/>
      <c r="R1138" s="118"/>
      <c r="S1138" s="118"/>
      <c r="T1138" s="118"/>
      <c r="U1138" s="118"/>
      <c r="V1138" s="118"/>
      <c r="W1138" s="118"/>
      <c r="X1138" s="118"/>
      <c r="Y1138" s="118"/>
      <c r="Z1138" s="118"/>
      <c r="AA1138" s="118"/>
      <c r="AB1138" s="118"/>
      <c r="AC1138" s="118"/>
      <c r="AD1138" s="118"/>
      <c r="AE1138" s="118"/>
      <c r="AF1138" s="118"/>
      <c r="AG1138" s="118"/>
    </row>
    <row r="1139" ht="11.25" customHeight="1">
      <c r="A1139" s="123">
        <v>1194.6629587840096</v>
      </c>
      <c r="B1139" s="124">
        <v>13.61880606</v>
      </c>
      <c r="C1139" s="124">
        <f t="shared" si="1"/>
        <v>333.3776914</v>
      </c>
      <c r="D1139" s="124">
        <v>4540.206123622424</v>
      </c>
      <c r="E1139" s="125">
        <v>446.0</v>
      </c>
      <c r="F1139" s="125">
        <v>0.59</v>
      </c>
      <c r="G1139" s="126">
        <v>0.8</v>
      </c>
      <c r="H1139" s="127">
        <f t="shared" si="2"/>
        <v>9633.6</v>
      </c>
      <c r="I1139" s="122">
        <f t="shared" si="3"/>
        <v>26.39342466</v>
      </c>
      <c r="J1139" s="122">
        <f t="shared" si="4"/>
        <v>844.589589</v>
      </c>
      <c r="K1139" s="122">
        <f t="shared" si="5"/>
        <v>498.3078575</v>
      </c>
      <c r="L1139" s="122">
        <f t="shared" si="6"/>
        <v>1841</v>
      </c>
      <c r="M1139" s="125">
        <v>0.92</v>
      </c>
      <c r="N1139" s="125">
        <v>29.0</v>
      </c>
      <c r="O1139" s="118">
        <f t="shared" si="7"/>
        <v>32</v>
      </c>
      <c r="P1139" s="118"/>
      <c r="Q1139" s="118"/>
      <c r="R1139" s="118"/>
      <c r="S1139" s="118"/>
      <c r="T1139" s="118"/>
      <c r="U1139" s="118"/>
      <c r="V1139" s="118"/>
      <c r="W1139" s="118"/>
      <c r="X1139" s="118"/>
      <c r="Y1139" s="118"/>
      <c r="Z1139" s="118"/>
      <c r="AA1139" s="118"/>
      <c r="AB1139" s="118"/>
      <c r="AC1139" s="118"/>
      <c r="AD1139" s="118"/>
      <c r="AE1139" s="118"/>
      <c r="AF1139" s="118"/>
      <c r="AG1139" s="118"/>
    </row>
    <row r="1140" ht="11.25" customHeight="1">
      <c r="A1140" s="123">
        <v>28952.468732987014</v>
      </c>
      <c r="B1140" s="124">
        <v>6.317133439999999</v>
      </c>
      <c r="C1140" s="124">
        <f t="shared" si="1"/>
        <v>184.5875587</v>
      </c>
      <c r="D1140" s="124">
        <v>1166.0642397718386</v>
      </c>
      <c r="E1140" s="125">
        <v>608.0</v>
      </c>
      <c r="F1140" s="125">
        <v>1.04</v>
      </c>
      <c r="G1140" s="126">
        <v>-0.4</v>
      </c>
      <c r="H1140" s="127">
        <f t="shared" si="2"/>
        <v>4377.6</v>
      </c>
      <c r="I1140" s="122">
        <f t="shared" si="3"/>
        <v>11.99342466</v>
      </c>
      <c r="J1140" s="122">
        <f t="shared" si="4"/>
        <v>107.9408219</v>
      </c>
      <c r="K1140" s="122">
        <f t="shared" si="5"/>
        <v>112.2584548</v>
      </c>
      <c r="L1140" s="122">
        <f t="shared" si="6"/>
        <v>332</v>
      </c>
      <c r="M1140" s="125">
        <v>0.91</v>
      </c>
      <c r="N1140" s="125">
        <v>8.0</v>
      </c>
      <c r="O1140" s="118">
        <f t="shared" si="7"/>
        <v>9</v>
      </c>
      <c r="P1140" s="118"/>
      <c r="Q1140" s="118"/>
      <c r="R1140" s="118"/>
      <c r="S1140" s="118"/>
      <c r="T1140" s="118"/>
      <c r="U1140" s="118"/>
      <c r="V1140" s="118"/>
      <c r="W1140" s="118"/>
      <c r="X1140" s="118"/>
      <c r="Y1140" s="118"/>
      <c r="Z1140" s="118"/>
      <c r="AA1140" s="118"/>
      <c r="AB1140" s="118"/>
      <c r="AC1140" s="118"/>
      <c r="AD1140" s="118"/>
      <c r="AE1140" s="118"/>
      <c r="AF1140" s="118"/>
      <c r="AG1140" s="118"/>
    </row>
    <row r="1141" ht="11.25" customHeight="1">
      <c r="A1141" s="123">
        <v>26415.882082796394</v>
      </c>
      <c r="B1141" s="124">
        <v>13.663715689999998</v>
      </c>
      <c r="C1141" s="124">
        <f t="shared" si="1"/>
        <v>76.04182045</v>
      </c>
      <c r="D1141" s="124">
        <v>1039.0138151146568</v>
      </c>
      <c r="E1141" s="125">
        <v>704.0</v>
      </c>
      <c r="F1141" s="125">
        <v>0.61</v>
      </c>
      <c r="G1141" s="126">
        <v>-0.4</v>
      </c>
      <c r="H1141" s="127">
        <f t="shared" si="2"/>
        <v>5068.8</v>
      </c>
      <c r="I1141" s="122">
        <f t="shared" si="3"/>
        <v>13.88712329</v>
      </c>
      <c r="J1141" s="122">
        <f t="shared" si="4"/>
        <v>69.43561644</v>
      </c>
      <c r="K1141" s="122">
        <f t="shared" si="5"/>
        <v>42.35572603</v>
      </c>
      <c r="L1141" s="122">
        <f t="shared" si="6"/>
        <v>154</v>
      </c>
      <c r="M1141" s="125">
        <v>0.95</v>
      </c>
      <c r="N1141" s="125">
        <v>5.0</v>
      </c>
      <c r="O1141" s="118">
        <f t="shared" si="7"/>
        <v>5</v>
      </c>
      <c r="P1141" s="118"/>
      <c r="Q1141" s="118"/>
      <c r="R1141" s="118"/>
      <c r="S1141" s="118"/>
      <c r="T1141" s="118"/>
      <c r="U1141" s="118"/>
      <c r="V1141" s="118"/>
      <c r="W1141" s="118"/>
      <c r="X1141" s="118"/>
      <c r="Y1141" s="118"/>
      <c r="Z1141" s="118"/>
      <c r="AA1141" s="118"/>
      <c r="AB1141" s="118"/>
      <c r="AC1141" s="118"/>
      <c r="AD1141" s="118"/>
      <c r="AE1141" s="118"/>
      <c r="AF1141" s="118"/>
      <c r="AG1141" s="118"/>
    </row>
    <row r="1142" ht="11.25" customHeight="1">
      <c r="A1142" s="123">
        <v>75569.60734728725</v>
      </c>
      <c r="B1142" s="124">
        <v>83.58437566999999</v>
      </c>
      <c r="C1142" s="124">
        <f t="shared" si="1"/>
        <v>365.4948612</v>
      </c>
      <c r="D1142" s="124">
        <v>30549.659783022078</v>
      </c>
      <c r="E1142" s="125">
        <v>446.0</v>
      </c>
      <c r="F1142" s="125">
        <v>0.81</v>
      </c>
      <c r="G1142" s="126">
        <v>0.5</v>
      </c>
      <c r="H1142" s="127">
        <f t="shared" si="2"/>
        <v>8028</v>
      </c>
      <c r="I1142" s="122">
        <f t="shared" si="3"/>
        <v>21.99452055</v>
      </c>
      <c r="J1142" s="122">
        <f t="shared" si="4"/>
        <v>571.8575342</v>
      </c>
      <c r="K1142" s="122">
        <f t="shared" si="5"/>
        <v>463.2046027</v>
      </c>
      <c r="L1142" s="122">
        <f t="shared" si="6"/>
        <v>1498</v>
      </c>
      <c r="M1142" s="125">
        <v>1.0</v>
      </c>
      <c r="N1142" s="125">
        <v>26.0</v>
      </c>
      <c r="O1142" s="118">
        <f t="shared" si="7"/>
        <v>26</v>
      </c>
      <c r="P1142" s="118"/>
      <c r="Q1142" s="118"/>
      <c r="R1142" s="118"/>
      <c r="S1142" s="118"/>
      <c r="T1142" s="118"/>
      <c r="U1142" s="118"/>
      <c r="V1142" s="118"/>
      <c r="W1142" s="118"/>
      <c r="X1142" s="118"/>
      <c r="Y1142" s="118"/>
      <c r="Z1142" s="118"/>
      <c r="AA1142" s="118"/>
      <c r="AB1142" s="118"/>
      <c r="AC1142" s="118"/>
      <c r="AD1142" s="118"/>
      <c r="AE1142" s="118"/>
      <c r="AF1142" s="118"/>
      <c r="AG1142" s="118"/>
    </row>
    <row r="1143" ht="11.25" customHeight="1">
      <c r="A1143" s="123">
        <v>7176.598732012984</v>
      </c>
      <c r="B1143" s="124">
        <v>7.276948049999999</v>
      </c>
      <c r="C1143" s="124">
        <f t="shared" si="1"/>
        <v>363.571872</v>
      </c>
      <c r="D1143" s="124">
        <v>2645.693624978754</v>
      </c>
      <c r="E1143" s="125">
        <v>494.0</v>
      </c>
      <c r="F1143" s="125">
        <v>0.77</v>
      </c>
      <c r="G1143" s="126">
        <v>0.5</v>
      </c>
      <c r="H1143" s="127">
        <f t="shared" si="2"/>
        <v>8892</v>
      </c>
      <c r="I1143" s="122">
        <f t="shared" si="3"/>
        <v>24.36164384</v>
      </c>
      <c r="J1143" s="122">
        <f t="shared" si="4"/>
        <v>511.5945205</v>
      </c>
      <c r="K1143" s="122">
        <f t="shared" si="5"/>
        <v>393.9277808</v>
      </c>
      <c r="L1143" s="122">
        <f t="shared" si="6"/>
        <v>1299</v>
      </c>
      <c r="M1143" s="125">
        <v>1.0</v>
      </c>
      <c r="N1143" s="125">
        <v>21.0</v>
      </c>
      <c r="O1143" s="118">
        <f t="shared" si="7"/>
        <v>21</v>
      </c>
      <c r="P1143" s="118"/>
      <c r="Q1143" s="118"/>
      <c r="R1143" s="118"/>
      <c r="S1143" s="118"/>
      <c r="T1143" s="118"/>
      <c r="U1143" s="118"/>
      <c r="V1143" s="118"/>
      <c r="W1143" s="118"/>
      <c r="X1143" s="118"/>
      <c r="Y1143" s="118"/>
      <c r="Z1143" s="118"/>
      <c r="AA1143" s="118"/>
      <c r="AB1143" s="118"/>
      <c r="AC1143" s="118"/>
      <c r="AD1143" s="118"/>
      <c r="AE1143" s="118"/>
      <c r="AF1143" s="118"/>
      <c r="AG1143" s="118"/>
    </row>
    <row r="1144" ht="11.25" customHeight="1">
      <c r="A1144" s="123">
        <v>40989.982319494746</v>
      </c>
      <c r="B1144" s="124">
        <v>5.01509</v>
      </c>
      <c r="C1144" s="124">
        <f t="shared" si="1"/>
        <v>242.9116554</v>
      </c>
      <c r="D1144" s="124">
        <v>1218.2238141064524</v>
      </c>
      <c r="E1144" s="125">
        <v>640.0</v>
      </c>
      <c r="F1144" s="125">
        <v>0.46</v>
      </c>
      <c r="G1144" s="126">
        <v>-0.4</v>
      </c>
      <c r="H1144" s="127">
        <f t="shared" si="2"/>
        <v>4608</v>
      </c>
      <c r="I1144" s="122">
        <f t="shared" si="3"/>
        <v>12.62465753</v>
      </c>
      <c r="J1144" s="122">
        <f t="shared" si="4"/>
        <v>239.8684932</v>
      </c>
      <c r="K1144" s="122">
        <f t="shared" si="5"/>
        <v>110.3395068</v>
      </c>
      <c r="L1144" s="122">
        <f t="shared" si="6"/>
        <v>461</v>
      </c>
      <c r="M1144" s="125">
        <v>0.95</v>
      </c>
      <c r="N1144" s="125">
        <v>18.0</v>
      </c>
      <c r="O1144" s="118">
        <f t="shared" si="7"/>
        <v>19</v>
      </c>
      <c r="P1144" s="118"/>
      <c r="Q1144" s="118"/>
      <c r="R1144" s="118"/>
      <c r="S1144" s="118"/>
      <c r="T1144" s="118"/>
      <c r="U1144" s="118"/>
      <c r="V1144" s="118"/>
      <c r="W1144" s="118"/>
      <c r="X1144" s="118"/>
      <c r="Y1144" s="118"/>
      <c r="Z1144" s="118"/>
      <c r="AA1144" s="118"/>
      <c r="AB1144" s="118"/>
      <c r="AC1144" s="118"/>
      <c r="AD1144" s="118"/>
      <c r="AE1144" s="118"/>
      <c r="AF1144" s="118"/>
      <c r="AG1144" s="118"/>
    </row>
    <row r="1145" ht="11.25" customHeight="1">
      <c r="A1145" s="123">
        <v>62848.090461003325</v>
      </c>
      <c r="B1145" s="124">
        <v>7.546754129999999</v>
      </c>
      <c r="C1145" s="124">
        <f t="shared" si="1"/>
        <v>75.45392866</v>
      </c>
      <c r="D1145" s="124">
        <v>569.4322477124133</v>
      </c>
      <c r="E1145" s="125">
        <v>372.0</v>
      </c>
      <c r="F1145" s="125">
        <v>0.91</v>
      </c>
      <c r="G1145" s="126">
        <v>1.2</v>
      </c>
      <c r="H1145" s="127">
        <f t="shared" si="2"/>
        <v>9820.8</v>
      </c>
      <c r="I1145" s="122">
        <f t="shared" si="3"/>
        <v>26.90630137</v>
      </c>
      <c r="J1145" s="122">
        <f t="shared" si="4"/>
        <v>161.4378082</v>
      </c>
      <c r="K1145" s="122">
        <f t="shared" si="5"/>
        <v>146.9084055</v>
      </c>
      <c r="L1145" s="122">
        <f t="shared" si="6"/>
        <v>455</v>
      </c>
      <c r="M1145" s="125">
        <v>0.87</v>
      </c>
      <c r="N1145" s="125">
        <v>5.0</v>
      </c>
      <c r="O1145" s="118">
        <f t="shared" si="7"/>
        <v>6</v>
      </c>
      <c r="P1145" s="118"/>
      <c r="Q1145" s="118"/>
      <c r="R1145" s="118"/>
      <c r="S1145" s="118"/>
      <c r="T1145" s="118"/>
      <c r="U1145" s="118"/>
      <c r="V1145" s="118"/>
      <c r="W1145" s="118"/>
      <c r="X1145" s="118"/>
      <c r="Y1145" s="118"/>
      <c r="Z1145" s="118"/>
      <c r="AA1145" s="118"/>
      <c r="AB1145" s="118"/>
      <c r="AC1145" s="118"/>
      <c r="AD1145" s="118"/>
      <c r="AE1145" s="118"/>
      <c r="AF1145" s="118"/>
      <c r="AG1145" s="118"/>
    </row>
    <row r="1146" ht="11.25" customHeight="1">
      <c r="A1146" s="123">
        <v>66926.05819008632</v>
      </c>
      <c r="B1146" s="124">
        <v>14.86682688</v>
      </c>
      <c r="C1146" s="124">
        <f t="shared" si="1"/>
        <v>294.3447334</v>
      </c>
      <c r="D1146" s="124">
        <v>4375.972193855003</v>
      </c>
      <c r="E1146" s="125">
        <v>608.0</v>
      </c>
      <c r="F1146" s="125">
        <v>0.53</v>
      </c>
      <c r="G1146" s="126">
        <v>1.5</v>
      </c>
      <c r="H1146" s="127">
        <f t="shared" si="2"/>
        <v>18240</v>
      </c>
      <c r="I1146" s="122">
        <f t="shared" si="3"/>
        <v>49.97260274</v>
      </c>
      <c r="J1146" s="122">
        <f t="shared" si="4"/>
        <v>1099.39726</v>
      </c>
      <c r="K1146" s="122">
        <f t="shared" si="5"/>
        <v>582.6805479</v>
      </c>
      <c r="L1146" s="122">
        <f t="shared" si="6"/>
        <v>2265</v>
      </c>
      <c r="M1146" s="125">
        <v>0.97</v>
      </c>
      <c r="N1146" s="125">
        <v>21.0</v>
      </c>
      <c r="O1146" s="118">
        <f t="shared" si="7"/>
        <v>22</v>
      </c>
      <c r="P1146" s="118"/>
      <c r="Q1146" s="118"/>
      <c r="R1146" s="118"/>
      <c r="S1146" s="118"/>
      <c r="T1146" s="118"/>
      <c r="U1146" s="118"/>
      <c r="V1146" s="118"/>
      <c r="W1146" s="118"/>
      <c r="X1146" s="118"/>
      <c r="Y1146" s="118"/>
      <c r="Z1146" s="118"/>
      <c r="AA1146" s="118"/>
      <c r="AB1146" s="118"/>
      <c r="AC1146" s="118"/>
      <c r="AD1146" s="118"/>
      <c r="AE1146" s="118"/>
      <c r="AF1146" s="118"/>
      <c r="AG1146" s="118"/>
    </row>
    <row r="1147" ht="11.25" customHeight="1">
      <c r="A1147" s="123">
        <v>95967.66219750397</v>
      </c>
      <c r="B1147" s="124">
        <v>7.04881757</v>
      </c>
      <c r="C1147" s="124">
        <f t="shared" si="1"/>
        <v>191.1153627</v>
      </c>
      <c r="D1147" s="124">
        <v>1347.1373265480743</v>
      </c>
      <c r="E1147" s="125">
        <v>542.0</v>
      </c>
      <c r="F1147" s="125">
        <v>0.36</v>
      </c>
      <c r="G1147" s="126">
        <v>-0.4</v>
      </c>
      <c r="H1147" s="127">
        <f t="shared" si="2"/>
        <v>3902.4</v>
      </c>
      <c r="I1147" s="122">
        <f t="shared" si="3"/>
        <v>10.69150685</v>
      </c>
      <c r="J1147" s="122">
        <f t="shared" si="4"/>
        <v>256.5961644</v>
      </c>
      <c r="K1147" s="122">
        <f t="shared" si="5"/>
        <v>92.37461918</v>
      </c>
      <c r="L1147" s="122">
        <f t="shared" si="6"/>
        <v>441</v>
      </c>
      <c r="M1147" s="125">
        <v>0.86</v>
      </c>
      <c r="N1147" s="125">
        <v>21.0</v>
      </c>
      <c r="O1147" s="118">
        <f t="shared" si="7"/>
        <v>24</v>
      </c>
      <c r="P1147" s="118"/>
      <c r="Q1147" s="118"/>
      <c r="R1147" s="118"/>
      <c r="S1147" s="118"/>
      <c r="T1147" s="118"/>
      <c r="U1147" s="118"/>
      <c r="V1147" s="118"/>
      <c r="W1147" s="118"/>
      <c r="X1147" s="118"/>
      <c r="Y1147" s="118"/>
      <c r="Z1147" s="118"/>
      <c r="AA1147" s="118"/>
      <c r="AB1147" s="118"/>
      <c r="AC1147" s="118"/>
      <c r="AD1147" s="118"/>
      <c r="AE1147" s="118"/>
      <c r="AF1147" s="118"/>
      <c r="AG1147" s="118"/>
    </row>
    <row r="1148" ht="11.25" customHeight="1">
      <c r="A1148" s="123">
        <v>57354.6208514064</v>
      </c>
      <c r="B1148" s="124">
        <v>14.094275549999997</v>
      </c>
      <c r="C1148" s="124">
        <f t="shared" si="1"/>
        <v>522.1506608</v>
      </c>
      <c r="D1148" s="124">
        <v>7359.335291386369</v>
      </c>
      <c r="E1148" s="125">
        <v>728.0</v>
      </c>
      <c r="F1148" s="125">
        <v>0.57</v>
      </c>
      <c r="G1148" s="126">
        <v>-0.4</v>
      </c>
      <c r="H1148" s="127">
        <f t="shared" si="2"/>
        <v>5241.6</v>
      </c>
      <c r="I1148" s="122">
        <f t="shared" si="3"/>
        <v>14.36054795</v>
      </c>
      <c r="J1148" s="122">
        <f t="shared" si="4"/>
        <v>430.8164384</v>
      </c>
      <c r="K1148" s="122">
        <f t="shared" si="5"/>
        <v>245.5653699</v>
      </c>
      <c r="L1148" s="122">
        <f t="shared" si="6"/>
        <v>922</v>
      </c>
      <c r="M1148" s="125">
        <v>0.97</v>
      </c>
      <c r="N1148" s="125">
        <v>29.0</v>
      </c>
      <c r="O1148" s="118">
        <f t="shared" si="7"/>
        <v>30</v>
      </c>
      <c r="P1148" s="118"/>
      <c r="Q1148" s="118"/>
      <c r="R1148" s="118"/>
      <c r="S1148" s="118"/>
      <c r="T1148" s="118"/>
      <c r="U1148" s="118"/>
      <c r="V1148" s="118"/>
      <c r="W1148" s="118"/>
      <c r="X1148" s="118"/>
      <c r="Y1148" s="118"/>
      <c r="Z1148" s="118"/>
      <c r="AA1148" s="118"/>
      <c r="AB1148" s="118"/>
      <c r="AC1148" s="118"/>
      <c r="AD1148" s="118"/>
      <c r="AE1148" s="118"/>
      <c r="AF1148" s="118"/>
      <c r="AG1148" s="118"/>
    </row>
    <row r="1149" ht="11.25" customHeight="1">
      <c r="A1149" s="123">
        <v>23114.85958900886</v>
      </c>
      <c r="B1149" s="124">
        <v>5.01509</v>
      </c>
      <c r="C1149" s="124">
        <f t="shared" si="1"/>
        <v>223.4246151</v>
      </c>
      <c r="D1149" s="124">
        <v>1120.4945530136913</v>
      </c>
      <c r="E1149" s="125">
        <v>592.0</v>
      </c>
      <c r="F1149" s="125">
        <v>0.45</v>
      </c>
      <c r="G1149" s="126">
        <v>1.2</v>
      </c>
      <c r="H1149" s="127">
        <f t="shared" si="2"/>
        <v>15628.8</v>
      </c>
      <c r="I1149" s="122">
        <f t="shared" si="3"/>
        <v>42.81863014</v>
      </c>
      <c r="J1149" s="122">
        <f t="shared" si="4"/>
        <v>856.3726027</v>
      </c>
      <c r="K1149" s="122">
        <f t="shared" si="5"/>
        <v>385.3676712</v>
      </c>
      <c r="L1149" s="122">
        <f t="shared" si="6"/>
        <v>1627</v>
      </c>
      <c r="M1149" s="125">
        <v>0.91</v>
      </c>
      <c r="N1149" s="125">
        <v>18.0</v>
      </c>
      <c r="O1149" s="118">
        <f t="shared" si="7"/>
        <v>20</v>
      </c>
      <c r="P1149" s="118"/>
      <c r="Q1149" s="118"/>
      <c r="R1149" s="118"/>
      <c r="S1149" s="118"/>
      <c r="T1149" s="118"/>
      <c r="U1149" s="118"/>
      <c r="V1149" s="118"/>
      <c r="W1149" s="118"/>
      <c r="X1149" s="118"/>
      <c r="Y1149" s="118"/>
      <c r="Z1149" s="118"/>
      <c r="AA1149" s="118"/>
      <c r="AB1149" s="118"/>
      <c r="AC1149" s="118"/>
      <c r="AD1149" s="118"/>
      <c r="AE1149" s="118"/>
      <c r="AF1149" s="118"/>
      <c r="AG1149" s="118"/>
    </row>
    <row r="1150" ht="11.25" customHeight="1">
      <c r="A1150" s="123">
        <v>94452.97860372081</v>
      </c>
      <c r="B1150" s="124">
        <v>11.662889999999999</v>
      </c>
      <c r="C1150" s="124">
        <f t="shared" si="1"/>
        <v>335.2142347</v>
      </c>
      <c r="D1150" s="124">
        <v>3909.5667454377603</v>
      </c>
      <c r="E1150" s="125">
        <v>704.0</v>
      </c>
      <c r="F1150" s="125">
        <v>0.37</v>
      </c>
      <c r="G1150" s="126">
        <v>1.2</v>
      </c>
      <c r="H1150" s="127">
        <f t="shared" si="2"/>
        <v>18585.6</v>
      </c>
      <c r="I1150" s="122">
        <f t="shared" si="3"/>
        <v>50.91945205</v>
      </c>
      <c r="J1150" s="122">
        <f t="shared" si="4"/>
        <v>1374.825205</v>
      </c>
      <c r="K1150" s="122">
        <f t="shared" si="5"/>
        <v>508.685326</v>
      </c>
      <c r="L1150" s="122">
        <f t="shared" si="6"/>
        <v>2392</v>
      </c>
      <c r="M1150" s="125">
        <v>1.0</v>
      </c>
      <c r="N1150" s="125">
        <v>27.0</v>
      </c>
      <c r="O1150" s="118">
        <f t="shared" si="7"/>
        <v>27</v>
      </c>
      <c r="P1150" s="118"/>
      <c r="Q1150" s="118"/>
      <c r="R1150" s="118"/>
      <c r="S1150" s="118"/>
      <c r="T1150" s="118"/>
      <c r="U1150" s="118"/>
      <c r="V1150" s="118"/>
      <c r="W1150" s="118"/>
      <c r="X1150" s="118"/>
      <c r="Y1150" s="118"/>
      <c r="Z1150" s="118"/>
      <c r="AA1150" s="118"/>
      <c r="AB1150" s="118"/>
      <c r="AC1150" s="118"/>
      <c r="AD1150" s="118"/>
      <c r="AE1150" s="118"/>
      <c r="AF1150" s="118"/>
      <c r="AG1150" s="118"/>
    </row>
    <row r="1151" ht="11.25" customHeight="1">
      <c r="A1151" s="123">
        <v>44607.352555676174</v>
      </c>
      <c r="B1151" s="124">
        <v>140.68238061</v>
      </c>
      <c r="C1151" s="124">
        <f t="shared" si="1"/>
        <v>287.4005172</v>
      </c>
      <c r="D1151" s="124">
        <v>40432.18894813056</v>
      </c>
      <c r="E1151" s="125">
        <v>672.0</v>
      </c>
      <c r="F1151" s="125">
        <v>0.34</v>
      </c>
      <c r="G1151" s="126">
        <v>1.2</v>
      </c>
      <c r="H1151" s="127">
        <f t="shared" si="2"/>
        <v>17740.8</v>
      </c>
      <c r="I1151" s="122">
        <f t="shared" si="3"/>
        <v>48.60493151</v>
      </c>
      <c r="J1151" s="122">
        <f t="shared" si="4"/>
        <v>1603.96274</v>
      </c>
      <c r="K1151" s="122">
        <f t="shared" si="5"/>
        <v>545.3473315</v>
      </c>
      <c r="L1151" s="122">
        <f t="shared" si="6"/>
        <v>2695</v>
      </c>
      <c r="M1151" s="125">
        <v>0.97</v>
      </c>
      <c r="N1151" s="125">
        <v>32.0</v>
      </c>
      <c r="O1151" s="118">
        <f t="shared" si="7"/>
        <v>33</v>
      </c>
      <c r="P1151" s="118"/>
      <c r="Q1151" s="118"/>
      <c r="R1151" s="118"/>
      <c r="S1151" s="118"/>
      <c r="T1151" s="118"/>
      <c r="U1151" s="118"/>
      <c r="V1151" s="118"/>
      <c r="W1151" s="118"/>
      <c r="X1151" s="118"/>
      <c r="Y1151" s="118"/>
      <c r="Z1151" s="118"/>
      <c r="AA1151" s="118"/>
      <c r="AB1151" s="118"/>
      <c r="AC1151" s="118"/>
      <c r="AD1151" s="118"/>
      <c r="AE1151" s="118"/>
      <c r="AF1151" s="118"/>
      <c r="AG1151" s="118"/>
    </row>
    <row r="1152" ht="11.25" customHeight="1">
      <c r="A1152" s="123">
        <v>2394.5951540432443</v>
      </c>
      <c r="B1152" s="124">
        <v>10.512858009999999</v>
      </c>
      <c r="C1152" s="124">
        <f t="shared" si="1"/>
        <v>378.8016969</v>
      </c>
      <c r="D1152" s="124">
        <v>3982.288453241948</v>
      </c>
      <c r="E1152" s="125">
        <v>736.0</v>
      </c>
      <c r="F1152" s="125">
        <v>0.69</v>
      </c>
      <c r="G1152" s="126">
        <v>1.5</v>
      </c>
      <c r="H1152" s="127">
        <f t="shared" si="2"/>
        <v>22080</v>
      </c>
      <c r="I1152" s="122">
        <f t="shared" si="3"/>
        <v>60.49315068</v>
      </c>
      <c r="J1152" s="122">
        <f t="shared" si="4"/>
        <v>1028.383562</v>
      </c>
      <c r="K1152" s="122">
        <f t="shared" si="5"/>
        <v>709.5846575</v>
      </c>
      <c r="L1152" s="122">
        <f t="shared" si="6"/>
        <v>2448</v>
      </c>
      <c r="M1152" s="125">
        <v>1.0</v>
      </c>
      <c r="N1152" s="125">
        <v>17.0</v>
      </c>
      <c r="O1152" s="118">
        <f t="shared" si="7"/>
        <v>17</v>
      </c>
      <c r="P1152" s="118"/>
      <c r="Q1152" s="118"/>
      <c r="R1152" s="118"/>
      <c r="S1152" s="118"/>
      <c r="T1152" s="118"/>
      <c r="U1152" s="118"/>
      <c r="V1152" s="118"/>
      <c r="W1152" s="118"/>
      <c r="X1152" s="118"/>
      <c r="Y1152" s="118"/>
      <c r="Z1152" s="118"/>
      <c r="AA1152" s="118"/>
      <c r="AB1152" s="118"/>
      <c r="AC1152" s="118"/>
      <c r="AD1152" s="118"/>
      <c r="AE1152" s="118"/>
      <c r="AF1152" s="118"/>
      <c r="AG1152" s="118"/>
    </row>
    <row r="1153" ht="11.25" customHeight="1">
      <c r="A1153" s="123">
        <v>63570.17856378519</v>
      </c>
      <c r="B1153" s="124">
        <v>11.048849999999998</v>
      </c>
      <c r="C1153" s="124">
        <f t="shared" si="1"/>
        <v>730.800547</v>
      </c>
      <c r="D1153" s="124">
        <v>8074.505623368801</v>
      </c>
      <c r="E1153" s="125">
        <v>736.0</v>
      </c>
      <c r="F1153" s="125">
        <v>0.69</v>
      </c>
      <c r="G1153" s="126">
        <v>1.2</v>
      </c>
      <c r="H1153" s="127">
        <f t="shared" si="2"/>
        <v>19430.4</v>
      </c>
      <c r="I1153" s="122">
        <f t="shared" si="3"/>
        <v>53.2339726</v>
      </c>
      <c r="J1153" s="122">
        <f t="shared" si="4"/>
        <v>1756.721096</v>
      </c>
      <c r="K1153" s="122">
        <f t="shared" si="5"/>
        <v>1212.137556</v>
      </c>
      <c r="L1153" s="122">
        <f t="shared" si="6"/>
        <v>4181</v>
      </c>
      <c r="M1153" s="125">
        <v>1.0</v>
      </c>
      <c r="N1153" s="125">
        <v>33.0</v>
      </c>
      <c r="O1153" s="118">
        <f t="shared" si="7"/>
        <v>33</v>
      </c>
      <c r="P1153" s="118"/>
      <c r="Q1153" s="118"/>
      <c r="R1153" s="118"/>
      <c r="S1153" s="118"/>
      <c r="T1153" s="118"/>
      <c r="U1153" s="118"/>
      <c r="V1153" s="118"/>
      <c r="W1153" s="118"/>
      <c r="X1153" s="118"/>
      <c r="Y1153" s="118"/>
      <c r="Z1153" s="118"/>
      <c r="AA1153" s="118"/>
      <c r="AB1153" s="118"/>
      <c r="AC1153" s="118"/>
      <c r="AD1153" s="118"/>
      <c r="AE1153" s="118"/>
      <c r="AF1153" s="118"/>
      <c r="AG1153" s="118"/>
    </row>
    <row r="1154" ht="11.25" customHeight="1">
      <c r="A1154" s="123">
        <v>66245.92726186418</v>
      </c>
      <c r="B1154" s="124">
        <v>38.62261719999999</v>
      </c>
      <c r="C1154" s="124">
        <f t="shared" si="1"/>
        <v>344.0036401</v>
      </c>
      <c r="D1154" s="124">
        <v>13286.320906695753</v>
      </c>
      <c r="E1154" s="125">
        <v>736.0</v>
      </c>
      <c r="F1154" s="125">
        <v>0.69</v>
      </c>
      <c r="G1154" s="126">
        <v>0.2</v>
      </c>
      <c r="H1154" s="127">
        <f t="shared" si="2"/>
        <v>10598.4</v>
      </c>
      <c r="I1154" s="122">
        <f t="shared" si="3"/>
        <v>29.03671233</v>
      </c>
      <c r="J1154" s="122">
        <f t="shared" si="4"/>
        <v>493.6241096</v>
      </c>
      <c r="K1154" s="122">
        <f t="shared" si="5"/>
        <v>340.6006356</v>
      </c>
      <c r="L1154" s="122">
        <f t="shared" si="6"/>
        <v>1175</v>
      </c>
      <c r="M1154" s="125">
        <v>0.98</v>
      </c>
      <c r="N1154" s="125">
        <v>17.0</v>
      </c>
      <c r="O1154" s="118">
        <f t="shared" si="7"/>
        <v>17</v>
      </c>
      <c r="P1154" s="118"/>
      <c r="Q1154" s="118"/>
      <c r="R1154" s="118"/>
      <c r="S1154" s="118"/>
      <c r="T1154" s="118"/>
      <c r="U1154" s="118"/>
      <c r="V1154" s="118"/>
      <c r="W1154" s="118"/>
      <c r="X1154" s="118"/>
      <c r="Y1154" s="118"/>
      <c r="Z1154" s="118"/>
      <c r="AA1154" s="118"/>
      <c r="AB1154" s="118"/>
      <c r="AC1154" s="118"/>
      <c r="AD1154" s="118"/>
      <c r="AE1154" s="118"/>
      <c r="AF1154" s="118"/>
      <c r="AG1154" s="118"/>
    </row>
    <row r="1155" ht="11.25" customHeight="1">
      <c r="A1155" s="123">
        <v>23411.41890541375</v>
      </c>
      <c r="B1155" s="124">
        <v>8.42362217</v>
      </c>
      <c r="C1155" s="124">
        <f t="shared" si="1"/>
        <v>390.7422371</v>
      </c>
      <c r="D1155" s="124">
        <v>3291.4649711659704</v>
      </c>
      <c r="E1155" s="125">
        <v>736.0</v>
      </c>
      <c r="F1155" s="125">
        <v>0.69</v>
      </c>
      <c r="G1155" s="126">
        <v>-0.6</v>
      </c>
      <c r="H1155" s="127">
        <f t="shared" si="2"/>
        <v>3532.8</v>
      </c>
      <c r="I1155" s="122">
        <f t="shared" si="3"/>
        <v>9.67890411</v>
      </c>
      <c r="J1155" s="122">
        <f t="shared" si="4"/>
        <v>164.5413699</v>
      </c>
      <c r="K1155" s="122">
        <f t="shared" si="5"/>
        <v>113.5335452</v>
      </c>
      <c r="L1155" s="122">
        <f t="shared" si="6"/>
        <v>392</v>
      </c>
      <c r="M1155" s="125">
        <v>0.99</v>
      </c>
      <c r="N1155" s="125">
        <v>17.0</v>
      </c>
      <c r="O1155" s="118">
        <f t="shared" si="7"/>
        <v>17</v>
      </c>
      <c r="P1155" s="118"/>
      <c r="Q1155" s="118"/>
      <c r="R1155" s="118"/>
      <c r="S1155" s="118"/>
      <c r="T1155" s="118"/>
      <c r="U1155" s="118"/>
      <c r="V1155" s="118"/>
      <c r="W1155" s="118"/>
      <c r="X1155" s="118"/>
      <c r="Y1155" s="118"/>
      <c r="Z1155" s="118"/>
      <c r="AA1155" s="118"/>
      <c r="AB1155" s="118"/>
      <c r="AC1155" s="118"/>
      <c r="AD1155" s="118"/>
      <c r="AE1155" s="118"/>
      <c r="AF1155" s="118"/>
      <c r="AG1155" s="118"/>
    </row>
    <row r="1156" ht="11.25" customHeight="1">
      <c r="A1156" s="123">
        <v>76066.21819182238</v>
      </c>
      <c r="B1156" s="124">
        <v>19.02535</v>
      </c>
      <c r="C1156" s="124">
        <f t="shared" si="1"/>
        <v>197.3363877</v>
      </c>
      <c r="D1156" s="124">
        <v>3754.3938444480164</v>
      </c>
      <c r="E1156" s="125">
        <v>632.0</v>
      </c>
      <c r="F1156" s="125">
        <v>0.45</v>
      </c>
      <c r="G1156" s="126">
        <v>-0.7</v>
      </c>
      <c r="H1156" s="127">
        <f t="shared" si="2"/>
        <v>2275.2</v>
      </c>
      <c r="I1156" s="122">
        <f t="shared" si="3"/>
        <v>6.233424658</v>
      </c>
      <c r="J1156" s="122">
        <f t="shared" si="4"/>
        <v>105.9682192</v>
      </c>
      <c r="K1156" s="122">
        <f t="shared" si="5"/>
        <v>47.68569863</v>
      </c>
      <c r="L1156" s="122">
        <f t="shared" si="6"/>
        <v>201</v>
      </c>
      <c r="M1156" s="125">
        <v>0.94</v>
      </c>
      <c r="N1156" s="125">
        <v>16.0</v>
      </c>
      <c r="O1156" s="118">
        <f t="shared" si="7"/>
        <v>17</v>
      </c>
      <c r="P1156" s="118"/>
      <c r="Q1156" s="118"/>
      <c r="R1156" s="118"/>
      <c r="S1156" s="118"/>
      <c r="T1156" s="118"/>
      <c r="U1156" s="118"/>
      <c r="V1156" s="118"/>
      <c r="W1156" s="118"/>
      <c r="X1156" s="118"/>
      <c r="Y1156" s="118"/>
      <c r="Z1156" s="118"/>
      <c r="AA1156" s="118"/>
      <c r="AB1156" s="118"/>
      <c r="AC1156" s="118"/>
      <c r="AD1156" s="118"/>
      <c r="AE1156" s="118"/>
      <c r="AF1156" s="118"/>
      <c r="AG1156" s="118"/>
    </row>
    <row r="1157" ht="11.25" customHeight="1">
      <c r="A1157" s="123">
        <v>43619.562205066664</v>
      </c>
      <c r="B1157" s="124">
        <v>6.03881422</v>
      </c>
      <c r="C1157" s="124">
        <f t="shared" si="1"/>
        <v>276.4573788</v>
      </c>
      <c r="D1157" s="124">
        <v>1669.4747504699083</v>
      </c>
      <c r="E1157" s="125">
        <v>664.0</v>
      </c>
      <c r="F1157" s="125">
        <v>0.4</v>
      </c>
      <c r="G1157" s="126">
        <v>0.8</v>
      </c>
      <c r="H1157" s="127">
        <f t="shared" si="2"/>
        <v>14342.4</v>
      </c>
      <c r="I1157" s="122">
        <f t="shared" si="3"/>
        <v>39.29424658</v>
      </c>
      <c r="J1157" s="122">
        <f t="shared" si="4"/>
        <v>943.0619178</v>
      </c>
      <c r="K1157" s="122">
        <f t="shared" si="5"/>
        <v>377.2247671</v>
      </c>
      <c r="L1157" s="122">
        <f t="shared" si="6"/>
        <v>1698</v>
      </c>
      <c r="M1157" s="125">
        <v>0.95</v>
      </c>
      <c r="N1157" s="125">
        <v>23.0</v>
      </c>
      <c r="O1157" s="118">
        <f t="shared" si="7"/>
        <v>24</v>
      </c>
      <c r="P1157" s="118"/>
      <c r="Q1157" s="118"/>
      <c r="R1157" s="118"/>
      <c r="S1157" s="118"/>
      <c r="T1157" s="118"/>
      <c r="U1157" s="118"/>
      <c r="V1157" s="118"/>
      <c r="W1157" s="118"/>
      <c r="X1157" s="118"/>
      <c r="Y1157" s="118"/>
      <c r="Z1157" s="118"/>
      <c r="AA1157" s="118"/>
      <c r="AB1157" s="118"/>
      <c r="AC1157" s="118"/>
      <c r="AD1157" s="118"/>
      <c r="AE1157" s="118"/>
      <c r="AF1157" s="118"/>
      <c r="AG1157" s="118"/>
    </row>
    <row r="1158" ht="11.25" customHeight="1">
      <c r="A1158" s="123">
        <v>2546.9746318700804</v>
      </c>
      <c r="B1158" s="124">
        <v>138.16918454999998</v>
      </c>
      <c r="C1158" s="124">
        <f t="shared" si="1"/>
        <v>3392.726539</v>
      </c>
      <c r="D1158" s="124">
        <v>468770.2593386985</v>
      </c>
      <c r="E1158" s="125">
        <v>760.0</v>
      </c>
      <c r="F1158" s="125">
        <v>1.39</v>
      </c>
      <c r="G1158" s="126">
        <v>-0.1</v>
      </c>
      <c r="H1158" s="127">
        <f t="shared" si="2"/>
        <v>8208</v>
      </c>
      <c r="I1158" s="122">
        <f t="shared" si="3"/>
        <v>22.48767123</v>
      </c>
      <c r="J1158" s="122">
        <f t="shared" si="4"/>
        <v>2136.328767</v>
      </c>
      <c r="K1158" s="122">
        <f t="shared" si="5"/>
        <v>2969.496986</v>
      </c>
      <c r="L1158" s="122">
        <f t="shared" si="6"/>
        <v>8075</v>
      </c>
      <c r="M1158" s="125">
        <v>0.87</v>
      </c>
      <c r="N1158" s="125">
        <v>83.0</v>
      </c>
      <c r="O1158" s="118">
        <f t="shared" si="7"/>
        <v>95</v>
      </c>
      <c r="P1158" s="118"/>
      <c r="Q1158" s="118"/>
      <c r="R1158" s="118"/>
      <c r="S1158" s="118"/>
      <c r="T1158" s="118"/>
      <c r="U1158" s="118"/>
      <c r="V1158" s="118"/>
      <c r="W1158" s="118"/>
      <c r="X1158" s="118"/>
      <c r="Y1158" s="118"/>
      <c r="Z1158" s="118"/>
      <c r="AA1158" s="118"/>
      <c r="AB1158" s="118"/>
      <c r="AC1158" s="118"/>
      <c r="AD1158" s="118"/>
      <c r="AE1158" s="118"/>
      <c r="AF1158" s="118"/>
      <c r="AG1158" s="118"/>
    </row>
    <row r="1159" ht="11.25" customHeight="1">
      <c r="A1159" s="123">
        <v>81938.12883630369</v>
      </c>
      <c r="B1159" s="124">
        <v>9.32661787</v>
      </c>
      <c r="C1159" s="124">
        <f t="shared" si="1"/>
        <v>156.2895887</v>
      </c>
      <c r="D1159" s="124">
        <v>1457.6532704023423</v>
      </c>
      <c r="E1159" s="125">
        <v>1004.0</v>
      </c>
      <c r="F1159" s="125">
        <v>0.88</v>
      </c>
      <c r="G1159" s="126">
        <v>-0.4</v>
      </c>
      <c r="H1159" s="127">
        <f t="shared" si="2"/>
        <v>7228.8</v>
      </c>
      <c r="I1159" s="122">
        <f t="shared" si="3"/>
        <v>19.80493151</v>
      </c>
      <c r="J1159" s="122">
        <f t="shared" si="4"/>
        <v>99.02465753</v>
      </c>
      <c r="K1159" s="122">
        <f t="shared" si="5"/>
        <v>87.14169863</v>
      </c>
      <c r="L1159" s="122">
        <f t="shared" si="6"/>
        <v>273</v>
      </c>
      <c r="M1159" s="125">
        <v>0.98</v>
      </c>
      <c r="N1159" s="125">
        <v>5.0</v>
      </c>
      <c r="O1159" s="118">
        <f t="shared" si="7"/>
        <v>5</v>
      </c>
      <c r="P1159" s="118"/>
      <c r="Q1159" s="118"/>
      <c r="R1159" s="118"/>
      <c r="S1159" s="118"/>
      <c r="T1159" s="118"/>
      <c r="U1159" s="118"/>
      <c r="V1159" s="118"/>
      <c r="W1159" s="118"/>
      <c r="X1159" s="118"/>
      <c r="Y1159" s="118"/>
      <c r="Z1159" s="118"/>
      <c r="AA1159" s="118"/>
      <c r="AB1159" s="118"/>
      <c r="AC1159" s="118"/>
      <c r="AD1159" s="118"/>
      <c r="AE1159" s="118"/>
      <c r="AF1159" s="118"/>
      <c r="AG1159" s="118"/>
    </row>
    <row r="1160" ht="11.25" customHeight="1">
      <c r="A1160" s="123">
        <v>42911.578721351754</v>
      </c>
      <c r="B1160" s="124">
        <v>6.4164948299999995</v>
      </c>
      <c r="C1160" s="124">
        <f t="shared" si="1"/>
        <v>116.0413989</v>
      </c>
      <c r="D1160" s="124">
        <v>744.5790362856675</v>
      </c>
      <c r="E1160" s="125">
        <v>744.0</v>
      </c>
      <c r="F1160" s="125">
        <v>0.41</v>
      </c>
      <c r="G1160" s="126">
        <v>-0.4</v>
      </c>
      <c r="H1160" s="127">
        <f t="shared" si="2"/>
        <v>5356.8</v>
      </c>
      <c r="I1160" s="122">
        <f t="shared" si="3"/>
        <v>14.67616438</v>
      </c>
      <c r="J1160" s="122">
        <f t="shared" si="4"/>
        <v>88.0569863</v>
      </c>
      <c r="K1160" s="122">
        <f t="shared" si="5"/>
        <v>36.10336438</v>
      </c>
      <c r="L1160" s="122">
        <f t="shared" si="6"/>
        <v>160</v>
      </c>
      <c r="M1160" s="125">
        <v>1.0</v>
      </c>
      <c r="N1160" s="125">
        <v>6.0</v>
      </c>
      <c r="O1160" s="118">
        <f t="shared" si="7"/>
        <v>6</v>
      </c>
      <c r="P1160" s="118"/>
      <c r="Q1160" s="118"/>
      <c r="R1160" s="118"/>
      <c r="S1160" s="118"/>
      <c r="T1160" s="118"/>
      <c r="U1160" s="118"/>
      <c r="V1160" s="118"/>
      <c r="W1160" s="118"/>
      <c r="X1160" s="118"/>
      <c r="Y1160" s="118"/>
      <c r="Z1160" s="118"/>
      <c r="AA1160" s="118"/>
      <c r="AB1160" s="118"/>
      <c r="AC1160" s="118"/>
      <c r="AD1160" s="118"/>
      <c r="AE1160" s="118"/>
      <c r="AF1160" s="118"/>
      <c r="AG1160" s="118"/>
    </row>
    <row r="1161" ht="11.25" customHeight="1">
      <c r="A1161" s="123">
        <v>33552.627497281996</v>
      </c>
      <c r="B1161" s="124">
        <v>73.33568558</v>
      </c>
      <c r="C1161" s="124">
        <f t="shared" si="1"/>
        <v>289.6694624</v>
      </c>
      <c r="D1161" s="124">
        <v>21243.10861945917</v>
      </c>
      <c r="E1161" s="125">
        <v>752.0</v>
      </c>
      <c r="F1161" s="125">
        <v>0.25</v>
      </c>
      <c r="G1161" s="126">
        <v>-0.6</v>
      </c>
      <c r="H1161" s="127">
        <f t="shared" si="2"/>
        <v>3609.6</v>
      </c>
      <c r="I1161" s="122">
        <f t="shared" si="3"/>
        <v>9.889315068</v>
      </c>
      <c r="J1161" s="122">
        <f t="shared" si="4"/>
        <v>375.7939726</v>
      </c>
      <c r="K1161" s="122">
        <f t="shared" si="5"/>
        <v>93.94849315</v>
      </c>
      <c r="L1161" s="122">
        <f t="shared" si="6"/>
        <v>564</v>
      </c>
      <c r="M1161" s="125">
        <v>0.99</v>
      </c>
      <c r="N1161" s="125">
        <v>38.0</v>
      </c>
      <c r="O1161" s="118">
        <f t="shared" si="7"/>
        <v>38</v>
      </c>
      <c r="P1161" s="118"/>
      <c r="Q1161" s="118"/>
      <c r="R1161" s="118"/>
      <c r="S1161" s="118"/>
      <c r="T1161" s="118"/>
      <c r="U1161" s="118"/>
      <c r="V1161" s="118"/>
      <c r="W1161" s="118"/>
      <c r="X1161" s="118"/>
      <c r="Y1161" s="118"/>
      <c r="Z1161" s="118"/>
      <c r="AA1161" s="118"/>
      <c r="AB1161" s="118"/>
      <c r="AC1161" s="118"/>
      <c r="AD1161" s="118"/>
      <c r="AE1161" s="118"/>
      <c r="AF1161" s="118"/>
      <c r="AG1161" s="118"/>
    </row>
    <row r="1162" ht="11.25" customHeight="1">
      <c r="A1162" s="123">
        <v>39789.33265438666</v>
      </c>
      <c r="B1162" s="124">
        <v>9.595975459999998</v>
      </c>
      <c r="C1162" s="124">
        <f t="shared" si="1"/>
        <v>293.2387889</v>
      </c>
      <c r="D1162" s="124">
        <v>2813.9122219077653</v>
      </c>
      <c r="E1162" s="125">
        <v>688.0</v>
      </c>
      <c r="F1162" s="125">
        <v>0.42</v>
      </c>
      <c r="G1162" s="126">
        <v>0.2</v>
      </c>
      <c r="H1162" s="127">
        <f t="shared" si="2"/>
        <v>9907.2</v>
      </c>
      <c r="I1162" s="122">
        <f t="shared" si="3"/>
        <v>27.1430137</v>
      </c>
      <c r="J1162" s="122">
        <f t="shared" si="4"/>
        <v>570.0032877</v>
      </c>
      <c r="K1162" s="122">
        <f t="shared" si="5"/>
        <v>239.4013808</v>
      </c>
      <c r="L1162" s="122">
        <f t="shared" si="6"/>
        <v>1049</v>
      </c>
      <c r="M1162" s="125">
        <v>1.0</v>
      </c>
      <c r="N1162" s="125">
        <v>21.0</v>
      </c>
      <c r="O1162" s="118">
        <f t="shared" si="7"/>
        <v>21</v>
      </c>
      <c r="P1162" s="118"/>
      <c r="Q1162" s="118"/>
      <c r="R1162" s="118"/>
      <c r="S1162" s="118"/>
      <c r="T1162" s="118"/>
      <c r="U1162" s="118"/>
      <c r="V1162" s="118"/>
      <c r="W1162" s="118"/>
      <c r="X1162" s="118"/>
      <c r="Y1162" s="118"/>
      <c r="Z1162" s="118"/>
      <c r="AA1162" s="118"/>
      <c r="AB1162" s="118"/>
      <c r="AC1162" s="118"/>
      <c r="AD1162" s="118"/>
      <c r="AE1162" s="118"/>
      <c r="AF1162" s="118"/>
      <c r="AG1162" s="118"/>
    </row>
    <row r="1163" ht="11.25" customHeight="1">
      <c r="A1163" s="123">
        <v>91222.74031608616</v>
      </c>
      <c r="B1163" s="124">
        <v>29.909298439999997</v>
      </c>
      <c r="C1163" s="124">
        <f t="shared" si="1"/>
        <v>1643.553126</v>
      </c>
      <c r="D1163" s="124">
        <v>49157.520938331</v>
      </c>
      <c r="E1163" s="125">
        <v>786.0</v>
      </c>
      <c r="F1163" s="125">
        <v>0.47</v>
      </c>
      <c r="G1163" s="126">
        <v>-0.2</v>
      </c>
      <c r="H1163" s="127">
        <f t="shared" si="2"/>
        <v>7545.6</v>
      </c>
      <c r="I1163" s="122">
        <f t="shared" si="3"/>
        <v>20.67287671</v>
      </c>
      <c r="J1163" s="122">
        <f t="shared" si="4"/>
        <v>2253.343562</v>
      </c>
      <c r="K1163" s="122">
        <f t="shared" si="5"/>
        <v>1059.071474</v>
      </c>
      <c r="L1163" s="122">
        <f t="shared" si="6"/>
        <v>4371</v>
      </c>
      <c r="M1163" s="125">
        <v>0.99</v>
      </c>
      <c r="N1163" s="125">
        <v>108.0</v>
      </c>
      <c r="O1163" s="118">
        <f t="shared" si="7"/>
        <v>109</v>
      </c>
      <c r="P1163" s="118"/>
      <c r="Q1163" s="118"/>
      <c r="R1163" s="118"/>
      <c r="S1163" s="118"/>
      <c r="T1163" s="118"/>
      <c r="U1163" s="118"/>
      <c r="V1163" s="118"/>
      <c r="W1163" s="118"/>
      <c r="X1163" s="118"/>
      <c r="Y1163" s="118"/>
      <c r="Z1163" s="118"/>
      <c r="AA1163" s="118"/>
      <c r="AB1163" s="118"/>
      <c r="AC1163" s="118"/>
      <c r="AD1163" s="118"/>
      <c r="AE1163" s="118"/>
      <c r="AF1163" s="118"/>
      <c r="AG1163" s="118"/>
    </row>
    <row r="1164" ht="11.25" customHeight="1">
      <c r="A1164" s="123">
        <v>52640.43787056455</v>
      </c>
      <c r="B1164" s="124">
        <v>7.485655859999999</v>
      </c>
      <c r="C1164" s="124">
        <f t="shared" si="1"/>
        <v>96.16069064</v>
      </c>
      <c r="D1164" s="124">
        <v>719.8258373630896</v>
      </c>
      <c r="E1164" s="125">
        <v>624.0</v>
      </c>
      <c r="F1164" s="125">
        <v>0.54</v>
      </c>
      <c r="G1164" s="126">
        <v>1.2</v>
      </c>
      <c r="H1164" s="127">
        <f t="shared" si="2"/>
        <v>16473.6</v>
      </c>
      <c r="I1164" s="122">
        <f t="shared" si="3"/>
        <v>45.13315068</v>
      </c>
      <c r="J1164" s="122">
        <f t="shared" si="4"/>
        <v>225.6657534</v>
      </c>
      <c r="K1164" s="122">
        <f t="shared" si="5"/>
        <v>121.8595068</v>
      </c>
      <c r="L1164" s="122">
        <f t="shared" si="6"/>
        <v>469</v>
      </c>
      <c r="M1164" s="125">
        <v>1.0</v>
      </c>
      <c r="N1164" s="125">
        <v>5.0</v>
      </c>
      <c r="O1164" s="118">
        <f t="shared" si="7"/>
        <v>5</v>
      </c>
      <c r="P1164" s="118"/>
      <c r="Q1164" s="118"/>
      <c r="R1164" s="118"/>
      <c r="S1164" s="118"/>
      <c r="T1164" s="118"/>
      <c r="U1164" s="118"/>
      <c r="V1164" s="118"/>
      <c r="W1164" s="118"/>
      <c r="X1164" s="118"/>
      <c r="Y1164" s="118"/>
      <c r="Z1164" s="118"/>
      <c r="AA1164" s="118"/>
      <c r="AB1164" s="118"/>
      <c r="AC1164" s="118"/>
      <c r="AD1164" s="118"/>
      <c r="AE1164" s="118"/>
      <c r="AF1164" s="118"/>
      <c r="AG1164" s="118"/>
    </row>
    <row r="1165" ht="11.25" customHeight="1">
      <c r="A1165" s="123">
        <v>5461.554490754173</v>
      </c>
      <c r="B1165" s="124">
        <v>7.143401659999999</v>
      </c>
      <c r="C1165" s="124">
        <f t="shared" si="1"/>
        <v>1426.967835</v>
      </c>
      <c r="D1165" s="124">
        <v>10193.404400387215</v>
      </c>
      <c r="E1165" s="125">
        <v>818.0</v>
      </c>
      <c r="F1165" s="125">
        <v>0.37</v>
      </c>
      <c r="G1165" s="126">
        <v>1.5</v>
      </c>
      <c r="H1165" s="127">
        <f t="shared" si="2"/>
        <v>24540</v>
      </c>
      <c r="I1165" s="122">
        <f t="shared" si="3"/>
        <v>67.23287671</v>
      </c>
      <c r="J1165" s="122">
        <f t="shared" si="4"/>
        <v>5916.493151</v>
      </c>
      <c r="K1165" s="122">
        <f t="shared" si="5"/>
        <v>2189.102466</v>
      </c>
      <c r="L1165" s="122">
        <f t="shared" si="6"/>
        <v>10295</v>
      </c>
      <c r="M1165" s="125">
        <v>1.0</v>
      </c>
      <c r="N1165" s="125">
        <v>88.0</v>
      </c>
      <c r="O1165" s="118">
        <f t="shared" si="7"/>
        <v>88</v>
      </c>
      <c r="P1165" s="118"/>
      <c r="Q1165" s="118"/>
      <c r="R1165" s="118"/>
      <c r="S1165" s="118"/>
      <c r="T1165" s="118"/>
      <c r="U1165" s="118"/>
      <c r="V1165" s="118"/>
      <c r="W1165" s="118"/>
      <c r="X1165" s="118"/>
      <c r="Y1165" s="118"/>
      <c r="Z1165" s="118"/>
      <c r="AA1165" s="118"/>
      <c r="AB1165" s="118"/>
      <c r="AC1165" s="118"/>
      <c r="AD1165" s="118"/>
      <c r="AE1165" s="118"/>
      <c r="AF1165" s="118"/>
      <c r="AG1165" s="118"/>
    </row>
    <row r="1166" ht="11.25" customHeight="1">
      <c r="A1166" s="123">
        <v>55583.32874397347</v>
      </c>
      <c r="B1166" s="124">
        <v>14.547103819999998</v>
      </c>
      <c r="C1166" s="124">
        <f t="shared" si="1"/>
        <v>81.3309735</v>
      </c>
      <c r="D1166" s="124">
        <v>1183.1301152981312</v>
      </c>
      <c r="E1166" s="125">
        <v>752.0</v>
      </c>
      <c r="F1166" s="125">
        <v>0.42</v>
      </c>
      <c r="G1166" s="126">
        <v>-0.1</v>
      </c>
      <c r="H1166" s="127">
        <f t="shared" si="2"/>
        <v>8121.6</v>
      </c>
      <c r="I1166" s="122">
        <f t="shared" si="3"/>
        <v>22.2509589</v>
      </c>
      <c r="J1166" s="122">
        <f t="shared" si="4"/>
        <v>155.7567123</v>
      </c>
      <c r="K1166" s="122">
        <f t="shared" si="5"/>
        <v>65.41781918</v>
      </c>
      <c r="L1166" s="122">
        <f t="shared" si="6"/>
        <v>287</v>
      </c>
      <c r="M1166" s="125">
        <v>0.98</v>
      </c>
      <c r="N1166" s="125">
        <v>7.0</v>
      </c>
      <c r="O1166" s="118">
        <f t="shared" si="7"/>
        <v>7</v>
      </c>
      <c r="P1166" s="118"/>
      <c r="Q1166" s="118"/>
      <c r="R1166" s="118"/>
      <c r="S1166" s="118"/>
      <c r="T1166" s="118"/>
      <c r="U1166" s="118"/>
      <c r="V1166" s="118"/>
      <c r="W1166" s="118"/>
      <c r="X1166" s="118"/>
      <c r="Y1166" s="118"/>
      <c r="Z1166" s="118"/>
      <c r="AA1166" s="118"/>
      <c r="AB1166" s="118"/>
      <c r="AC1166" s="118"/>
      <c r="AD1166" s="118"/>
      <c r="AE1166" s="118"/>
      <c r="AF1166" s="118"/>
      <c r="AG1166" s="118"/>
    </row>
    <row r="1167" ht="11.25" customHeight="1">
      <c r="A1167" s="123">
        <v>34575.36534107302</v>
      </c>
      <c r="B1167" s="124">
        <v>10.0867465</v>
      </c>
      <c r="C1167" s="124">
        <f t="shared" si="1"/>
        <v>255.8773403</v>
      </c>
      <c r="D1167" s="124">
        <v>2580.969866758063</v>
      </c>
      <c r="E1167" s="125">
        <v>220.0</v>
      </c>
      <c r="F1167" s="125">
        <v>1.79</v>
      </c>
      <c r="G1167" s="126">
        <v>1.2</v>
      </c>
      <c r="H1167" s="127">
        <f t="shared" si="2"/>
        <v>5808</v>
      </c>
      <c r="I1167" s="122">
        <f t="shared" si="3"/>
        <v>15.91232877</v>
      </c>
      <c r="J1167" s="122">
        <f t="shared" si="4"/>
        <v>286.4219178</v>
      </c>
      <c r="K1167" s="122">
        <f t="shared" si="5"/>
        <v>512.6952329</v>
      </c>
      <c r="L1167" s="122">
        <f t="shared" si="6"/>
        <v>1312</v>
      </c>
      <c r="M1167" s="125">
        <v>0.9</v>
      </c>
      <c r="N1167" s="125">
        <v>16.0</v>
      </c>
      <c r="O1167" s="118">
        <f t="shared" si="7"/>
        <v>18</v>
      </c>
      <c r="P1167" s="118"/>
      <c r="Q1167" s="118"/>
      <c r="R1167" s="118"/>
      <c r="S1167" s="118"/>
      <c r="T1167" s="118"/>
      <c r="U1167" s="118"/>
      <c r="V1167" s="118"/>
      <c r="W1167" s="118"/>
      <c r="X1167" s="118"/>
      <c r="Y1167" s="118"/>
      <c r="Z1167" s="118"/>
      <c r="AA1167" s="118"/>
      <c r="AB1167" s="118"/>
      <c r="AC1167" s="118"/>
      <c r="AD1167" s="118"/>
      <c r="AE1167" s="118"/>
      <c r="AF1167" s="118"/>
      <c r="AG1167" s="118"/>
    </row>
    <row r="1168" ht="11.25" customHeight="1">
      <c r="A1168" s="123">
        <v>21392.919570331793</v>
      </c>
      <c r="B1168" s="124">
        <v>8.53358005</v>
      </c>
      <c r="C1168" s="124">
        <f t="shared" si="1"/>
        <v>196.2143872</v>
      </c>
      <c r="D1168" s="124">
        <v>1674.4111804520758</v>
      </c>
      <c r="E1168" s="125">
        <v>1076.0</v>
      </c>
      <c r="F1168" s="125">
        <v>1.04</v>
      </c>
      <c r="G1168" s="126">
        <v>0.8</v>
      </c>
      <c r="H1168" s="127">
        <f t="shared" si="2"/>
        <v>23241.6</v>
      </c>
      <c r="I1168" s="122">
        <f t="shared" si="3"/>
        <v>63.67561644</v>
      </c>
      <c r="J1168" s="122">
        <f t="shared" si="4"/>
        <v>318.3780822</v>
      </c>
      <c r="K1168" s="122">
        <f t="shared" si="5"/>
        <v>331.1132055</v>
      </c>
      <c r="L1168" s="122">
        <f t="shared" si="6"/>
        <v>981</v>
      </c>
      <c r="M1168" s="125">
        <v>1.0</v>
      </c>
      <c r="N1168" s="125">
        <v>5.0</v>
      </c>
      <c r="O1168" s="118">
        <f t="shared" si="7"/>
        <v>5</v>
      </c>
      <c r="P1168" s="118"/>
      <c r="Q1168" s="118"/>
      <c r="R1168" s="118"/>
      <c r="S1168" s="118"/>
      <c r="T1168" s="118"/>
      <c r="U1168" s="118"/>
      <c r="V1168" s="118"/>
      <c r="W1168" s="118"/>
      <c r="X1168" s="118"/>
      <c r="Y1168" s="118"/>
      <c r="Z1168" s="118"/>
      <c r="AA1168" s="118"/>
      <c r="AB1168" s="118"/>
      <c r="AC1168" s="118"/>
      <c r="AD1168" s="118"/>
      <c r="AE1168" s="118"/>
      <c r="AF1168" s="118"/>
      <c r="AG1168" s="118"/>
    </row>
    <row r="1169" ht="11.25" customHeight="1">
      <c r="A1169" s="123">
        <v>1093.5666688888568</v>
      </c>
      <c r="B1169" s="124">
        <v>16.86784822</v>
      </c>
      <c r="C1169" s="124">
        <f t="shared" si="1"/>
        <v>712.2516784</v>
      </c>
      <c r="D1169" s="124">
        <v>12014.15320536872</v>
      </c>
      <c r="E1169" s="125">
        <v>752.0</v>
      </c>
      <c r="F1169" s="125">
        <v>1.06</v>
      </c>
      <c r="G1169" s="126">
        <v>0.2</v>
      </c>
      <c r="H1169" s="127">
        <f t="shared" si="2"/>
        <v>10828.8</v>
      </c>
      <c r="I1169" s="122">
        <f t="shared" si="3"/>
        <v>29.66794521</v>
      </c>
      <c r="J1169" s="122">
        <f t="shared" si="4"/>
        <v>682.3627397</v>
      </c>
      <c r="K1169" s="122">
        <f t="shared" si="5"/>
        <v>723.3045041</v>
      </c>
      <c r="L1169" s="122">
        <f t="shared" si="6"/>
        <v>2129</v>
      </c>
      <c r="M1169" s="125">
        <v>0.95</v>
      </c>
      <c r="N1169" s="125">
        <v>22.0</v>
      </c>
      <c r="O1169" s="118">
        <f t="shared" si="7"/>
        <v>23</v>
      </c>
      <c r="P1169" s="118"/>
      <c r="Q1169" s="118"/>
      <c r="R1169" s="118"/>
      <c r="S1169" s="118"/>
      <c r="T1169" s="118"/>
      <c r="U1169" s="118"/>
      <c r="V1169" s="118"/>
      <c r="W1169" s="118"/>
      <c r="X1169" s="118"/>
      <c r="Y1169" s="118"/>
      <c r="Z1169" s="118"/>
      <c r="AA1169" s="118"/>
      <c r="AB1169" s="118"/>
      <c r="AC1169" s="118"/>
      <c r="AD1169" s="118"/>
      <c r="AE1169" s="118"/>
      <c r="AF1169" s="118"/>
      <c r="AG1169" s="118"/>
    </row>
    <row r="1170" ht="11.25" customHeight="1">
      <c r="A1170" s="123">
        <v>12389.932217763044</v>
      </c>
      <c r="B1170" s="124">
        <v>138.16918454999998</v>
      </c>
      <c r="C1170" s="124">
        <f t="shared" si="1"/>
        <v>2430.237472</v>
      </c>
      <c r="D1170" s="124">
        <v>335783.92980631714</v>
      </c>
      <c r="E1170" s="125">
        <v>752.0</v>
      </c>
      <c r="F1170" s="125">
        <v>1.06</v>
      </c>
      <c r="G1170" s="126">
        <v>1.2</v>
      </c>
      <c r="H1170" s="127">
        <f t="shared" si="2"/>
        <v>19852.8</v>
      </c>
      <c r="I1170" s="122">
        <f t="shared" si="3"/>
        <v>54.39123288</v>
      </c>
      <c r="J1170" s="122">
        <f t="shared" si="4"/>
        <v>4296.907397</v>
      </c>
      <c r="K1170" s="122">
        <f t="shared" si="5"/>
        <v>4554.721841</v>
      </c>
      <c r="L1170" s="122">
        <f t="shared" si="6"/>
        <v>13406</v>
      </c>
      <c r="M1170" s="125">
        <v>1.0</v>
      </c>
      <c r="N1170" s="125">
        <v>79.0</v>
      </c>
      <c r="O1170" s="118">
        <f t="shared" si="7"/>
        <v>79</v>
      </c>
      <c r="P1170" s="118"/>
      <c r="Q1170" s="118"/>
      <c r="R1170" s="118"/>
      <c r="S1170" s="118"/>
      <c r="T1170" s="118"/>
      <c r="U1170" s="118"/>
      <c r="V1170" s="118"/>
      <c r="W1170" s="118"/>
      <c r="X1170" s="118"/>
      <c r="Y1170" s="118"/>
      <c r="Z1170" s="118"/>
      <c r="AA1170" s="118"/>
      <c r="AB1170" s="118"/>
      <c r="AC1170" s="118"/>
      <c r="AD1170" s="118"/>
      <c r="AE1170" s="118"/>
      <c r="AF1170" s="118"/>
      <c r="AG1170" s="118"/>
    </row>
    <row r="1171" ht="11.25" customHeight="1">
      <c r="A1171" s="123">
        <v>49928.21245813839</v>
      </c>
      <c r="B1171" s="124">
        <v>5.105637249999999</v>
      </c>
      <c r="C1171" s="124">
        <f t="shared" si="1"/>
        <v>497.2249635</v>
      </c>
      <c r="D1171" s="124">
        <v>2538.650295132327</v>
      </c>
      <c r="E1171" s="125">
        <v>372.0</v>
      </c>
      <c r="F1171" s="125">
        <v>1.45</v>
      </c>
      <c r="G1171" s="126">
        <v>-0.4</v>
      </c>
      <c r="H1171" s="127">
        <f t="shared" si="2"/>
        <v>2678.4</v>
      </c>
      <c r="I1171" s="122">
        <f t="shared" si="3"/>
        <v>7.338082192</v>
      </c>
      <c r="J1171" s="122">
        <f t="shared" si="4"/>
        <v>176.1139726</v>
      </c>
      <c r="K1171" s="122">
        <f t="shared" si="5"/>
        <v>255.3652603</v>
      </c>
      <c r="L1171" s="122">
        <f t="shared" si="6"/>
        <v>687</v>
      </c>
      <c r="M1171" s="125">
        <v>0.88</v>
      </c>
      <c r="N1171" s="125">
        <v>21.0</v>
      </c>
      <c r="O1171" s="118">
        <f t="shared" si="7"/>
        <v>24</v>
      </c>
      <c r="P1171" s="118"/>
      <c r="Q1171" s="118"/>
      <c r="R1171" s="118"/>
      <c r="S1171" s="118"/>
      <c r="T1171" s="118"/>
      <c r="U1171" s="118"/>
      <c r="V1171" s="118"/>
      <c r="W1171" s="118"/>
      <c r="X1171" s="118"/>
      <c r="Y1171" s="118"/>
      <c r="Z1171" s="118"/>
      <c r="AA1171" s="118"/>
      <c r="AB1171" s="118"/>
      <c r="AC1171" s="118"/>
      <c r="AD1171" s="118"/>
      <c r="AE1171" s="118"/>
      <c r="AF1171" s="118"/>
      <c r="AG1171" s="118"/>
    </row>
    <row r="1172" ht="11.25" customHeight="1">
      <c r="A1172" s="123">
        <v>43049.36973533048</v>
      </c>
      <c r="B1172" s="124">
        <v>16.03306858</v>
      </c>
      <c r="C1172" s="124">
        <f t="shared" si="1"/>
        <v>774.5642233</v>
      </c>
      <c r="D1172" s="124">
        <v>12418.641312155149</v>
      </c>
      <c r="E1172" s="125">
        <v>1230.0</v>
      </c>
      <c r="F1172" s="125">
        <v>1.03</v>
      </c>
      <c r="G1172" s="126">
        <v>0.2</v>
      </c>
      <c r="H1172" s="127">
        <f t="shared" si="2"/>
        <v>17712</v>
      </c>
      <c r="I1172" s="122">
        <f t="shared" si="3"/>
        <v>48.5260274</v>
      </c>
      <c r="J1172" s="122">
        <f t="shared" si="4"/>
        <v>727.890411</v>
      </c>
      <c r="K1172" s="122">
        <f t="shared" si="5"/>
        <v>749.7271233</v>
      </c>
      <c r="L1172" s="122">
        <f t="shared" si="6"/>
        <v>2227</v>
      </c>
      <c r="M1172" s="125">
        <v>1.0</v>
      </c>
      <c r="N1172" s="125">
        <v>15.0</v>
      </c>
      <c r="O1172" s="118">
        <f t="shared" si="7"/>
        <v>15</v>
      </c>
      <c r="P1172" s="118"/>
      <c r="Q1172" s="118"/>
      <c r="R1172" s="118"/>
      <c r="S1172" s="118"/>
      <c r="T1172" s="118"/>
      <c r="U1172" s="118"/>
      <c r="V1172" s="118"/>
      <c r="W1172" s="118"/>
      <c r="X1172" s="118"/>
      <c r="Y1172" s="118"/>
      <c r="Z1172" s="118"/>
      <c r="AA1172" s="118"/>
      <c r="AB1172" s="118"/>
      <c r="AC1172" s="118"/>
      <c r="AD1172" s="118"/>
      <c r="AE1172" s="118"/>
      <c r="AF1172" s="118"/>
      <c r="AG1172" s="118"/>
    </row>
    <row r="1173" ht="11.25" customHeight="1">
      <c r="A1173" s="123">
        <v>93423.30876621949</v>
      </c>
      <c r="B1173" s="124">
        <v>8.0582</v>
      </c>
      <c r="C1173" s="124">
        <f t="shared" si="1"/>
        <v>222.4256223</v>
      </c>
      <c r="D1173" s="124">
        <v>1792.3501499904</v>
      </c>
      <c r="E1173" s="125">
        <v>624.0</v>
      </c>
      <c r="F1173" s="125">
        <v>0.58</v>
      </c>
      <c r="G1173" s="126">
        <v>0.4</v>
      </c>
      <c r="H1173" s="127">
        <f t="shared" si="2"/>
        <v>10483.2</v>
      </c>
      <c r="I1173" s="122">
        <f t="shared" si="3"/>
        <v>28.72109589</v>
      </c>
      <c r="J1173" s="122">
        <f t="shared" si="4"/>
        <v>459.5375342</v>
      </c>
      <c r="K1173" s="122">
        <f t="shared" si="5"/>
        <v>266.5317699</v>
      </c>
      <c r="L1173" s="122">
        <f t="shared" si="6"/>
        <v>993</v>
      </c>
      <c r="M1173" s="125">
        <v>1.0</v>
      </c>
      <c r="N1173" s="125">
        <v>16.0</v>
      </c>
      <c r="O1173" s="118">
        <f t="shared" si="7"/>
        <v>16</v>
      </c>
      <c r="P1173" s="118"/>
      <c r="Q1173" s="118"/>
      <c r="R1173" s="118"/>
      <c r="S1173" s="118"/>
      <c r="T1173" s="118"/>
      <c r="U1173" s="118"/>
      <c r="V1173" s="118"/>
      <c r="W1173" s="118"/>
      <c r="X1173" s="118"/>
      <c r="Y1173" s="118"/>
      <c r="Z1173" s="118"/>
      <c r="AA1173" s="118"/>
      <c r="AB1173" s="118"/>
      <c r="AC1173" s="118"/>
      <c r="AD1173" s="118"/>
      <c r="AE1173" s="118"/>
      <c r="AF1173" s="118"/>
      <c r="AG1173" s="118"/>
    </row>
    <row r="1174" ht="11.25" customHeight="1">
      <c r="A1174" s="123">
        <v>56666.55127334616</v>
      </c>
      <c r="B1174" s="124">
        <v>30.72729819</v>
      </c>
      <c r="C1174" s="124">
        <f t="shared" si="1"/>
        <v>98.05810023</v>
      </c>
      <c r="D1174" s="124">
        <v>3013.060485792675</v>
      </c>
      <c r="E1174" s="125">
        <v>890.0</v>
      </c>
      <c r="F1174" s="125">
        <v>0.51</v>
      </c>
      <c r="G1174" s="126">
        <v>0.5</v>
      </c>
      <c r="H1174" s="127">
        <f t="shared" si="2"/>
        <v>16020</v>
      </c>
      <c r="I1174" s="122">
        <f t="shared" si="3"/>
        <v>43.89041096</v>
      </c>
      <c r="J1174" s="122">
        <f t="shared" si="4"/>
        <v>263.3424658</v>
      </c>
      <c r="K1174" s="122">
        <f t="shared" si="5"/>
        <v>134.3046575</v>
      </c>
      <c r="L1174" s="122">
        <f t="shared" si="6"/>
        <v>532</v>
      </c>
      <c r="M1174" s="125">
        <v>0.82</v>
      </c>
      <c r="N1174" s="125">
        <v>5.0</v>
      </c>
      <c r="O1174" s="118">
        <f t="shared" si="7"/>
        <v>6</v>
      </c>
      <c r="P1174" s="118"/>
      <c r="Q1174" s="118"/>
      <c r="R1174" s="118"/>
      <c r="S1174" s="118"/>
      <c r="T1174" s="118"/>
      <c r="U1174" s="118"/>
      <c r="V1174" s="118"/>
      <c r="W1174" s="118"/>
      <c r="X1174" s="118"/>
      <c r="Y1174" s="118"/>
      <c r="Z1174" s="118"/>
      <c r="AA1174" s="118"/>
      <c r="AB1174" s="118"/>
      <c r="AC1174" s="118"/>
      <c r="AD1174" s="118"/>
      <c r="AE1174" s="118"/>
      <c r="AF1174" s="118"/>
      <c r="AG1174" s="118"/>
    </row>
    <row r="1175" ht="11.25" customHeight="1">
      <c r="A1175" s="123">
        <v>12779.512953157546</v>
      </c>
      <c r="B1175" s="124">
        <v>9.04524178</v>
      </c>
      <c r="C1175" s="124">
        <f t="shared" si="1"/>
        <v>1015.362704</v>
      </c>
      <c r="D1175" s="124">
        <v>9184.2011506868</v>
      </c>
      <c r="E1175" s="125">
        <v>446.0</v>
      </c>
      <c r="F1175" s="125">
        <v>1.8</v>
      </c>
      <c r="G1175" s="126">
        <v>1.2</v>
      </c>
      <c r="H1175" s="127">
        <f t="shared" si="2"/>
        <v>11774.4</v>
      </c>
      <c r="I1175" s="122">
        <f t="shared" si="3"/>
        <v>32.25863014</v>
      </c>
      <c r="J1175" s="122">
        <f t="shared" si="4"/>
        <v>1032.276164</v>
      </c>
      <c r="K1175" s="122">
        <f t="shared" si="5"/>
        <v>1858.097096</v>
      </c>
      <c r="L1175" s="122">
        <f t="shared" si="6"/>
        <v>4748</v>
      </c>
      <c r="M1175" s="125">
        <v>0.97</v>
      </c>
      <c r="N1175" s="125">
        <v>31.0</v>
      </c>
      <c r="O1175" s="118">
        <f t="shared" si="7"/>
        <v>32</v>
      </c>
      <c r="P1175" s="118"/>
      <c r="Q1175" s="118"/>
      <c r="R1175" s="118"/>
      <c r="S1175" s="118"/>
      <c r="T1175" s="118"/>
      <c r="U1175" s="118"/>
      <c r="V1175" s="118"/>
      <c r="W1175" s="118"/>
      <c r="X1175" s="118"/>
      <c r="Y1175" s="118"/>
      <c r="Z1175" s="118"/>
      <c r="AA1175" s="118"/>
      <c r="AB1175" s="118"/>
      <c r="AC1175" s="118"/>
      <c r="AD1175" s="118"/>
      <c r="AE1175" s="118"/>
      <c r="AF1175" s="118"/>
      <c r="AG1175" s="118"/>
    </row>
    <row r="1176" ht="11.25" customHeight="1">
      <c r="A1176" s="123">
        <v>88578.74313861644</v>
      </c>
      <c r="B1176" s="124">
        <v>5.915124289999999</v>
      </c>
      <c r="C1176" s="124">
        <f t="shared" si="1"/>
        <v>144.6384945</v>
      </c>
      <c r="D1176" s="124">
        <v>855.554672225091</v>
      </c>
      <c r="E1176" s="125">
        <v>736.0</v>
      </c>
      <c r="F1176" s="125">
        <v>0.69</v>
      </c>
      <c r="G1176" s="126">
        <v>0.2</v>
      </c>
      <c r="H1176" s="127">
        <f t="shared" si="2"/>
        <v>10598.4</v>
      </c>
      <c r="I1176" s="122">
        <f t="shared" si="3"/>
        <v>29.03671233</v>
      </c>
      <c r="J1176" s="122">
        <f t="shared" si="4"/>
        <v>145.1835616</v>
      </c>
      <c r="K1176" s="122">
        <f t="shared" si="5"/>
        <v>100.1766575</v>
      </c>
      <c r="L1176" s="122">
        <f t="shared" si="6"/>
        <v>346</v>
      </c>
      <c r="M1176" s="125">
        <v>1.0</v>
      </c>
      <c r="N1176" s="125">
        <v>5.0</v>
      </c>
      <c r="O1176" s="118">
        <f t="shared" si="7"/>
        <v>5</v>
      </c>
      <c r="P1176" s="118"/>
      <c r="Q1176" s="118"/>
      <c r="R1176" s="118"/>
      <c r="S1176" s="118"/>
      <c r="T1176" s="118"/>
      <c r="U1176" s="118"/>
      <c r="V1176" s="118"/>
      <c r="W1176" s="118"/>
      <c r="X1176" s="118"/>
      <c r="Y1176" s="118"/>
      <c r="Z1176" s="118"/>
      <c r="AA1176" s="118"/>
      <c r="AB1176" s="118"/>
      <c r="AC1176" s="118"/>
      <c r="AD1176" s="118"/>
      <c r="AE1176" s="118"/>
      <c r="AF1176" s="118"/>
      <c r="AG1176" s="118"/>
    </row>
    <row r="1177" ht="11.25" customHeight="1">
      <c r="A1177" s="123">
        <v>90041.57909301536</v>
      </c>
      <c r="B1177" s="124">
        <v>6.29359782</v>
      </c>
      <c r="C1177" s="124">
        <f t="shared" si="1"/>
        <v>1264.627352</v>
      </c>
      <c r="D1177" s="124">
        <v>7959.055946941849</v>
      </c>
      <c r="E1177" s="125">
        <v>842.0</v>
      </c>
      <c r="F1177" s="125">
        <v>0.6</v>
      </c>
      <c r="G1177" s="126">
        <v>0.2</v>
      </c>
      <c r="H1177" s="127">
        <f t="shared" si="2"/>
        <v>12124.8</v>
      </c>
      <c r="I1177" s="122">
        <f t="shared" si="3"/>
        <v>33.21863014</v>
      </c>
      <c r="J1177" s="122">
        <f t="shared" si="4"/>
        <v>1760.587397</v>
      </c>
      <c r="K1177" s="122">
        <f t="shared" si="5"/>
        <v>1056.352438</v>
      </c>
      <c r="L1177" s="122">
        <f t="shared" si="6"/>
        <v>3873</v>
      </c>
      <c r="M1177" s="125">
        <v>0.96</v>
      </c>
      <c r="N1177" s="125">
        <v>51.0</v>
      </c>
      <c r="O1177" s="118">
        <f t="shared" si="7"/>
        <v>53</v>
      </c>
      <c r="P1177" s="118"/>
      <c r="Q1177" s="118"/>
      <c r="R1177" s="118"/>
      <c r="S1177" s="118"/>
      <c r="T1177" s="118"/>
      <c r="U1177" s="118"/>
      <c r="V1177" s="118"/>
      <c r="W1177" s="118"/>
      <c r="X1177" s="118"/>
      <c r="Y1177" s="118"/>
      <c r="Z1177" s="118"/>
      <c r="AA1177" s="118"/>
      <c r="AB1177" s="118"/>
      <c r="AC1177" s="118"/>
      <c r="AD1177" s="118"/>
      <c r="AE1177" s="118"/>
      <c r="AF1177" s="118"/>
      <c r="AG1177" s="118"/>
    </row>
    <row r="1178" ht="11.25" customHeight="1">
      <c r="A1178" s="123">
        <v>56625.980594524626</v>
      </c>
      <c r="B1178" s="124">
        <v>15.950871069999998</v>
      </c>
      <c r="C1178" s="124">
        <f t="shared" si="1"/>
        <v>494.8840599</v>
      </c>
      <c r="D1178" s="124">
        <v>7893.831834332736</v>
      </c>
      <c r="E1178" s="125">
        <v>930.0</v>
      </c>
      <c r="F1178" s="125">
        <v>0.43</v>
      </c>
      <c r="G1178" s="126">
        <v>0.6</v>
      </c>
      <c r="H1178" s="127">
        <f t="shared" si="2"/>
        <v>17856</v>
      </c>
      <c r="I1178" s="122">
        <f t="shared" si="3"/>
        <v>48.92054795</v>
      </c>
      <c r="J1178" s="122">
        <f t="shared" si="4"/>
        <v>1369.775342</v>
      </c>
      <c r="K1178" s="122">
        <f t="shared" si="5"/>
        <v>589.0033973</v>
      </c>
      <c r="L1178" s="122">
        <f t="shared" si="6"/>
        <v>2548</v>
      </c>
      <c r="M1178" s="125">
        <v>1.0</v>
      </c>
      <c r="N1178" s="125">
        <v>28.0</v>
      </c>
      <c r="O1178" s="118">
        <f t="shared" si="7"/>
        <v>28</v>
      </c>
      <c r="P1178" s="118"/>
      <c r="Q1178" s="118"/>
      <c r="R1178" s="118"/>
      <c r="S1178" s="118"/>
      <c r="T1178" s="118"/>
      <c r="U1178" s="118"/>
      <c r="V1178" s="118"/>
      <c r="W1178" s="118"/>
      <c r="X1178" s="118"/>
      <c r="Y1178" s="118"/>
      <c r="Z1178" s="118"/>
      <c r="AA1178" s="118"/>
      <c r="AB1178" s="118"/>
      <c r="AC1178" s="118"/>
      <c r="AD1178" s="118"/>
      <c r="AE1178" s="118"/>
      <c r="AF1178" s="118"/>
      <c r="AG1178" s="118"/>
    </row>
    <row r="1179" ht="11.25" customHeight="1">
      <c r="A1179" s="123">
        <v>87576.31825689196</v>
      </c>
      <c r="B1179" s="124">
        <v>9.970019129999999</v>
      </c>
      <c r="C1179" s="124">
        <f t="shared" si="1"/>
        <v>116.6318547</v>
      </c>
      <c r="D1179" s="124">
        <v>1162.8218223633269</v>
      </c>
      <c r="E1179" s="125">
        <v>946.0</v>
      </c>
      <c r="F1179" s="125">
        <v>0.37</v>
      </c>
      <c r="G1179" s="126">
        <v>1.5</v>
      </c>
      <c r="H1179" s="127">
        <f t="shared" si="2"/>
        <v>28380</v>
      </c>
      <c r="I1179" s="122">
        <f t="shared" si="3"/>
        <v>77.75342466</v>
      </c>
      <c r="J1179" s="122">
        <f t="shared" si="4"/>
        <v>699.7808219</v>
      </c>
      <c r="K1179" s="122">
        <f t="shared" si="5"/>
        <v>258.9189041</v>
      </c>
      <c r="L1179" s="122">
        <f t="shared" si="6"/>
        <v>1218</v>
      </c>
      <c r="M1179" s="125">
        <v>0.89</v>
      </c>
      <c r="N1179" s="125">
        <v>8.0</v>
      </c>
      <c r="O1179" s="118">
        <f t="shared" si="7"/>
        <v>9</v>
      </c>
      <c r="P1179" s="118"/>
      <c r="Q1179" s="118"/>
      <c r="R1179" s="118"/>
      <c r="S1179" s="118"/>
      <c r="T1179" s="118"/>
      <c r="U1179" s="118"/>
      <c r="V1179" s="118"/>
      <c r="W1179" s="118"/>
      <c r="X1179" s="118"/>
      <c r="Y1179" s="118"/>
      <c r="Z1179" s="118"/>
      <c r="AA1179" s="118"/>
      <c r="AB1179" s="118"/>
      <c r="AC1179" s="118"/>
      <c r="AD1179" s="118"/>
      <c r="AE1179" s="118"/>
      <c r="AF1179" s="118"/>
      <c r="AG1179" s="118"/>
    </row>
    <row r="1180" ht="11.25" customHeight="1">
      <c r="A1180" s="123">
        <v>19058.819129844796</v>
      </c>
      <c r="B1180" s="124">
        <v>13.160963129999999</v>
      </c>
      <c r="C1180" s="124">
        <f t="shared" si="1"/>
        <v>112.0219321</v>
      </c>
      <c r="D1180" s="124">
        <v>1474.3165181030695</v>
      </c>
      <c r="E1180" s="125">
        <v>946.0</v>
      </c>
      <c r="F1180" s="125">
        <v>0.37</v>
      </c>
      <c r="G1180" s="126">
        <v>1.5</v>
      </c>
      <c r="H1180" s="127">
        <f t="shared" si="2"/>
        <v>28380</v>
      </c>
      <c r="I1180" s="122">
        <f t="shared" si="3"/>
        <v>77.75342466</v>
      </c>
      <c r="J1180" s="122">
        <f t="shared" si="4"/>
        <v>699.7808219</v>
      </c>
      <c r="K1180" s="122">
        <f t="shared" si="5"/>
        <v>258.9189041</v>
      </c>
      <c r="L1180" s="122">
        <f t="shared" si="6"/>
        <v>1218</v>
      </c>
      <c r="M1180" s="125">
        <v>0.87</v>
      </c>
      <c r="N1180" s="125">
        <v>8.0</v>
      </c>
      <c r="O1180" s="118">
        <f t="shared" si="7"/>
        <v>9</v>
      </c>
      <c r="P1180" s="118"/>
      <c r="Q1180" s="118"/>
      <c r="R1180" s="118"/>
      <c r="S1180" s="118"/>
      <c r="T1180" s="118"/>
      <c r="U1180" s="118"/>
      <c r="V1180" s="118"/>
      <c r="W1180" s="118"/>
      <c r="X1180" s="118"/>
      <c r="Y1180" s="118"/>
      <c r="Z1180" s="118"/>
      <c r="AA1180" s="118"/>
      <c r="AB1180" s="118"/>
      <c r="AC1180" s="118"/>
      <c r="AD1180" s="118"/>
      <c r="AE1180" s="118"/>
      <c r="AF1180" s="118"/>
      <c r="AG1180" s="118"/>
    </row>
    <row r="1181" ht="11.25" customHeight="1">
      <c r="A1181" s="123">
        <v>63005.950145358314</v>
      </c>
      <c r="B1181" s="124">
        <v>14.263271139999999</v>
      </c>
      <c r="C1181" s="124">
        <f t="shared" si="1"/>
        <v>105.4227573</v>
      </c>
      <c r="D1181" s="124">
        <v>1503.6733715903226</v>
      </c>
      <c r="E1181" s="125">
        <v>946.0</v>
      </c>
      <c r="F1181" s="125">
        <v>0.37</v>
      </c>
      <c r="G1181" s="126">
        <v>-0.2</v>
      </c>
      <c r="H1181" s="127">
        <f t="shared" si="2"/>
        <v>9081.6</v>
      </c>
      <c r="I1181" s="122">
        <f t="shared" si="3"/>
        <v>24.88109589</v>
      </c>
      <c r="J1181" s="122">
        <f t="shared" si="4"/>
        <v>199.0487671</v>
      </c>
      <c r="K1181" s="122">
        <f t="shared" si="5"/>
        <v>73.64804384</v>
      </c>
      <c r="L1181" s="122">
        <f t="shared" si="6"/>
        <v>346</v>
      </c>
      <c r="M1181" s="125">
        <v>0.98</v>
      </c>
      <c r="N1181" s="125">
        <v>8.0</v>
      </c>
      <c r="O1181" s="118">
        <f t="shared" si="7"/>
        <v>8</v>
      </c>
      <c r="P1181" s="118"/>
      <c r="Q1181" s="118"/>
      <c r="R1181" s="118"/>
      <c r="S1181" s="118"/>
      <c r="T1181" s="118"/>
      <c r="U1181" s="118"/>
      <c r="V1181" s="118"/>
      <c r="W1181" s="118"/>
      <c r="X1181" s="118"/>
      <c r="Y1181" s="118"/>
      <c r="Z1181" s="118"/>
      <c r="AA1181" s="118"/>
      <c r="AB1181" s="118"/>
      <c r="AC1181" s="118"/>
      <c r="AD1181" s="118"/>
      <c r="AE1181" s="118"/>
      <c r="AF1181" s="118"/>
      <c r="AG1181" s="118"/>
    </row>
    <row r="1182" ht="11.25" customHeight="1">
      <c r="A1182" s="123">
        <v>60353.487688818655</v>
      </c>
      <c r="B1182" s="124">
        <v>23.01827281</v>
      </c>
      <c r="C1182" s="124">
        <f t="shared" si="1"/>
        <v>258.2489424</v>
      </c>
      <c r="D1182" s="124">
        <v>5944.444608283316</v>
      </c>
      <c r="E1182" s="125">
        <v>946.0</v>
      </c>
      <c r="F1182" s="125">
        <v>0.37</v>
      </c>
      <c r="G1182" s="126">
        <v>-0.7</v>
      </c>
      <c r="H1182" s="127">
        <f t="shared" si="2"/>
        <v>3405.6</v>
      </c>
      <c r="I1182" s="122">
        <f t="shared" si="3"/>
        <v>9.330410959</v>
      </c>
      <c r="J1182" s="122">
        <f t="shared" si="4"/>
        <v>167.9473973</v>
      </c>
      <c r="K1182" s="122">
        <f t="shared" si="5"/>
        <v>62.14053699</v>
      </c>
      <c r="L1182" s="122">
        <f t="shared" si="6"/>
        <v>292</v>
      </c>
      <c r="M1182" s="125">
        <v>0.95</v>
      </c>
      <c r="N1182" s="125">
        <v>17.0</v>
      </c>
      <c r="O1182" s="118">
        <f t="shared" si="7"/>
        <v>18</v>
      </c>
      <c r="P1182" s="118"/>
      <c r="Q1182" s="118"/>
      <c r="R1182" s="118"/>
      <c r="S1182" s="118"/>
      <c r="T1182" s="118"/>
      <c r="U1182" s="118"/>
      <c r="V1182" s="118"/>
      <c r="W1182" s="118"/>
      <c r="X1182" s="118"/>
      <c r="Y1182" s="118"/>
      <c r="Z1182" s="118"/>
      <c r="AA1182" s="118"/>
      <c r="AB1182" s="118"/>
      <c r="AC1182" s="118"/>
      <c r="AD1182" s="118"/>
      <c r="AE1182" s="118"/>
      <c r="AF1182" s="118"/>
      <c r="AG1182" s="118"/>
    </row>
    <row r="1183" ht="11.25" customHeight="1">
      <c r="A1183" s="123">
        <v>7028.020895183696</v>
      </c>
      <c r="B1183" s="124">
        <v>5.56744306</v>
      </c>
      <c r="C1183" s="124">
        <f t="shared" si="1"/>
        <v>1886.456111</v>
      </c>
      <c r="D1183" s="124">
        <v>10502.736982155067</v>
      </c>
      <c r="E1183" s="125">
        <v>946.0</v>
      </c>
      <c r="F1183" s="125">
        <v>0.37</v>
      </c>
      <c r="G1183" s="126">
        <v>0.8</v>
      </c>
      <c r="H1183" s="127">
        <f t="shared" si="2"/>
        <v>20433.6</v>
      </c>
      <c r="I1183" s="122">
        <f t="shared" si="3"/>
        <v>55.98246575</v>
      </c>
      <c r="J1183" s="122">
        <f t="shared" si="4"/>
        <v>5318.334247</v>
      </c>
      <c r="K1183" s="122">
        <f t="shared" si="5"/>
        <v>1967.783671</v>
      </c>
      <c r="L1183" s="122">
        <f t="shared" si="6"/>
        <v>9254</v>
      </c>
      <c r="M1183" s="125">
        <v>0.98</v>
      </c>
      <c r="N1183" s="125">
        <v>93.0</v>
      </c>
      <c r="O1183" s="118">
        <f t="shared" si="7"/>
        <v>95</v>
      </c>
      <c r="P1183" s="118"/>
      <c r="Q1183" s="118"/>
      <c r="R1183" s="118"/>
      <c r="S1183" s="118"/>
      <c r="T1183" s="118"/>
      <c r="U1183" s="118"/>
      <c r="V1183" s="118"/>
      <c r="W1183" s="118"/>
      <c r="X1183" s="118"/>
      <c r="Y1183" s="118"/>
      <c r="Z1183" s="118"/>
      <c r="AA1183" s="118"/>
      <c r="AB1183" s="118"/>
      <c r="AC1183" s="118"/>
      <c r="AD1183" s="118"/>
      <c r="AE1183" s="118"/>
      <c r="AF1183" s="118"/>
      <c r="AG1183" s="118"/>
    </row>
    <row r="1184" ht="11.25" customHeight="1">
      <c r="A1184" s="123">
        <v>89546.9909709053</v>
      </c>
      <c r="B1184" s="124">
        <v>30.40752224</v>
      </c>
      <c r="C1184" s="124">
        <f t="shared" si="1"/>
        <v>258.9561136</v>
      </c>
      <c r="D1184" s="124">
        <v>7874.213784530856</v>
      </c>
      <c r="E1184" s="125">
        <v>954.0</v>
      </c>
      <c r="F1184" s="125">
        <v>0.38</v>
      </c>
      <c r="G1184" s="126">
        <v>0.6</v>
      </c>
      <c r="H1184" s="127">
        <f t="shared" si="2"/>
        <v>18316.8</v>
      </c>
      <c r="I1184" s="122">
        <f t="shared" si="3"/>
        <v>50.1830137</v>
      </c>
      <c r="J1184" s="122">
        <f t="shared" si="4"/>
        <v>903.2942466</v>
      </c>
      <c r="K1184" s="122">
        <f t="shared" si="5"/>
        <v>343.2518137</v>
      </c>
      <c r="L1184" s="122">
        <f t="shared" si="6"/>
        <v>1590</v>
      </c>
      <c r="M1184" s="125">
        <v>0.96</v>
      </c>
      <c r="N1184" s="125">
        <v>17.0</v>
      </c>
      <c r="O1184" s="118">
        <f t="shared" si="7"/>
        <v>18</v>
      </c>
      <c r="P1184" s="118"/>
      <c r="Q1184" s="118"/>
      <c r="R1184" s="118"/>
      <c r="S1184" s="118"/>
      <c r="T1184" s="118"/>
      <c r="U1184" s="118"/>
      <c r="V1184" s="118"/>
      <c r="W1184" s="118"/>
      <c r="X1184" s="118"/>
      <c r="Y1184" s="118"/>
      <c r="Z1184" s="118"/>
      <c r="AA1184" s="118"/>
      <c r="AB1184" s="118"/>
      <c r="AC1184" s="118"/>
      <c r="AD1184" s="118"/>
      <c r="AE1184" s="118"/>
      <c r="AF1184" s="118"/>
      <c r="AG1184" s="118"/>
    </row>
    <row r="1185" ht="11.25" customHeight="1">
      <c r="A1185" s="123">
        <v>15017.4344614173</v>
      </c>
      <c r="B1185" s="124">
        <v>10.15572796</v>
      </c>
      <c r="C1185" s="124">
        <f t="shared" si="1"/>
        <v>959.478183</v>
      </c>
      <c r="D1185" s="124">
        <v>9744.199410109813</v>
      </c>
      <c r="E1185" s="125">
        <v>954.0</v>
      </c>
      <c r="F1185" s="125">
        <v>0.4</v>
      </c>
      <c r="G1185" s="126">
        <v>0.5</v>
      </c>
      <c r="H1185" s="127">
        <f t="shared" si="2"/>
        <v>17172</v>
      </c>
      <c r="I1185" s="122">
        <f t="shared" si="3"/>
        <v>47.04657534</v>
      </c>
      <c r="J1185" s="122">
        <f t="shared" si="4"/>
        <v>2540.515068</v>
      </c>
      <c r="K1185" s="122">
        <f t="shared" si="5"/>
        <v>1016.206027</v>
      </c>
      <c r="L1185" s="122">
        <f t="shared" si="6"/>
        <v>4573</v>
      </c>
      <c r="M1185" s="125">
        <v>0.97</v>
      </c>
      <c r="N1185" s="125">
        <v>52.0</v>
      </c>
      <c r="O1185" s="118">
        <f t="shared" si="7"/>
        <v>54</v>
      </c>
      <c r="P1185" s="118"/>
      <c r="Q1185" s="118"/>
      <c r="R1185" s="118"/>
      <c r="S1185" s="118"/>
      <c r="T1185" s="118"/>
      <c r="U1185" s="118"/>
      <c r="V1185" s="118"/>
      <c r="W1185" s="118"/>
      <c r="X1185" s="118"/>
      <c r="Y1185" s="118"/>
      <c r="Z1185" s="118"/>
      <c r="AA1185" s="118"/>
      <c r="AB1185" s="118"/>
      <c r="AC1185" s="118"/>
      <c r="AD1185" s="118"/>
      <c r="AE1185" s="118"/>
      <c r="AF1185" s="118"/>
      <c r="AG1185" s="118"/>
    </row>
    <row r="1186" ht="11.25" customHeight="1">
      <c r="A1186" s="123">
        <v>62585.84050671784</v>
      </c>
      <c r="B1186" s="124">
        <v>19.8904756</v>
      </c>
      <c r="C1186" s="124">
        <f t="shared" si="1"/>
        <v>349.454218</v>
      </c>
      <c r="D1186" s="124">
        <v>6950.810597164351</v>
      </c>
      <c r="E1186" s="125">
        <v>1068.0</v>
      </c>
      <c r="F1186" s="125">
        <v>0.72</v>
      </c>
      <c r="G1186" s="126">
        <v>-0.7</v>
      </c>
      <c r="H1186" s="127">
        <f t="shared" si="2"/>
        <v>3844.8</v>
      </c>
      <c r="I1186" s="122">
        <f t="shared" si="3"/>
        <v>10.53369863</v>
      </c>
      <c r="J1186" s="122">
        <f t="shared" si="4"/>
        <v>126.4043836</v>
      </c>
      <c r="K1186" s="122">
        <f t="shared" si="5"/>
        <v>91.01115616</v>
      </c>
      <c r="L1186" s="122">
        <f t="shared" si="6"/>
        <v>308</v>
      </c>
      <c r="M1186" s="125">
        <v>0.93</v>
      </c>
      <c r="N1186" s="125">
        <v>11.0</v>
      </c>
      <c r="O1186" s="118">
        <f t="shared" si="7"/>
        <v>12</v>
      </c>
      <c r="P1186" s="118"/>
      <c r="Q1186" s="118"/>
      <c r="R1186" s="118"/>
      <c r="S1186" s="118"/>
      <c r="T1186" s="118"/>
      <c r="U1186" s="118"/>
      <c r="V1186" s="118"/>
      <c r="W1186" s="118"/>
      <c r="X1186" s="118"/>
      <c r="Y1186" s="118"/>
      <c r="Z1186" s="118"/>
      <c r="AA1186" s="118"/>
      <c r="AB1186" s="118"/>
      <c r="AC1186" s="118"/>
      <c r="AD1186" s="118"/>
      <c r="AE1186" s="118"/>
      <c r="AF1186" s="118"/>
      <c r="AG1186" s="118"/>
    </row>
    <row r="1187" ht="11.25" customHeight="1">
      <c r="A1187" s="123">
        <v>17244.61853837742</v>
      </c>
      <c r="B1187" s="124">
        <v>6.89430825</v>
      </c>
      <c r="C1187" s="124">
        <f t="shared" si="1"/>
        <v>604.4148761</v>
      </c>
      <c r="D1187" s="124">
        <v>4167.022466408141</v>
      </c>
      <c r="E1187" s="125">
        <v>1052.0</v>
      </c>
      <c r="F1187" s="125">
        <v>0.75</v>
      </c>
      <c r="G1187" s="126">
        <v>1.2</v>
      </c>
      <c r="H1187" s="127">
        <f t="shared" si="2"/>
        <v>27772.8</v>
      </c>
      <c r="I1187" s="122">
        <f t="shared" si="3"/>
        <v>76.08986301</v>
      </c>
      <c r="J1187" s="122">
        <f t="shared" si="4"/>
        <v>1597.887123</v>
      </c>
      <c r="K1187" s="122">
        <f t="shared" si="5"/>
        <v>1198.415342</v>
      </c>
      <c r="L1187" s="122">
        <f t="shared" si="6"/>
        <v>3995</v>
      </c>
      <c r="M1187" s="125">
        <v>0.77</v>
      </c>
      <c r="N1187" s="125">
        <v>16.0</v>
      </c>
      <c r="O1187" s="118">
        <f t="shared" si="7"/>
        <v>21</v>
      </c>
      <c r="P1187" s="118"/>
      <c r="Q1187" s="118"/>
      <c r="R1187" s="118"/>
      <c r="S1187" s="118"/>
      <c r="T1187" s="118"/>
      <c r="U1187" s="118"/>
      <c r="V1187" s="118"/>
      <c r="W1187" s="118"/>
      <c r="X1187" s="118"/>
      <c r="Y1187" s="118"/>
      <c r="Z1187" s="118"/>
      <c r="AA1187" s="118"/>
      <c r="AB1187" s="118"/>
      <c r="AC1187" s="118"/>
      <c r="AD1187" s="118"/>
      <c r="AE1187" s="118"/>
      <c r="AF1187" s="118"/>
      <c r="AG1187" s="118"/>
    </row>
    <row r="1188" ht="11.25" customHeight="1">
      <c r="A1188" s="123">
        <v>79960.39306443538</v>
      </c>
      <c r="B1188" s="124">
        <v>9.03</v>
      </c>
      <c r="C1188" s="124">
        <f t="shared" si="1"/>
        <v>352.0785787</v>
      </c>
      <c r="D1188" s="124">
        <v>3179.2695654269787</v>
      </c>
      <c r="E1188" s="125">
        <v>1318.0</v>
      </c>
      <c r="F1188" s="125">
        <v>1.61</v>
      </c>
      <c r="G1188" s="126">
        <v>1.2</v>
      </c>
      <c r="H1188" s="127">
        <f t="shared" si="2"/>
        <v>34795.2</v>
      </c>
      <c r="I1188" s="122">
        <f t="shared" si="3"/>
        <v>95.32931507</v>
      </c>
      <c r="J1188" s="122">
        <f t="shared" si="4"/>
        <v>476.6465753</v>
      </c>
      <c r="K1188" s="122">
        <f t="shared" si="5"/>
        <v>767.4009863</v>
      </c>
      <c r="L1188" s="122">
        <f t="shared" si="6"/>
        <v>2011</v>
      </c>
      <c r="M1188" s="125">
        <v>0.77</v>
      </c>
      <c r="N1188" s="125">
        <v>4.0</v>
      </c>
      <c r="O1188" s="118">
        <f t="shared" si="7"/>
        <v>5</v>
      </c>
      <c r="P1188" s="118"/>
      <c r="Q1188" s="118"/>
      <c r="R1188" s="118"/>
      <c r="S1188" s="118"/>
      <c r="T1188" s="118"/>
      <c r="U1188" s="118"/>
      <c r="V1188" s="118"/>
      <c r="W1188" s="118"/>
      <c r="X1188" s="118"/>
      <c r="Y1188" s="118"/>
      <c r="Z1188" s="118"/>
      <c r="AA1188" s="118"/>
      <c r="AB1188" s="118"/>
      <c r="AC1188" s="118"/>
      <c r="AD1188" s="118"/>
      <c r="AE1188" s="118"/>
      <c r="AF1188" s="118"/>
      <c r="AG1188" s="118"/>
    </row>
    <row r="1189" ht="11.25" customHeight="1">
      <c r="A1189" s="123">
        <v>16165.941275265339</v>
      </c>
      <c r="B1189" s="124">
        <v>8.108182339999999</v>
      </c>
      <c r="C1189" s="124">
        <f t="shared" si="1"/>
        <v>276.3434587</v>
      </c>
      <c r="D1189" s="124">
        <v>2240.643151400492</v>
      </c>
      <c r="E1189" s="125">
        <v>826.0</v>
      </c>
      <c r="F1189" s="125">
        <v>1.6</v>
      </c>
      <c r="G1189" s="126">
        <v>1.2</v>
      </c>
      <c r="H1189" s="127">
        <f t="shared" si="2"/>
        <v>21806.4</v>
      </c>
      <c r="I1189" s="122">
        <f t="shared" si="3"/>
        <v>59.74356164</v>
      </c>
      <c r="J1189" s="122">
        <f t="shared" si="4"/>
        <v>358.4613699</v>
      </c>
      <c r="K1189" s="122">
        <f t="shared" si="5"/>
        <v>573.5381918</v>
      </c>
      <c r="L1189" s="122">
        <f t="shared" si="6"/>
        <v>1506</v>
      </c>
      <c r="M1189" s="125">
        <v>0.77</v>
      </c>
      <c r="N1189" s="125">
        <v>5.0</v>
      </c>
      <c r="O1189" s="118">
        <f t="shared" si="7"/>
        <v>6</v>
      </c>
      <c r="P1189" s="118"/>
      <c r="Q1189" s="118"/>
      <c r="R1189" s="118"/>
      <c r="S1189" s="118"/>
      <c r="T1189" s="118"/>
      <c r="U1189" s="118"/>
      <c r="V1189" s="118"/>
      <c r="W1189" s="118"/>
      <c r="X1189" s="118"/>
      <c r="Y1189" s="118"/>
      <c r="Z1189" s="118"/>
      <c r="AA1189" s="118"/>
      <c r="AB1189" s="118"/>
      <c r="AC1189" s="118"/>
      <c r="AD1189" s="118"/>
      <c r="AE1189" s="118"/>
      <c r="AF1189" s="118"/>
      <c r="AG1189" s="118"/>
    </row>
    <row r="1190" ht="11.25" customHeight="1">
      <c r="A1190" s="123">
        <v>98586.72214748149</v>
      </c>
      <c r="B1190" s="124">
        <v>9.47542883</v>
      </c>
      <c r="C1190" s="124">
        <f t="shared" si="1"/>
        <v>1668.041513</v>
      </c>
      <c r="D1190" s="124">
        <v>15805.408639326668</v>
      </c>
      <c r="E1190" s="125">
        <v>810.0</v>
      </c>
      <c r="F1190" s="125">
        <v>1.5</v>
      </c>
      <c r="G1190" s="126">
        <v>0.8</v>
      </c>
      <c r="H1190" s="127">
        <f t="shared" si="2"/>
        <v>17496</v>
      </c>
      <c r="I1190" s="122">
        <f t="shared" si="3"/>
        <v>47.93424658</v>
      </c>
      <c r="J1190" s="122">
        <f t="shared" si="4"/>
        <v>2061.172603</v>
      </c>
      <c r="K1190" s="122">
        <f t="shared" si="5"/>
        <v>3091.758904</v>
      </c>
      <c r="L1190" s="122">
        <f t="shared" si="6"/>
        <v>8245</v>
      </c>
      <c r="M1190" s="125">
        <v>0.77</v>
      </c>
      <c r="N1190" s="125">
        <v>33.0</v>
      </c>
      <c r="O1190" s="118">
        <f t="shared" si="7"/>
        <v>43</v>
      </c>
      <c r="P1190" s="118"/>
      <c r="Q1190" s="118"/>
      <c r="R1190" s="118"/>
      <c r="S1190" s="118"/>
      <c r="T1190" s="118"/>
      <c r="U1190" s="118"/>
      <c r="V1190" s="118"/>
      <c r="W1190" s="118"/>
      <c r="X1190" s="118"/>
      <c r="Y1190" s="118"/>
      <c r="Z1190" s="118"/>
      <c r="AA1190" s="118"/>
      <c r="AB1190" s="118"/>
      <c r="AC1190" s="118"/>
      <c r="AD1190" s="118"/>
      <c r="AE1190" s="118"/>
      <c r="AF1190" s="118"/>
      <c r="AG1190" s="118"/>
    </row>
    <row r="1191" ht="11.25" customHeight="1">
      <c r="A1191" s="123">
        <v>12808.259739988403</v>
      </c>
      <c r="B1191" s="124">
        <v>11.258259999999998</v>
      </c>
      <c r="C1191" s="124">
        <f t="shared" si="1"/>
        <v>960.8684192</v>
      </c>
      <c r="D1191" s="124">
        <v>10817.706488956712</v>
      </c>
      <c r="E1191" s="125">
        <v>1278.0</v>
      </c>
      <c r="F1191" s="125">
        <v>0.59</v>
      </c>
      <c r="G1191" s="126">
        <v>0.2</v>
      </c>
      <c r="H1191" s="127">
        <f t="shared" si="2"/>
        <v>18403.2</v>
      </c>
      <c r="I1191" s="122">
        <f t="shared" si="3"/>
        <v>50.41972603</v>
      </c>
      <c r="J1191" s="122">
        <f t="shared" si="4"/>
        <v>1764.690411</v>
      </c>
      <c r="K1191" s="122">
        <f t="shared" si="5"/>
        <v>1041.167342</v>
      </c>
      <c r="L1191" s="122">
        <f t="shared" si="6"/>
        <v>3847</v>
      </c>
      <c r="M1191" s="125">
        <v>0.77</v>
      </c>
      <c r="N1191" s="125">
        <v>27.0</v>
      </c>
      <c r="O1191" s="118">
        <f t="shared" si="7"/>
        <v>35</v>
      </c>
      <c r="P1191" s="118"/>
      <c r="Q1191" s="118"/>
      <c r="R1191" s="118"/>
      <c r="S1191" s="118"/>
      <c r="T1191" s="118"/>
      <c r="U1191" s="118"/>
      <c r="V1191" s="118"/>
      <c r="W1191" s="118"/>
      <c r="X1191" s="118"/>
      <c r="Y1191" s="118"/>
      <c r="Z1191" s="118"/>
      <c r="AA1191" s="118"/>
      <c r="AB1191" s="118"/>
      <c r="AC1191" s="118"/>
      <c r="AD1191" s="118"/>
      <c r="AE1191" s="118"/>
      <c r="AF1191" s="118"/>
      <c r="AG1191" s="118"/>
    </row>
    <row r="1192" ht="11.25" customHeight="1">
      <c r="A1192" s="123">
        <v>13857.983083274672</v>
      </c>
      <c r="B1192" s="124">
        <v>59.546899659999994</v>
      </c>
      <c r="C1192" s="124">
        <f t="shared" si="1"/>
        <v>217.8587697</v>
      </c>
      <c r="D1192" s="124">
        <v>12972.81430182432</v>
      </c>
      <c r="E1192" s="125">
        <v>74.0</v>
      </c>
      <c r="F1192" s="125">
        <v>1.36</v>
      </c>
      <c r="G1192" s="126">
        <v>0.6</v>
      </c>
      <c r="H1192" s="127">
        <f t="shared" si="2"/>
        <v>1420.8</v>
      </c>
      <c r="I1192" s="122">
        <f t="shared" si="3"/>
        <v>3.89260274</v>
      </c>
      <c r="J1192" s="122">
        <f t="shared" si="4"/>
        <v>276.3747945</v>
      </c>
      <c r="K1192" s="122">
        <f t="shared" si="5"/>
        <v>375.8697205</v>
      </c>
      <c r="L1192" s="122">
        <f t="shared" si="6"/>
        <v>1028</v>
      </c>
      <c r="M1192" s="125">
        <v>0.77</v>
      </c>
      <c r="N1192" s="125">
        <v>55.0</v>
      </c>
      <c r="O1192" s="118">
        <f t="shared" si="7"/>
        <v>71</v>
      </c>
      <c r="P1192" s="118"/>
      <c r="Q1192" s="118"/>
      <c r="R1192" s="118"/>
      <c r="S1192" s="118"/>
      <c r="T1192" s="118"/>
      <c r="U1192" s="118"/>
      <c r="V1192" s="118"/>
      <c r="W1192" s="118"/>
      <c r="X1192" s="118"/>
      <c r="Y1192" s="118"/>
      <c r="Z1192" s="118"/>
      <c r="AA1192" s="118"/>
      <c r="AB1192" s="118"/>
      <c r="AC1192" s="118"/>
      <c r="AD1192" s="118"/>
      <c r="AE1192" s="118"/>
      <c r="AF1192" s="118"/>
      <c r="AG1192" s="118"/>
    </row>
    <row r="1193" ht="11.25" customHeight="1">
      <c r="A1193" s="123">
        <v>81553.46788228535</v>
      </c>
      <c r="B1193" s="124">
        <v>14.564099999999998</v>
      </c>
      <c r="C1193" s="124">
        <f t="shared" si="1"/>
        <v>434.9876903</v>
      </c>
      <c r="D1193" s="124">
        <v>6335.2042204929485</v>
      </c>
      <c r="E1193" s="125">
        <v>898.0</v>
      </c>
      <c r="F1193" s="125">
        <v>0.68</v>
      </c>
      <c r="G1193" s="126">
        <v>-0.7</v>
      </c>
      <c r="H1193" s="127">
        <f t="shared" si="2"/>
        <v>3232.8</v>
      </c>
      <c r="I1193" s="122">
        <f t="shared" si="3"/>
        <v>8.856986301</v>
      </c>
      <c r="J1193" s="122">
        <f t="shared" si="4"/>
        <v>185.9967123</v>
      </c>
      <c r="K1193" s="122">
        <f t="shared" si="5"/>
        <v>126.4777644</v>
      </c>
      <c r="L1193" s="122">
        <f t="shared" si="6"/>
        <v>439</v>
      </c>
      <c r="M1193" s="125">
        <v>0.77</v>
      </c>
      <c r="N1193" s="125">
        <v>16.0</v>
      </c>
      <c r="O1193" s="118">
        <f t="shared" si="7"/>
        <v>21</v>
      </c>
      <c r="P1193" s="118"/>
      <c r="Q1193" s="118"/>
      <c r="R1193" s="118"/>
      <c r="S1193" s="118"/>
      <c r="T1193" s="118"/>
      <c r="U1193" s="118"/>
      <c r="V1193" s="118"/>
      <c r="W1193" s="118"/>
      <c r="X1193" s="118"/>
      <c r="Y1193" s="118"/>
      <c r="Z1193" s="118"/>
      <c r="AA1193" s="118"/>
      <c r="AB1193" s="118"/>
      <c r="AC1193" s="118"/>
      <c r="AD1193" s="118"/>
      <c r="AE1193" s="118"/>
      <c r="AF1193" s="118"/>
      <c r="AG1193" s="118"/>
    </row>
    <row r="1194" ht="11.25" customHeight="1">
      <c r="A1194" s="123">
        <v>36027.65258859551</v>
      </c>
      <c r="B1194" s="124">
        <v>16.86784822</v>
      </c>
      <c r="C1194" s="124">
        <f t="shared" si="1"/>
        <v>93.34199527</v>
      </c>
      <c r="D1194" s="124">
        <v>1574.4786087647608</v>
      </c>
      <c r="E1194" s="125">
        <v>874.0</v>
      </c>
      <c r="F1194" s="125">
        <v>0.45</v>
      </c>
      <c r="G1194" s="126">
        <v>1.2</v>
      </c>
      <c r="H1194" s="127">
        <f t="shared" si="2"/>
        <v>23073.6</v>
      </c>
      <c r="I1194" s="122">
        <f t="shared" si="3"/>
        <v>63.21534247</v>
      </c>
      <c r="J1194" s="122">
        <f t="shared" si="4"/>
        <v>505.7227397</v>
      </c>
      <c r="K1194" s="122">
        <f t="shared" si="5"/>
        <v>227.5752329</v>
      </c>
      <c r="L1194" s="122">
        <f t="shared" si="6"/>
        <v>961</v>
      </c>
      <c r="M1194" s="125">
        <v>0.77</v>
      </c>
      <c r="N1194" s="125">
        <v>6.0</v>
      </c>
      <c r="O1194" s="118">
        <f t="shared" si="7"/>
        <v>8</v>
      </c>
      <c r="P1194" s="118"/>
      <c r="Q1194" s="118"/>
      <c r="R1194" s="118"/>
      <c r="S1194" s="118"/>
      <c r="T1194" s="118"/>
      <c r="U1194" s="118"/>
      <c r="V1194" s="118"/>
      <c r="W1194" s="118"/>
      <c r="X1194" s="118"/>
      <c r="Y1194" s="118"/>
      <c r="Z1194" s="118"/>
      <c r="AA1194" s="118"/>
      <c r="AB1194" s="118"/>
      <c r="AC1194" s="118"/>
      <c r="AD1194" s="118"/>
      <c r="AE1194" s="118"/>
      <c r="AF1194" s="118"/>
      <c r="AG1194" s="118"/>
    </row>
    <row r="1195" ht="11.25" customHeight="1">
      <c r="A1195" s="123">
        <v>11660.513269020756</v>
      </c>
      <c r="B1195" s="124">
        <v>17.46671309</v>
      </c>
      <c r="C1195" s="124">
        <f t="shared" si="1"/>
        <v>1249.210232</v>
      </c>
      <c r="D1195" s="124">
        <v>21819.596704649728</v>
      </c>
      <c r="E1195" s="125">
        <v>802.0</v>
      </c>
      <c r="F1195" s="125">
        <v>0.7</v>
      </c>
      <c r="G1195" s="126">
        <v>0.2</v>
      </c>
      <c r="H1195" s="127">
        <f t="shared" si="2"/>
        <v>11548.8</v>
      </c>
      <c r="I1195" s="122">
        <f t="shared" si="3"/>
        <v>31.64054795</v>
      </c>
      <c r="J1195" s="122">
        <f t="shared" si="4"/>
        <v>2088.276164</v>
      </c>
      <c r="K1195" s="122">
        <f t="shared" si="5"/>
        <v>1461.793315</v>
      </c>
      <c r="L1195" s="122">
        <f t="shared" si="6"/>
        <v>5012</v>
      </c>
      <c r="M1195" s="125">
        <v>0.77</v>
      </c>
      <c r="N1195" s="125">
        <v>51.0</v>
      </c>
      <c r="O1195" s="118">
        <f t="shared" si="7"/>
        <v>66</v>
      </c>
      <c r="P1195" s="118"/>
      <c r="Q1195" s="118"/>
      <c r="R1195" s="118"/>
      <c r="S1195" s="118"/>
      <c r="T1195" s="118"/>
      <c r="U1195" s="118"/>
      <c r="V1195" s="118"/>
      <c r="W1195" s="118"/>
      <c r="X1195" s="118"/>
      <c r="Y1195" s="118"/>
      <c r="Z1195" s="118"/>
      <c r="AA1195" s="118"/>
      <c r="AB1195" s="118"/>
      <c r="AC1195" s="118"/>
      <c r="AD1195" s="118"/>
      <c r="AE1195" s="118"/>
      <c r="AF1195" s="118"/>
      <c r="AG1195" s="118"/>
    </row>
    <row r="1196" ht="11.25" customHeight="1">
      <c r="A1196" s="123">
        <v>98834.21823674004</v>
      </c>
      <c r="B1196" s="124">
        <v>12.565980729999998</v>
      </c>
      <c r="C1196" s="124">
        <f t="shared" si="1"/>
        <v>532.0980634</v>
      </c>
      <c r="D1196" s="124">
        <v>6686.334011624182</v>
      </c>
      <c r="E1196" s="125">
        <v>664.0</v>
      </c>
      <c r="F1196" s="125">
        <v>2.52</v>
      </c>
      <c r="G1196" s="126">
        <v>0.2</v>
      </c>
      <c r="H1196" s="127">
        <f t="shared" si="2"/>
        <v>9561.6</v>
      </c>
      <c r="I1196" s="122">
        <f t="shared" si="3"/>
        <v>26.19616438</v>
      </c>
      <c r="J1196" s="122">
        <f t="shared" si="4"/>
        <v>261.9616438</v>
      </c>
      <c r="K1196" s="122">
        <f t="shared" si="5"/>
        <v>660.1433425</v>
      </c>
      <c r="L1196" s="122">
        <f t="shared" si="6"/>
        <v>1582</v>
      </c>
      <c r="M1196" s="125">
        <v>0.77</v>
      </c>
      <c r="N1196" s="125">
        <v>8.0</v>
      </c>
      <c r="O1196" s="118">
        <f t="shared" si="7"/>
        <v>10</v>
      </c>
      <c r="P1196" s="118"/>
      <c r="Q1196" s="118"/>
      <c r="R1196" s="118"/>
      <c r="S1196" s="118"/>
      <c r="T1196" s="118"/>
      <c r="U1196" s="118"/>
      <c r="V1196" s="118"/>
      <c r="W1196" s="118"/>
      <c r="X1196" s="118"/>
      <c r="Y1196" s="118"/>
      <c r="Z1196" s="118"/>
      <c r="AA1196" s="118"/>
      <c r="AB1196" s="118"/>
      <c r="AC1196" s="118"/>
      <c r="AD1196" s="118"/>
      <c r="AE1196" s="118"/>
      <c r="AF1196" s="118"/>
      <c r="AG1196" s="118"/>
    </row>
    <row r="1197" ht="11.25" customHeight="1">
      <c r="A1197" s="123">
        <v>93176.3246534225</v>
      </c>
      <c r="B1197" s="124">
        <v>18.6147</v>
      </c>
      <c r="C1197" s="124">
        <f t="shared" si="1"/>
        <v>563.0384915</v>
      </c>
      <c r="D1197" s="124">
        <v>10480.792608153977</v>
      </c>
      <c r="E1197" s="125">
        <v>1092.0</v>
      </c>
      <c r="F1197" s="125">
        <v>0.75</v>
      </c>
      <c r="G1197" s="126">
        <v>1.5</v>
      </c>
      <c r="H1197" s="127">
        <f t="shared" si="2"/>
        <v>32760</v>
      </c>
      <c r="I1197" s="122">
        <f t="shared" si="3"/>
        <v>89.75342466</v>
      </c>
      <c r="J1197" s="122">
        <f t="shared" si="4"/>
        <v>1884.821918</v>
      </c>
      <c r="K1197" s="122">
        <f t="shared" si="5"/>
        <v>1413.616438</v>
      </c>
      <c r="L1197" s="122">
        <f t="shared" si="6"/>
        <v>4712</v>
      </c>
      <c r="M1197" s="125">
        <v>0.77</v>
      </c>
      <c r="N1197" s="125">
        <v>16.0</v>
      </c>
      <c r="O1197" s="118">
        <f t="shared" si="7"/>
        <v>21</v>
      </c>
      <c r="P1197" s="118"/>
      <c r="Q1197" s="118"/>
      <c r="R1197" s="118"/>
      <c r="S1197" s="118"/>
      <c r="T1197" s="118"/>
      <c r="U1197" s="118"/>
      <c r="V1197" s="118"/>
      <c r="W1197" s="118"/>
      <c r="X1197" s="118"/>
      <c r="Y1197" s="118"/>
      <c r="Z1197" s="118"/>
      <c r="AA1197" s="118"/>
      <c r="AB1197" s="118"/>
      <c r="AC1197" s="118"/>
      <c r="AD1197" s="118"/>
      <c r="AE1197" s="118"/>
      <c r="AF1197" s="118"/>
      <c r="AG1197" s="118"/>
    </row>
    <row r="1198" ht="11.25" customHeight="1">
      <c r="A1198" s="123">
        <v>50321.69367005153</v>
      </c>
      <c r="B1198" s="124">
        <v>20.037644819999997</v>
      </c>
      <c r="C1198" s="124">
        <f t="shared" si="1"/>
        <v>404.3808542</v>
      </c>
      <c r="D1198" s="124">
        <v>8102.839929402646</v>
      </c>
      <c r="E1198" s="125">
        <v>300.0</v>
      </c>
      <c r="F1198" s="125">
        <v>1.28</v>
      </c>
      <c r="G1198" s="126">
        <v>1.2</v>
      </c>
      <c r="H1198" s="127">
        <f t="shared" si="2"/>
        <v>7920</v>
      </c>
      <c r="I1198" s="122">
        <f t="shared" si="3"/>
        <v>21.69863014</v>
      </c>
      <c r="J1198" s="122">
        <f t="shared" si="4"/>
        <v>737.7534247</v>
      </c>
      <c r="K1198" s="122">
        <f t="shared" si="5"/>
        <v>944.3243836</v>
      </c>
      <c r="L1198" s="122">
        <f t="shared" si="6"/>
        <v>2626</v>
      </c>
      <c r="M1198" s="125">
        <v>0.77</v>
      </c>
      <c r="N1198" s="125">
        <v>26.0</v>
      </c>
      <c r="O1198" s="118">
        <f t="shared" si="7"/>
        <v>34</v>
      </c>
      <c r="P1198" s="118"/>
      <c r="Q1198" s="118"/>
      <c r="R1198" s="118"/>
      <c r="S1198" s="118"/>
      <c r="T1198" s="118"/>
      <c r="U1198" s="118"/>
      <c r="V1198" s="118"/>
      <c r="W1198" s="118"/>
      <c r="X1198" s="118"/>
      <c r="Y1198" s="118"/>
      <c r="Z1198" s="118"/>
      <c r="AA1198" s="118"/>
      <c r="AB1198" s="118"/>
      <c r="AC1198" s="118"/>
      <c r="AD1198" s="118"/>
      <c r="AE1198" s="118"/>
      <c r="AF1198" s="118"/>
      <c r="AG1198" s="118"/>
    </row>
    <row r="1199" ht="11.25" customHeight="1">
      <c r="A1199" s="123">
        <v>38534.16200457929</v>
      </c>
      <c r="B1199" s="124">
        <v>7.041477469999999</v>
      </c>
      <c r="C1199" s="124">
        <f t="shared" si="1"/>
        <v>786.9237135</v>
      </c>
      <c r="D1199" s="124">
        <v>5541.1055992577285</v>
      </c>
      <c r="E1199" s="125">
        <v>1140.0</v>
      </c>
      <c r="F1199" s="125">
        <v>0.67</v>
      </c>
      <c r="G1199" s="126">
        <v>0.5</v>
      </c>
      <c r="H1199" s="127">
        <f t="shared" si="2"/>
        <v>20520</v>
      </c>
      <c r="I1199" s="122">
        <f t="shared" si="3"/>
        <v>56.21917808</v>
      </c>
      <c r="J1199" s="122">
        <f t="shared" si="4"/>
        <v>1517.917808</v>
      </c>
      <c r="K1199" s="122">
        <f t="shared" si="5"/>
        <v>1017.004932</v>
      </c>
      <c r="L1199" s="122">
        <f t="shared" si="6"/>
        <v>3552</v>
      </c>
      <c r="M1199" s="125">
        <v>0.77</v>
      </c>
      <c r="N1199" s="125">
        <v>21.0</v>
      </c>
      <c r="O1199" s="118">
        <f t="shared" si="7"/>
        <v>27</v>
      </c>
      <c r="P1199" s="118"/>
      <c r="Q1199" s="118"/>
      <c r="R1199" s="118"/>
      <c r="S1199" s="118"/>
      <c r="T1199" s="118"/>
      <c r="U1199" s="118"/>
      <c r="V1199" s="118"/>
      <c r="W1199" s="118"/>
      <c r="X1199" s="118"/>
      <c r="Y1199" s="118"/>
      <c r="Z1199" s="118"/>
      <c r="AA1199" s="118"/>
      <c r="AB1199" s="118"/>
      <c r="AC1199" s="118"/>
      <c r="AD1199" s="118"/>
      <c r="AE1199" s="118"/>
      <c r="AF1199" s="118"/>
      <c r="AG1199" s="118"/>
    </row>
    <row r="1200" ht="11.25" customHeight="1">
      <c r="A1200" s="123">
        <v>97523.24942515221</v>
      </c>
      <c r="B1200" s="124">
        <v>8.15290535</v>
      </c>
      <c r="C1200" s="124">
        <f t="shared" si="1"/>
        <v>694.3992287</v>
      </c>
      <c r="D1200" s="124">
        <v>5661.371186546546</v>
      </c>
      <c r="E1200" s="125">
        <v>1100.0</v>
      </c>
      <c r="F1200" s="125">
        <v>0.29</v>
      </c>
      <c r="G1200" s="126">
        <v>1.2</v>
      </c>
      <c r="H1200" s="127">
        <f t="shared" si="2"/>
        <v>29040</v>
      </c>
      <c r="I1200" s="122">
        <f t="shared" si="3"/>
        <v>79.56164384</v>
      </c>
      <c r="J1200" s="122">
        <f t="shared" si="4"/>
        <v>3421.150685</v>
      </c>
      <c r="K1200" s="122">
        <f t="shared" si="5"/>
        <v>992.1336986</v>
      </c>
      <c r="L1200" s="122">
        <f t="shared" si="6"/>
        <v>5405</v>
      </c>
      <c r="M1200" s="125">
        <v>0.77</v>
      </c>
      <c r="N1200" s="125">
        <v>33.0</v>
      </c>
      <c r="O1200" s="118">
        <f t="shared" si="7"/>
        <v>43</v>
      </c>
      <c r="P1200" s="118"/>
      <c r="Q1200" s="118"/>
      <c r="R1200" s="118"/>
      <c r="S1200" s="118"/>
      <c r="T1200" s="118"/>
      <c r="U1200" s="118"/>
      <c r="V1200" s="118"/>
      <c r="W1200" s="118"/>
      <c r="X1200" s="118"/>
      <c r="Y1200" s="118"/>
      <c r="Z1200" s="118"/>
      <c r="AA1200" s="118"/>
      <c r="AB1200" s="118"/>
      <c r="AC1200" s="118"/>
      <c r="AD1200" s="118"/>
      <c r="AE1200" s="118"/>
      <c r="AF1200" s="118"/>
      <c r="AG1200" s="118"/>
    </row>
    <row r="1201" ht="11.25" customHeight="1">
      <c r="A1201" s="123">
        <v>49417.42547757312</v>
      </c>
      <c r="B1201" s="124">
        <v>15.79347</v>
      </c>
      <c r="C1201" s="124">
        <f t="shared" si="1"/>
        <v>1116.352804</v>
      </c>
      <c r="D1201" s="124">
        <v>17631.084523049776</v>
      </c>
      <c r="E1201" s="125">
        <v>1384.0</v>
      </c>
      <c r="F1201" s="125">
        <v>0.86</v>
      </c>
      <c r="G1201" s="126">
        <v>-0.7</v>
      </c>
      <c r="H1201" s="127">
        <f t="shared" si="2"/>
        <v>4982.4</v>
      </c>
      <c r="I1201" s="122">
        <f t="shared" si="3"/>
        <v>13.65041096</v>
      </c>
      <c r="J1201" s="122">
        <f t="shared" si="4"/>
        <v>395.8619178</v>
      </c>
      <c r="K1201" s="122">
        <f t="shared" si="5"/>
        <v>340.4412493</v>
      </c>
      <c r="L1201" s="122">
        <f t="shared" si="6"/>
        <v>1077</v>
      </c>
      <c r="M1201" s="125">
        <v>0.77</v>
      </c>
      <c r="N1201" s="125">
        <v>22.0</v>
      </c>
      <c r="O1201" s="118">
        <f t="shared" si="7"/>
        <v>29</v>
      </c>
      <c r="P1201" s="118"/>
      <c r="Q1201" s="118"/>
      <c r="R1201" s="118"/>
      <c r="S1201" s="118"/>
      <c r="T1201" s="118"/>
      <c r="U1201" s="118"/>
      <c r="V1201" s="118"/>
      <c r="W1201" s="118"/>
      <c r="X1201" s="118"/>
      <c r="Y1201" s="118"/>
      <c r="Z1201" s="118"/>
      <c r="AA1201" s="118"/>
      <c r="AB1201" s="118"/>
      <c r="AC1201" s="118"/>
      <c r="AD1201" s="118"/>
      <c r="AE1201" s="118"/>
      <c r="AF1201" s="118"/>
      <c r="AG1201" s="118"/>
    </row>
    <row r="1202" ht="11.25" customHeight="1">
      <c r="A1202" s="123">
        <v>38055.384531464464</v>
      </c>
      <c r="B1202" s="124">
        <v>13.60503402</v>
      </c>
      <c r="C1202" s="124">
        <f t="shared" si="1"/>
        <v>2222.164331</v>
      </c>
      <c r="D1202" s="124">
        <v>30232.621321913288</v>
      </c>
      <c r="E1202" s="125">
        <v>592.0</v>
      </c>
      <c r="F1202" s="125">
        <v>1.01</v>
      </c>
      <c r="G1202" s="126">
        <v>-0.1</v>
      </c>
      <c r="H1202" s="127">
        <f t="shared" si="2"/>
        <v>6393.6</v>
      </c>
      <c r="I1202" s="122">
        <f t="shared" si="3"/>
        <v>17.51671233</v>
      </c>
      <c r="J1202" s="122">
        <f t="shared" si="4"/>
        <v>1996.905205</v>
      </c>
      <c r="K1202" s="122">
        <f t="shared" si="5"/>
        <v>2016.874258</v>
      </c>
      <c r="L1202" s="122">
        <f t="shared" si="6"/>
        <v>6031</v>
      </c>
      <c r="M1202" s="125">
        <v>0.77</v>
      </c>
      <c r="N1202" s="125">
        <v>88.0</v>
      </c>
      <c r="O1202" s="118">
        <f t="shared" si="7"/>
        <v>114</v>
      </c>
      <c r="P1202" s="118"/>
      <c r="Q1202" s="118"/>
      <c r="R1202" s="118"/>
      <c r="S1202" s="118"/>
      <c r="T1202" s="118"/>
      <c r="U1202" s="118"/>
      <c r="V1202" s="118"/>
      <c r="W1202" s="118"/>
      <c r="X1202" s="118"/>
      <c r="Y1202" s="118"/>
      <c r="Z1202" s="118"/>
      <c r="AA1202" s="118"/>
      <c r="AB1202" s="118"/>
      <c r="AC1202" s="118"/>
      <c r="AD1202" s="118"/>
      <c r="AE1202" s="118"/>
      <c r="AF1202" s="118"/>
      <c r="AG1202" s="118"/>
    </row>
    <row r="1203" ht="11.25" customHeight="1">
      <c r="A1203" s="123">
        <v>25214.94662411453</v>
      </c>
      <c r="B1203" s="124">
        <v>8.894857449999998</v>
      </c>
      <c r="C1203" s="124">
        <f t="shared" si="1"/>
        <v>112.8939254</v>
      </c>
      <c r="D1203" s="124">
        <v>1004.1753733732279</v>
      </c>
      <c r="E1203" s="125">
        <v>1206.0</v>
      </c>
      <c r="F1203" s="125">
        <v>0.42</v>
      </c>
      <c r="G1203" s="126">
        <v>-0.7</v>
      </c>
      <c r="H1203" s="127">
        <f t="shared" si="2"/>
        <v>4341.6</v>
      </c>
      <c r="I1203" s="122">
        <f t="shared" si="3"/>
        <v>11.89479452</v>
      </c>
      <c r="J1203" s="122">
        <f t="shared" si="4"/>
        <v>71.36876712</v>
      </c>
      <c r="K1203" s="122">
        <f t="shared" si="5"/>
        <v>29.97488219</v>
      </c>
      <c r="L1203" s="122">
        <f t="shared" si="6"/>
        <v>131</v>
      </c>
      <c r="M1203" s="125">
        <v>0.77</v>
      </c>
      <c r="N1203" s="125">
        <v>5.0</v>
      </c>
      <c r="O1203" s="118">
        <f t="shared" si="7"/>
        <v>6</v>
      </c>
      <c r="P1203" s="118"/>
      <c r="Q1203" s="118"/>
      <c r="R1203" s="118"/>
      <c r="S1203" s="118"/>
      <c r="T1203" s="118"/>
      <c r="U1203" s="118"/>
      <c r="V1203" s="118"/>
      <c r="W1203" s="118"/>
      <c r="X1203" s="118"/>
      <c r="Y1203" s="118"/>
      <c r="Z1203" s="118"/>
      <c r="AA1203" s="118"/>
      <c r="AB1203" s="118"/>
      <c r="AC1203" s="118"/>
      <c r="AD1203" s="118"/>
      <c r="AE1203" s="118"/>
      <c r="AF1203" s="118"/>
      <c r="AG1203" s="118"/>
    </row>
    <row r="1204" ht="11.25" customHeight="1">
      <c r="A1204" s="123">
        <v>4640.630710412807</v>
      </c>
      <c r="B1204" s="124">
        <v>13.03846</v>
      </c>
      <c r="C1204" s="124">
        <f t="shared" si="1"/>
        <v>1069.548733</v>
      </c>
      <c r="D1204" s="124">
        <v>13945.268370857384</v>
      </c>
      <c r="E1204" s="125">
        <v>1326.0</v>
      </c>
      <c r="F1204" s="125">
        <v>0.66</v>
      </c>
      <c r="G1204" s="126">
        <v>0.2</v>
      </c>
      <c r="H1204" s="127">
        <f t="shared" si="2"/>
        <v>19094.4</v>
      </c>
      <c r="I1204" s="122">
        <f t="shared" si="3"/>
        <v>52.31342466</v>
      </c>
      <c r="J1204" s="122">
        <f t="shared" si="4"/>
        <v>1830.969863</v>
      </c>
      <c r="K1204" s="122">
        <f t="shared" si="5"/>
        <v>1208.44011</v>
      </c>
      <c r="L1204" s="122">
        <f t="shared" si="6"/>
        <v>4248</v>
      </c>
      <c r="M1204" s="125">
        <v>0.77</v>
      </c>
      <c r="N1204" s="125">
        <v>27.0</v>
      </c>
      <c r="O1204" s="118">
        <f t="shared" si="7"/>
        <v>35</v>
      </c>
      <c r="P1204" s="118"/>
      <c r="Q1204" s="118"/>
      <c r="R1204" s="118"/>
      <c r="S1204" s="118"/>
      <c r="T1204" s="118"/>
      <c r="U1204" s="118"/>
      <c r="V1204" s="118"/>
      <c r="W1204" s="118"/>
      <c r="X1204" s="118"/>
      <c r="Y1204" s="118"/>
      <c r="Z1204" s="118"/>
      <c r="AA1204" s="118"/>
      <c r="AB1204" s="118"/>
      <c r="AC1204" s="118"/>
      <c r="AD1204" s="118"/>
      <c r="AE1204" s="118"/>
      <c r="AF1204" s="118"/>
      <c r="AG1204" s="118"/>
    </row>
    <row r="1205" ht="11.25" customHeight="1">
      <c r="A1205" s="123">
        <v>62360.084404957925</v>
      </c>
      <c r="B1205" s="124">
        <v>19.987782879999997</v>
      </c>
      <c r="C1205" s="124">
        <f t="shared" si="1"/>
        <v>702.8115266</v>
      </c>
      <c r="D1205" s="124">
        <v>14047.644200048777</v>
      </c>
      <c r="E1205" s="125">
        <v>1884.0</v>
      </c>
      <c r="F1205" s="125">
        <v>0.8</v>
      </c>
      <c r="G1205" s="126">
        <v>1.2</v>
      </c>
      <c r="H1205" s="127">
        <f t="shared" si="2"/>
        <v>49737.6</v>
      </c>
      <c r="I1205" s="122">
        <f t="shared" si="3"/>
        <v>136.2673973</v>
      </c>
      <c r="J1205" s="122">
        <f t="shared" si="4"/>
        <v>1907.743562</v>
      </c>
      <c r="K1205" s="122">
        <f t="shared" si="5"/>
        <v>1526.194849</v>
      </c>
      <c r="L1205" s="122">
        <f t="shared" si="6"/>
        <v>4960</v>
      </c>
      <c r="M1205" s="125">
        <v>0.77</v>
      </c>
      <c r="N1205" s="125">
        <v>11.0</v>
      </c>
      <c r="O1205" s="118">
        <f t="shared" si="7"/>
        <v>14</v>
      </c>
      <c r="P1205" s="118"/>
      <c r="Q1205" s="118"/>
      <c r="R1205" s="118"/>
      <c r="S1205" s="118"/>
      <c r="T1205" s="118"/>
      <c r="U1205" s="118"/>
      <c r="V1205" s="118"/>
      <c r="W1205" s="118"/>
      <c r="X1205" s="118"/>
      <c r="Y1205" s="118"/>
      <c r="Z1205" s="118"/>
      <c r="AA1205" s="118"/>
      <c r="AB1205" s="118"/>
      <c r="AC1205" s="118"/>
      <c r="AD1205" s="118"/>
      <c r="AE1205" s="118"/>
      <c r="AF1205" s="118"/>
      <c r="AG1205" s="118"/>
    </row>
    <row r="1206" ht="11.25" customHeight="1">
      <c r="A1206" s="123">
        <v>51528.00532655046</v>
      </c>
      <c r="B1206" s="124">
        <v>6.37261806</v>
      </c>
      <c r="C1206" s="124">
        <f t="shared" si="1"/>
        <v>857.892995</v>
      </c>
      <c r="D1206" s="124">
        <v>5467.0243933862575</v>
      </c>
      <c r="E1206" s="125">
        <v>1294.0</v>
      </c>
      <c r="F1206" s="125">
        <v>0.39</v>
      </c>
      <c r="G1206" s="126">
        <v>0.2</v>
      </c>
      <c r="H1206" s="127">
        <f t="shared" si="2"/>
        <v>18633.6</v>
      </c>
      <c r="I1206" s="122">
        <f t="shared" si="3"/>
        <v>51.0509589</v>
      </c>
      <c r="J1206" s="122">
        <f t="shared" si="4"/>
        <v>1837.834521</v>
      </c>
      <c r="K1206" s="122">
        <f t="shared" si="5"/>
        <v>716.755463</v>
      </c>
      <c r="L1206" s="122">
        <f t="shared" si="6"/>
        <v>3271</v>
      </c>
      <c r="M1206" s="125">
        <v>0.77</v>
      </c>
      <c r="N1206" s="125">
        <v>28.0</v>
      </c>
      <c r="O1206" s="118">
        <f t="shared" si="7"/>
        <v>36</v>
      </c>
      <c r="P1206" s="118"/>
      <c r="Q1206" s="118"/>
      <c r="R1206" s="118"/>
      <c r="S1206" s="118"/>
      <c r="T1206" s="118"/>
      <c r="U1206" s="118"/>
      <c r="V1206" s="118"/>
      <c r="W1206" s="118"/>
      <c r="X1206" s="118"/>
      <c r="Y1206" s="118"/>
      <c r="Z1206" s="118"/>
      <c r="AA1206" s="118"/>
      <c r="AB1206" s="118"/>
      <c r="AC1206" s="118"/>
      <c r="AD1206" s="118"/>
      <c r="AE1206" s="118"/>
      <c r="AF1206" s="118"/>
      <c r="AG1206" s="118"/>
    </row>
    <row r="1207" ht="11.25" customHeight="1">
      <c r="A1207" s="123">
        <v>64160.2050898107</v>
      </c>
      <c r="B1207" s="124">
        <v>15.931545579999998</v>
      </c>
      <c r="C1207" s="124">
        <f t="shared" si="1"/>
        <v>1062.578168</v>
      </c>
      <c r="D1207" s="124">
        <v>16928.5125124716</v>
      </c>
      <c r="E1207" s="125">
        <v>826.0</v>
      </c>
      <c r="F1207" s="125">
        <v>0.56</v>
      </c>
      <c r="G1207" s="126">
        <v>-0.4</v>
      </c>
      <c r="H1207" s="127">
        <f t="shared" si="2"/>
        <v>5947.2</v>
      </c>
      <c r="I1207" s="122">
        <f t="shared" si="3"/>
        <v>16.29369863</v>
      </c>
      <c r="J1207" s="122">
        <f t="shared" si="4"/>
        <v>1059.090411</v>
      </c>
      <c r="K1207" s="122">
        <f t="shared" si="5"/>
        <v>593.0906301</v>
      </c>
      <c r="L1207" s="122">
        <f t="shared" si="6"/>
        <v>2245</v>
      </c>
      <c r="M1207" s="125">
        <v>0.77</v>
      </c>
      <c r="N1207" s="125">
        <v>50.0</v>
      </c>
      <c r="O1207" s="118">
        <f t="shared" si="7"/>
        <v>65</v>
      </c>
      <c r="P1207" s="118"/>
      <c r="Q1207" s="118"/>
      <c r="R1207" s="118"/>
      <c r="S1207" s="118"/>
      <c r="T1207" s="118"/>
      <c r="U1207" s="118"/>
      <c r="V1207" s="118"/>
      <c r="W1207" s="118"/>
      <c r="X1207" s="118"/>
      <c r="Y1207" s="118"/>
      <c r="Z1207" s="118"/>
      <c r="AA1207" s="118"/>
      <c r="AB1207" s="118"/>
      <c r="AC1207" s="118"/>
      <c r="AD1207" s="118"/>
      <c r="AE1207" s="118"/>
      <c r="AF1207" s="118"/>
      <c r="AG1207" s="118"/>
    </row>
    <row r="1208" ht="11.25" customHeight="1">
      <c r="A1208" s="123">
        <v>84042.99034704412</v>
      </c>
      <c r="B1208" s="124">
        <v>5.5154466</v>
      </c>
      <c r="C1208" s="124">
        <f t="shared" si="1"/>
        <v>205.4407295</v>
      </c>
      <c r="D1208" s="124">
        <v>1133.0973732740936</v>
      </c>
      <c r="E1208" s="125">
        <v>406.0</v>
      </c>
      <c r="F1208" s="125">
        <v>0.53</v>
      </c>
      <c r="G1208" s="126">
        <v>0.4</v>
      </c>
      <c r="H1208" s="127">
        <f t="shared" si="2"/>
        <v>6820.8</v>
      </c>
      <c r="I1208" s="122">
        <f t="shared" si="3"/>
        <v>18.68712329</v>
      </c>
      <c r="J1208" s="122">
        <f t="shared" si="4"/>
        <v>504.5523288</v>
      </c>
      <c r="K1208" s="122">
        <f t="shared" si="5"/>
        <v>267.4127342</v>
      </c>
      <c r="L1208" s="122">
        <f t="shared" si="6"/>
        <v>1039</v>
      </c>
      <c r="M1208" s="125">
        <v>0.77</v>
      </c>
      <c r="N1208" s="125">
        <v>21.0</v>
      </c>
      <c r="O1208" s="118">
        <f t="shared" si="7"/>
        <v>27</v>
      </c>
      <c r="P1208" s="118"/>
      <c r="Q1208" s="118"/>
      <c r="R1208" s="118"/>
      <c r="S1208" s="118"/>
      <c r="T1208" s="118"/>
      <c r="U1208" s="118"/>
      <c r="V1208" s="118"/>
      <c r="W1208" s="118"/>
      <c r="X1208" s="118"/>
      <c r="Y1208" s="118"/>
      <c r="Z1208" s="118"/>
      <c r="AA1208" s="118"/>
      <c r="AB1208" s="118"/>
      <c r="AC1208" s="118"/>
      <c r="AD1208" s="118"/>
      <c r="AE1208" s="118"/>
      <c r="AF1208" s="118"/>
      <c r="AG1208" s="118"/>
    </row>
    <row r="1209" ht="11.25" customHeight="1">
      <c r="A1209" s="123">
        <v>30904.280715859844</v>
      </c>
      <c r="B1209" s="124">
        <v>28.757704259999997</v>
      </c>
      <c r="C1209" s="124">
        <f t="shared" si="1"/>
        <v>730.4085452</v>
      </c>
      <c r="D1209" s="124">
        <v>21004.872932368788</v>
      </c>
      <c r="E1209" s="125">
        <v>1140.0</v>
      </c>
      <c r="F1209" s="125">
        <v>0.41</v>
      </c>
      <c r="G1209" s="126">
        <v>-0.7</v>
      </c>
      <c r="H1209" s="127">
        <f t="shared" si="2"/>
        <v>4104</v>
      </c>
      <c r="I1209" s="122">
        <f t="shared" si="3"/>
        <v>11.24383562</v>
      </c>
      <c r="J1209" s="122">
        <f t="shared" si="4"/>
        <v>483.4849315</v>
      </c>
      <c r="K1209" s="122">
        <f t="shared" si="5"/>
        <v>198.2288219</v>
      </c>
      <c r="L1209" s="122">
        <f t="shared" si="6"/>
        <v>880</v>
      </c>
      <c r="M1209" s="125">
        <v>0.77</v>
      </c>
      <c r="N1209" s="125">
        <v>33.0</v>
      </c>
      <c r="O1209" s="118">
        <f t="shared" si="7"/>
        <v>43</v>
      </c>
      <c r="P1209" s="118"/>
      <c r="Q1209" s="118"/>
      <c r="R1209" s="118"/>
      <c r="S1209" s="118"/>
      <c r="T1209" s="118"/>
      <c r="U1209" s="118"/>
      <c r="V1209" s="118"/>
      <c r="W1209" s="118"/>
      <c r="X1209" s="118"/>
      <c r="Y1209" s="118"/>
      <c r="Z1209" s="118"/>
      <c r="AA1209" s="118"/>
      <c r="AB1209" s="118"/>
      <c r="AC1209" s="118"/>
      <c r="AD1209" s="118"/>
      <c r="AE1209" s="118"/>
      <c r="AF1209" s="118"/>
      <c r="AG1209" s="118"/>
    </row>
    <row r="1210" ht="11.25" customHeight="1">
      <c r="A1210" s="123">
        <v>85804.73814847576</v>
      </c>
      <c r="B1210" s="124">
        <v>10.92447895</v>
      </c>
      <c r="C1210" s="124">
        <f t="shared" si="1"/>
        <v>1693.456503</v>
      </c>
      <c r="D1210" s="124">
        <v>18500.129923377674</v>
      </c>
      <c r="E1210" s="125">
        <v>810.0</v>
      </c>
      <c r="F1210" s="125">
        <v>1.54</v>
      </c>
      <c r="G1210" s="126">
        <v>-0.4</v>
      </c>
      <c r="H1210" s="127">
        <f t="shared" si="2"/>
        <v>5832</v>
      </c>
      <c r="I1210" s="122">
        <f t="shared" si="3"/>
        <v>15.97808219</v>
      </c>
      <c r="J1210" s="122">
        <f t="shared" si="4"/>
        <v>687.0575342</v>
      </c>
      <c r="K1210" s="122">
        <f t="shared" si="5"/>
        <v>1058.068603</v>
      </c>
      <c r="L1210" s="122">
        <f t="shared" si="6"/>
        <v>2803</v>
      </c>
      <c r="M1210" s="125">
        <v>0.77</v>
      </c>
      <c r="N1210" s="125">
        <v>33.0</v>
      </c>
      <c r="O1210" s="118">
        <f t="shared" si="7"/>
        <v>43</v>
      </c>
      <c r="P1210" s="118"/>
      <c r="Q1210" s="118"/>
      <c r="R1210" s="118"/>
      <c r="S1210" s="118"/>
      <c r="T1210" s="118"/>
      <c r="U1210" s="118"/>
      <c r="V1210" s="118"/>
      <c r="W1210" s="118"/>
      <c r="X1210" s="118"/>
      <c r="Y1210" s="118"/>
      <c r="Z1210" s="118"/>
      <c r="AA1210" s="118"/>
      <c r="AB1210" s="118"/>
      <c r="AC1210" s="118"/>
      <c r="AD1210" s="118"/>
      <c r="AE1210" s="118"/>
      <c r="AF1210" s="118"/>
      <c r="AG1210" s="118"/>
    </row>
    <row r="1211" ht="11.25" customHeight="1">
      <c r="A1211" s="123">
        <v>58083.65422262513</v>
      </c>
      <c r="B1211" s="124">
        <v>5.184881949999999</v>
      </c>
      <c r="C1211" s="124">
        <f t="shared" si="1"/>
        <v>726.641745</v>
      </c>
      <c r="D1211" s="124">
        <v>3767.5516679573816</v>
      </c>
      <c r="E1211" s="125">
        <v>728.0</v>
      </c>
      <c r="F1211" s="125">
        <v>0.69</v>
      </c>
      <c r="G1211" s="126">
        <v>0.5</v>
      </c>
      <c r="H1211" s="127">
        <f t="shared" si="2"/>
        <v>13104</v>
      </c>
      <c r="I1211" s="122">
        <f t="shared" si="3"/>
        <v>35.90136986</v>
      </c>
      <c r="J1211" s="122">
        <f t="shared" si="4"/>
        <v>1292.449315</v>
      </c>
      <c r="K1211" s="122">
        <f t="shared" si="5"/>
        <v>891.7900274</v>
      </c>
      <c r="L1211" s="122">
        <f t="shared" si="6"/>
        <v>3076</v>
      </c>
      <c r="M1211" s="125">
        <v>0.77</v>
      </c>
      <c r="N1211" s="125">
        <v>28.0</v>
      </c>
      <c r="O1211" s="118">
        <f t="shared" si="7"/>
        <v>36</v>
      </c>
      <c r="P1211" s="118"/>
      <c r="Q1211" s="118"/>
      <c r="R1211" s="118"/>
      <c r="S1211" s="118"/>
      <c r="T1211" s="118"/>
      <c r="U1211" s="118"/>
      <c r="V1211" s="118"/>
      <c r="W1211" s="118"/>
      <c r="X1211" s="118"/>
      <c r="Y1211" s="118"/>
      <c r="Z1211" s="118"/>
      <c r="AA1211" s="118"/>
      <c r="AB1211" s="118"/>
      <c r="AC1211" s="118"/>
      <c r="AD1211" s="118"/>
      <c r="AE1211" s="118"/>
      <c r="AF1211" s="118"/>
      <c r="AG1211" s="118"/>
    </row>
    <row r="1212" ht="11.25" customHeight="1">
      <c r="A1212" s="123">
        <v>27446.34606267955</v>
      </c>
      <c r="B1212" s="124">
        <v>5.230527309999999</v>
      </c>
      <c r="C1212" s="124">
        <f t="shared" si="1"/>
        <v>1607.98746</v>
      </c>
      <c r="D1212" s="124">
        <v>8410.622321603318</v>
      </c>
      <c r="E1212" s="125">
        <v>954.0</v>
      </c>
      <c r="F1212" s="125">
        <v>0.62</v>
      </c>
      <c r="G1212" s="126">
        <v>-0.6</v>
      </c>
      <c r="H1212" s="127">
        <f t="shared" si="2"/>
        <v>4579.2</v>
      </c>
      <c r="I1212" s="122">
        <f t="shared" si="3"/>
        <v>12.54575342</v>
      </c>
      <c r="J1212" s="122">
        <f t="shared" si="4"/>
        <v>828.019726</v>
      </c>
      <c r="K1212" s="122">
        <f t="shared" si="5"/>
        <v>513.3722301</v>
      </c>
      <c r="L1212" s="122">
        <f t="shared" si="6"/>
        <v>1855</v>
      </c>
      <c r="M1212" s="125">
        <v>0.77</v>
      </c>
      <c r="N1212" s="125">
        <v>51.0</v>
      </c>
      <c r="O1212" s="118">
        <f t="shared" si="7"/>
        <v>66</v>
      </c>
      <c r="P1212" s="118"/>
      <c r="Q1212" s="118"/>
      <c r="R1212" s="118"/>
      <c r="S1212" s="118"/>
      <c r="T1212" s="118"/>
      <c r="U1212" s="118"/>
      <c r="V1212" s="118"/>
      <c r="W1212" s="118"/>
      <c r="X1212" s="118"/>
      <c r="Y1212" s="118"/>
      <c r="Z1212" s="118"/>
      <c r="AA1212" s="118"/>
      <c r="AB1212" s="118"/>
      <c r="AC1212" s="118"/>
      <c r="AD1212" s="118"/>
      <c r="AE1212" s="118"/>
      <c r="AF1212" s="118"/>
      <c r="AG1212" s="118"/>
    </row>
    <row r="1213" ht="11.25" customHeight="1">
      <c r="A1213" s="123">
        <v>90388.28803063513</v>
      </c>
      <c r="B1213" s="124">
        <v>8.71864001</v>
      </c>
      <c r="C1213" s="124">
        <f t="shared" si="1"/>
        <v>121.9812865</v>
      </c>
      <c r="D1213" s="124">
        <v>1063.5109249488291</v>
      </c>
      <c r="E1213" s="125">
        <v>1488.0</v>
      </c>
      <c r="F1213" s="125">
        <v>0.33</v>
      </c>
      <c r="G1213" s="126">
        <v>-0.7</v>
      </c>
      <c r="H1213" s="127">
        <f t="shared" si="2"/>
        <v>5356.8</v>
      </c>
      <c r="I1213" s="122">
        <f t="shared" si="3"/>
        <v>14.67616438</v>
      </c>
      <c r="J1213" s="122">
        <f t="shared" si="4"/>
        <v>88.0569863</v>
      </c>
      <c r="K1213" s="122">
        <f t="shared" si="5"/>
        <v>29.05880548</v>
      </c>
      <c r="L1213" s="122">
        <f t="shared" si="6"/>
        <v>146</v>
      </c>
      <c r="M1213" s="125">
        <v>0.77</v>
      </c>
      <c r="N1213" s="125">
        <v>5.0</v>
      </c>
      <c r="O1213" s="118">
        <f t="shared" si="7"/>
        <v>6</v>
      </c>
      <c r="P1213" s="118"/>
      <c r="Q1213" s="118"/>
      <c r="R1213" s="118"/>
      <c r="S1213" s="118"/>
      <c r="T1213" s="118"/>
      <c r="U1213" s="118"/>
      <c r="V1213" s="118"/>
      <c r="W1213" s="118"/>
      <c r="X1213" s="118"/>
      <c r="Y1213" s="118"/>
      <c r="Z1213" s="118"/>
      <c r="AA1213" s="118"/>
      <c r="AB1213" s="118"/>
      <c r="AC1213" s="118"/>
      <c r="AD1213" s="118"/>
      <c r="AE1213" s="118"/>
      <c r="AF1213" s="118"/>
      <c r="AG1213" s="118"/>
    </row>
    <row r="1214" ht="11.25" customHeight="1">
      <c r="A1214" s="123">
        <v>41041.53084356105</v>
      </c>
      <c r="B1214" s="124">
        <v>7.805399129999999</v>
      </c>
      <c r="C1214" s="124">
        <f t="shared" si="1"/>
        <v>711.9213863</v>
      </c>
      <c r="D1214" s="124">
        <v>5556.830569205491</v>
      </c>
      <c r="E1214" s="125">
        <v>1166.0</v>
      </c>
      <c r="F1214" s="125">
        <v>0.58</v>
      </c>
      <c r="G1214" s="126">
        <v>1.5</v>
      </c>
      <c r="H1214" s="127">
        <f t="shared" si="2"/>
        <v>34980</v>
      </c>
      <c r="I1214" s="122">
        <f t="shared" si="3"/>
        <v>95.83561644</v>
      </c>
      <c r="J1214" s="122">
        <f t="shared" si="4"/>
        <v>2587.561644</v>
      </c>
      <c r="K1214" s="122">
        <f t="shared" si="5"/>
        <v>1500.785753</v>
      </c>
      <c r="L1214" s="122">
        <f t="shared" si="6"/>
        <v>5589</v>
      </c>
      <c r="M1214" s="125">
        <v>0.77</v>
      </c>
      <c r="N1214" s="125">
        <v>21.0</v>
      </c>
      <c r="O1214" s="118">
        <f t="shared" si="7"/>
        <v>27</v>
      </c>
      <c r="P1214" s="118"/>
      <c r="Q1214" s="118"/>
      <c r="R1214" s="118"/>
      <c r="S1214" s="118"/>
      <c r="T1214" s="118"/>
      <c r="U1214" s="118"/>
      <c r="V1214" s="118"/>
      <c r="W1214" s="118"/>
      <c r="X1214" s="118"/>
      <c r="Y1214" s="118"/>
      <c r="Z1214" s="118"/>
      <c r="AA1214" s="118"/>
      <c r="AB1214" s="118"/>
      <c r="AC1214" s="118"/>
      <c r="AD1214" s="118"/>
      <c r="AE1214" s="118"/>
      <c r="AF1214" s="118"/>
      <c r="AG1214" s="118"/>
    </row>
    <row r="1215" ht="11.25" customHeight="1">
      <c r="A1215" s="123">
        <v>70466.39833278267</v>
      </c>
      <c r="B1215" s="124">
        <v>85.18829287</v>
      </c>
      <c r="C1215" s="124">
        <f t="shared" si="1"/>
        <v>802.8489879</v>
      </c>
      <c r="D1215" s="124">
        <v>68393.33471582939</v>
      </c>
      <c r="E1215" s="125">
        <v>972.0</v>
      </c>
      <c r="F1215" s="125">
        <v>0.62</v>
      </c>
      <c r="G1215" s="126">
        <v>0.8</v>
      </c>
      <c r="H1215" s="127">
        <f t="shared" si="2"/>
        <v>20995.2</v>
      </c>
      <c r="I1215" s="122">
        <f t="shared" si="3"/>
        <v>57.52109589</v>
      </c>
      <c r="J1215" s="122">
        <f t="shared" si="4"/>
        <v>2415.886027</v>
      </c>
      <c r="K1215" s="122">
        <f t="shared" si="5"/>
        <v>1497.849337</v>
      </c>
      <c r="L1215" s="122">
        <f t="shared" si="6"/>
        <v>5412</v>
      </c>
      <c r="M1215" s="125">
        <v>0.77</v>
      </c>
      <c r="N1215" s="125">
        <v>32.0</v>
      </c>
      <c r="O1215" s="118">
        <f t="shared" si="7"/>
        <v>42</v>
      </c>
      <c r="P1215" s="118"/>
      <c r="Q1215" s="118"/>
      <c r="R1215" s="118"/>
      <c r="S1215" s="118"/>
      <c r="T1215" s="118"/>
      <c r="U1215" s="118"/>
      <c r="V1215" s="118"/>
      <c r="W1215" s="118"/>
      <c r="X1215" s="118"/>
      <c r="Y1215" s="118"/>
      <c r="Z1215" s="118"/>
      <c r="AA1215" s="118"/>
      <c r="AB1215" s="118"/>
      <c r="AC1215" s="118"/>
      <c r="AD1215" s="118"/>
      <c r="AE1215" s="118"/>
      <c r="AF1215" s="118"/>
      <c r="AG1215" s="118"/>
    </row>
    <row r="1216" ht="11.25" customHeight="1">
      <c r="A1216" s="123">
        <v>62012.31695700324</v>
      </c>
      <c r="B1216" s="124">
        <v>6.965999999999999</v>
      </c>
      <c r="C1216" s="124">
        <f t="shared" si="1"/>
        <v>841.9776867</v>
      </c>
      <c r="D1216" s="124">
        <v>5865.216565326105</v>
      </c>
      <c r="E1216" s="125">
        <v>1772.0</v>
      </c>
      <c r="F1216" s="125">
        <v>0.58</v>
      </c>
      <c r="G1216" s="126">
        <v>0.8</v>
      </c>
      <c r="H1216" s="127">
        <f t="shared" si="2"/>
        <v>38275.2</v>
      </c>
      <c r="I1216" s="122">
        <f t="shared" si="3"/>
        <v>104.8635616</v>
      </c>
      <c r="J1216" s="122">
        <f t="shared" si="4"/>
        <v>2202.134795</v>
      </c>
      <c r="K1216" s="122">
        <f t="shared" si="5"/>
        <v>1277.238181</v>
      </c>
      <c r="L1216" s="122">
        <f t="shared" si="6"/>
        <v>4757</v>
      </c>
      <c r="M1216" s="125">
        <v>0.77</v>
      </c>
      <c r="N1216" s="125">
        <v>16.0</v>
      </c>
      <c r="O1216" s="118">
        <f t="shared" si="7"/>
        <v>21</v>
      </c>
      <c r="P1216" s="118"/>
      <c r="Q1216" s="118"/>
      <c r="R1216" s="118"/>
      <c r="S1216" s="118"/>
      <c r="T1216" s="118"/>
      <c r="U1216" s="118"/>
      <c r="V1216" s="118"/>
      <c r="W1216" s="118"/>
      <c r="X1216" s="118"/>
      <c r="Y1216" s="118"/>
      <c r="Z1216" s="118"/>
      <c r="AA1216" s="118"/>
      <c r="AB1216" s="118"/>
      <c r="AC1216" s="118"/>
      <c r="AD1216" s="118"/>
      <c r="AE1216" s="118"/>
      <c r="AF1216" s="118"/>
      <c r="AG1216" s="118"/>
    </row>
    <row r="1217" ht="11.25" customHeight="1">
      <c r="A1217" s="123">
        <v>41888.40389690692</v>
      </c>
      <c r="B1217" s="124">
        <v>10.809143059999998</v>
      </c>
      <c r="C1217" s="124">
        <f t="shared" si="1"/>
        <v>208.6882781</v>
      </c>
      <c r="D1217" s="124">
        <v>2255.741452901017</v>
      </c>
      <c r="E1217" s="125">
        <v>1730.0</v>
      </c>
      <c r="F1217" s="125">
        <v>0.48</v>
      </c>
      <c r="G1217" s="126">
        <v>-0.6</v>
      </c>
      <c r="H1217" s="127">
        <f t="shared" si="2"/>
        <v>8304</v>
      </c>
      <c r="I1217" s="122">
        <f t="shared" si="3"/>
        <v>22.75068493</v>
      </c>
      <c r="J1217" s="122">
        <f t="shared" si="4"/>
        <v>136.5041096</v>
      </c>
      <c r="K1217" s="122">
        <f t="shared" si="5"/>
        <v>65.5219726</v>
      </c>
      <c r="L1217" s="122">
        <f t="shared" si="6"/>
        <v>268</v>
      </c>
      <c r="M1217" s="125">
        <v>0.77</v>
      </c>
      <c r="N1217" s="125">
        <v>5.0</v>
      </c>
      <c r="O1217" s="118">
        <f t="shared" si="7"/>
        <v>6</v>
      </c>
      <c r="P1217" s="118"/>
      <c r="Q1217" s="118"/>
      <c r="R1217" s="118"/>
      <c r="S1217" s="118"/>
      <c r="T1217" s="118"/>
      <c r="U1217" s="118"/>
      <c r="V1217" s="118"/>
      <c r="W1217" s="118"/>
      <c r="X1217" s="118"/>
      <c r="Y1217" s="118"/>
      <c r="Z1217" s="118"/>
      <c r="AA1217" s="118"/>
      <c r="AB1217" s="118"/>
      <c r="AC1217" s="118"/>
      <c r="AD1217" s="118"/>
      <c r="AE1217" s="118"/>
      <c r="AF1217" s="118"/>
      <c r="AG1217" s="118"/>
    </row>
    <row r="1218" ht="11.25" customHeight="1">
      <c r="A1218" s="123">
        <v>3243.390146810132</v>
      </c>
      <c r="B1218" s="124">
        <v>18.854857579999997</v>
      </c>
      <c r="C1218" s="124">
        <f t="shared" si="1"/>
        <v>1441.92</v>
      </c>
      <c r="D1218" s="124">
        <v>27187.196239260385</v>
      </c>
      <c r="E1218" s="125">
        <v>1376.0</v>
      </c>
      <c r="F1218" s="125">
        <v>0.41</v>
      </c>
      <c r="G1218" s="126">
        <v>0.2</v>
      </c>
      <c r="H1218" s="127">
        <f t="shared" si="2"/>
        <v>19814.4</v>
      </c>
      <c r="I1218" s="122">
        <f t="shared" si="3"/>
        <v>54.2860274</v>
      </c>
      <c r="J1218" s="122">
        <f t="shared" si="4"/>
        <v>3691.449863</v>
      </c>
      <c r="K1218" s="122">
        <f t="shared" si="5"/>
        <v>1513.494444</v>
      </c>
      <c r="L1218" s="122">
        <f t="shared" si="6"/>
        <v>6718</v>
      </c>
      <c r="M1218" s="125">
        <v>0.77</v>
      </c>
      <c r="N1218" s="125">
        <v>52.0</v>
      </c>
      <c r="O1218" s="118">
        <f t="shared" si="7"/>
        <v>68</v>
      </c>
      <c r="P1218" s="118"/>
      <c r="Q1218" s="118"/>
      <c r="R1218" s="118"/>
      <c r="S1218" s="118"/>
      <c r="T1218" s="118"/>
      <c r="U1218" s="118"/>
      <c r="V1218" s="118"/>
      <c r="W1218" s="118"/>
      <c r="X1218" s="118"/>
      <c r="Y1218" s="118"/>
      <c r="Z1218" s="118"/>
      <c r="AA1218" s="118"/>
      <c r="AB1218" s="118"/>
      <c r="AC1218" s="118"/>
      <c r="AD1218" s="118"/>
      <c r="AE1218" s="118"/>
      <c r="AF1218" s="118"/>
      <c r="AG1218" s="118"/>
    </row>
    <row r="1219" ht="11.25" customHeight="1">
      <c r="A1219" s="123">
        <v>43781.962179719136</v>
      </c>
      <c r="B1219" s="124">
        <v>6.3481974999999995</v>
      </c>
      <c r="C1219" s="124">
        <f t="shared" si="1"/>
        <v>252.9106132</v>
      </c>
      <c r="D1219" s="124">
        <v>1605.5265223529468</v>
      </c>
      <c r="E1219" s="125">
        <v>1262.0</v>
      </c>
      <c r="F1219" s="125">
        <v>0.59</v>
      </c>
      <c r="G1219" s="126">
        <v>-0.1</v>
      </c>
      <c r="H1219" s="127">
        <f t="shared" si="2"/>
        <v>13629.6</v>
      </c>
      <c r="I1219" s="122">
        <f t="shared" si="3"/>
        <v>37.34136986</v>
      </c>
      <c r="J1219" s="122">
        <f t="shared" si="4"/>
        <v>373.4136986</v>
      </c>
      <c r="K1219" s="122">
        <f t="shared" si="5"/>
        <v>220.3140822</v>
      </c>
      <c r="L1219" s="122">
        <f t="shared" si="6"/>
        <v>814</v>
      </c>
      <c r="M1219" s="125">
        <v>0.77</v>
      </c>
      <c r="N1219" s="125">
        <v>8.0</v>
      </c>
      <c r="O1219" s="118">
        <f t="shared" si="7"/>
        <v>10</v>
      </c>
      <c r="P1219" s="118"/>
      <c r="Q1219" s="118"/>
      <c r="R1219" s="118"/>
      <c r="S1219" s="118"/>
      <c r="T1219" s="118"/>
      <c r="U1219" s="118"/>
      <c r="V1219" s="118"/>
      <c r="W1219" s="118"/>
      <c r="X1219" s="118"/>
      <c r="Y1219" s="118"/>
      <c r="Z1219" s="118"/>
      <c r="AA1219" s="118"/>
      <c r="AB1219" s="118"/>
      <c r="AC1219" s="118"/>
      <c r="AD1219" s="118"/>
      <c r="AE1219" s="118"/>
      <c r="AF1219" s="118"/>
      <c r="AG1219" s="118"/>
    </row>
    <row r="1220" ht="11.25" customHeight="1">
      <c r="A1220" s="123">
        <v>8994.754482628998</v>
      </c>
      <c r="B1220" s="124">
        <v>10.112973059999998</v>
      </c>
      <c r="C1220" s="124">
        <f t="shared" si="1"/>
        <v>1757.672947</v>
      </c>
      <c r="D1220" s="124">
        <v>17775.299159505208</v>
      </c>
      <c r="E1220" s="125">
        <v>1682.0</v>
      </c>
      <c r="F1220" s="125">
        <v>0.34</v>
      </c>
      <c r="G1220" s="126">
        <v>-0.6</v>
      </c>
      <c r="H1220" s="127">
        <f t="shared" si="2"/>
        <v>8073.6</v>
      </c>
      <c r="I1220" s="122">
        <f t="shared" si="3"/>
        <v>22.11945205</v>
      </c>
      <c r="J1220" s="122">
        <f t="shared" si="4"/>
        <v>1526.242192</v>
      </c>
      <c r="K1220" s="122">
        <f t="shared" si="5"/>
        <v>518.9223452</v>
      </c>
      <c r="L1220" s="122">
        <f t="shared" si="6"/>
        <v>2564</v>
      </c>
      <c r="M1220" s="125">
        <v>0.77</v>
      </c>
      <c r="N1220" s="125">
        <v>53.0</v>
      </c>
      <c r="O1220" s="118">
        <f t="shared" si="7"/>
        <v>69</v>
      </c>
      <c r="P1220" s="118"/>
      <c r="Q1220" s="118"/>
      <c r="R1220" s="118"/>
      <c r="S1220" s="118"/>
      <c r="T1220" s="118"/>
      <c r="U1220" s="118"/>
      <c r="V1220" s="118"/>
      <c r="W1220" s="118"/>
      <c r="X1220" s="118"/>
      <c r="Y1220" s="118"/>
      <c r="Z1220" s="118"/>
      <c r="AA1220" s="118"/>
      <c r="AB1220" s="118"/>
      <c r="AC1220" s="118"/>
      <c r="AD1220" s="118"/>
      <c r="AE1220" s="118"/>
      <c r="AF1220" s="118"/>
      <c r="AG1220" s="118"/>
    </row>
    <row r="1221" ht="11.25" customHeight="1">
      <c r="A1221" s="123">
        <v>43160.035546588246</v>
      </c>
      <c r="B1221" s="124">
        <v>6.296688229999999</v>
      </c>
      <c r="C1221" s="124">
        <f t="shared" si="1"/>
        <v>191.1190575</v>
      </c>
      <c r="D1221" s="124">
        <v>1203.4171199708271</v>
      </c>
      <c r="E1221" s="125">
        <v>1408.0</v>
      </c>
      <c r="F1221" s="125">
        <v>0.24</v>
      </c>
      <c r="G1221" s="126">
        <v>1.2</v>
      </c>
      <c r="H1221" s="127">
        <f t="shared" si="2"/>
        <v>37171.2</v>
      </c>
      <c r="I1221" s="122">
        <f t="shared" si="3"/>
        <v>101.8389041</v>
      </c>
      <c r="J1221" s="122">
        <f t="shared" si="4"/>
        <v>814.7112329</v>
      </c>
      <c r="K1221" s="122">
        <f t="shared" si="5"/>
        <v>195.5306959</v>
      </c>
      <c r="L1221" s="122">
        <f t="shared" si="6"/>
        <v>1206</v>
      </c>
      <c r="M1221" s="125">
        <v>0.77</v>
      </c>
      <c r="N1221" s="125">
        <v>6.0</v>
      </c>
      <c r="O1221" s="118">
        <f t="shared" si="7"/>
        <v>8</v>
      </c>
      <c r="P1221" s="118"/>
      <c r="Q1221" s="118"/>
      <c r="R1221" s="118"/>
      <c r="S1221" s="118"/>
      <c r="T1221" s="118"/>
      <c r="U1221" s="118"/>
      <c r="V1221" s="118"/>
      <c r="W1221" s="118"/>
      <c r="X1221" s="118"/>
      <c r="Y1221" s="118"/>
      <c r="Z1221" s="118"/>
      <c r="AA1221" s="118"/>
      <c r="AB1221" s="118"/>
      <c r="AC1221" s="118"/>
      <c r="AD1221" s="118"/>
      <c r="AE1221" s="118"/>
      <c r="AF1221" s="118"/>
      <c r="AG1221" s="118"/>
    </row>
    <row r="1222" ht="11.25" customHeight="1">
      <c r="A1222" s="123">
        <v>23852.51995632247</v>
      </c>
      <c r="B1222" s="124">
        <v>16.0906</v>
      </c>
      <c r="C1222" s="124">
        <f t="shared" si="1"/>
        <v>1777.478184</v>
      </c>
      <c r="D1222" s="124">
        <v>28600.690464564635</v>
      </c>
      <c r="E1222" s="125">
        <v>1156.0</v>
      </c>
      <c r="F1222" s="125">
        <v>1.46</v>
      </c>
      <c r="G1222" s="126">
        <v>0.8</v>
      </c>
      <c r="H1222" s="127">
        <f t="shared" si="2"/>
        <v>24969.6</v>
      </c>
      <c r="I1222" s="122">
        <f t="shared" si="3"/>
        <v>68.40986301</v>
      </c>
      <c r="J1222" s="122">
        <f t="shared" si="4"/>
        <v>2325.935342</v>
      </c>
      <c r="K1222" s="122">
        <f t="shared" si="5"/>
        <v>3395.8656</v>
      </c>
      <c r="L1222" s="122">
        <f t="shared" si="6"/>
        <v>9118</v>
      </c>
      <c r="M1222" s="125">
        <v>0.77</v>
      </c>
      <c r="N1222" s="125">
        <v>26.0</v>
      </c>
      <c r="O1222" s="118">
        <f t="shared" si="7"/>
        <v>34</v>
      </c>
      <c r="P1222" s="118"/>
      <c r="Q1222" s="118"/>
      <c r="R1222" s="118"/>
      <c r="S1222" s="118"/>
      <c r="T1222" s="118"/>
      <c r="U1222" s="118"/>
      <c r="V1222" s="118"/>
      <c r="W1222" s="118"/>
      <c r="X1222" s="118"/>
      <c r="Y1222" s="118"/>
      <c r="Z1222" s="118"/>
      <c r="AA1222" s="118"/>
      <c r="AB1222" s="118"/>
      <c r="AC1222" s="118"/>
      <c r="AD1222" s="118"/>
      <c r="AE1222" s="118"/>
      <c r="AF1222" s="118"/>
      <c r="AG1222" s="118"/>
    </row>
    <row r="1223" ht="11.25" customHeight="1">
      <c r="A1223" s="123">
        <v>67475.82410144788</v>
      </c>
      <c r="B1223" s="124">
        <v>5.5154466</v>
      </c>
      <c r="C1223" s="124">
        <f t="shared" si="1"/>
        <v>844.4396069</v>
      </c>
      <c r="D1223" s="124">
        <v>4657.4615588080715</v>
      </c>
      <c r="E1223" s="125">
        <v>1318.0</v>
      </c>
      <c r="F1223" s="125">
        <v>0.56</v>
      </c>
      <c r="G1223" s="126">
        <v>-0.4</v>
      </c>
      <c r="H1223" s="127">
        <f t="shared" si="2"/>
        <v>9489.6</v>
      </c>
      <c r="I1223" s="122">
        <f t="shared" si="3"/>
        <v>25.99890411</v>
      </c>
      <c r="J1223" s="122">
        <f t="shared" si="4"/>
        <v>701.970411</v>
      </c>
      <c r="K1223" s="122">
        <f t="shared" si="5"/>
        <v>393.1034301</v>
      </c>
      <c r="L1223" s="122">
        <f t="shared" si="6"/>
        <v>1488</v>
      </c>
      <c r="M1223" s="125">
        <v>0.77</v>
      </c>
      <c r="N1223" s="125">
        <v>21.0</v>
      </c>
      <c r="O1223" s="118">
        <f t="shared" si="7"/>
        <v>27</v>
      </c>
      <c r="P1223" s="118"/>
      <c r="Q1223" s="118"/>
      <c r="R1223" s="118"/>
      <c r="S1223" s="118"/>
      <c r="T1223" s="118"/>
      <c r="U1223" s="118"/>
      <c r="V1223" s="118"/>
      <c r="W1223" s="118"/>
      <c r="X1223" s="118"/>
      <c r="Y1223" s="118"/>
      <c r="Z1223" s="118"/>
      <c r="AA1223" s="118"/>
      <c r="AB1223" s="118"/>
      <c r="AC1223" s="118"/>
      <c r="AD1223" s="118"/>
      <c r="AE1223" s="118"/>
      <c r="AF1223" s="118"/>
      <c r="AG1223" s="118"/>
    </row>
    <row r="1224" ht="11.25" customHeight="1">
      <c r="A1224" s="123">
        <v>53960.605651557125</v>
      </c>
      <c r="B1224" s="124">
        <v>6.724497809999999</v>
      </c>
      <c r="C1224" s="124">
        <f t="shared" si="1"/>
        <v>1064.825228</v>
      </c>
      <c r="D1224" s="124">
        <v>7160.414912489691</v>
      </c>
      <c r="E1224" s="125">
        <v>1884.0</v>
      </c>
      <c r="F1224" s="125">
        <v>0.73</v>
      </c>
      <c r="G1224" s="126">
        <v>1.5</v>
      </c>
      <c r="H1224" s="127">
        <f t="shared" si="2"/>
        <v>56520</v>
      </c>
      <c r="I1224" s="122">
        <f t="shared" si="3"/>
        <v>154.8493151</v>
      </c>
      <c r="J1224" s="122">
        <f t="shared" si="4"/>
        <v>3251.835616</v>
      </c>
      <c r="K1224" s="122">
        <f t="shared" si="5"/>
        <v>2373.84</v>
      </c>
      <c r="L1224" s="122">
        <f t="shared" si="6"/>
        <v>8000</v>
      </c>
      <c r="M1224" s="125">
        <v>0.77</v>
      </c>
      <c r="N1224" s="125">
        <v>16.0</v>
      </c>
      <c r="O1224" s="118">
        <f t="shared" si="7"/>
        <v>21</v>
      </c>
      <c r="P1224" s="118"/>
      <c r="Q1224" s="118"/>
      <c r="R1224" s="118"/>
      <c r="S1224" s="118"/>
      <c r="T1224" s="118"/>
      <c r="U1224" s="118"/>
      <c r="V1224" s="118"/>
      <c r="W1224" s="118"/>
      <c r="X1224" s="118"/>
      <c r="Y1224" s="118"/>
      <c r="Z1224" s="118"/>
      <c r="AA1224" s="118"/>
      <c r="AB1224" s="118"/>
      <c r="AC1224" s="118"/>
      <c r="AD1224" s="118"/>
      <c r="AE1224" s="118"/>
      <c r="AF1224" s="118"/>
      <c r="AG1224" s="118"/>
    </row>
    <row r="1225" ht="11.25" customHeight="1">
      <c r="A1225" s="123">
        <v>82197.08444887729</v>
      </c>
      <c r="B1225" s="124">
        <v>9.73580501</v>
      </c>
      <c r="C1225" s="124">
        <f t="shared" si="1"/>
        <v>1018.325906</v>
      </c>
      <c r="D1225" s="124">
        <v>9914.222455438254</v>
      </c>
      <c r="E1225" s="125">
        <v>850.0</v>
      </c>
      <c r="F1225" s="125">
        <v>1.07</v>
      </c>
      <c r="G1225" s="126">
        <v>1.2</v>
      </c>
      <c r="H1225" s="127">
        <f t="shared" si="2"/>
        <v>22440</v>
      </c>
      <c r="I1225" s="122">
        <f t="shared" si="3"/>
        <v>61.47945205</v>
      </c>
      <c r="J1225" s="122">
        <f t="shared" si="4"/>
        <v>2090.30137</v>
      </c>
      <c r="K1225" s="122">
        <f t="shared" si="5"/>
        <v>2236.622466</v>
      </c>
      <c r="L1225" s="122">
        <f t="shared" si="6"/>
        <v>6564</v>
      </c>
      <c r="M1225" s="125">
        <v>0.77</v>
      </c>
      <c r="N1225" s="125">
        <v>26.0</v>
      </c>
      <c r="O1225" s="118">
        <f t="shared" si="7"/>
        <v>34</v>
      </c>
      <c r="P1225" s="118"/>
      <c r="Q1225" s="118"/>
      <c r="R1225" s="118"/>
      <c r="S1225" s="118"/>
      <c r="T1225" s="118"/>
      <c r="U1225" s="118"/>
      <c r="V1225" s="118"/>
      <c r="W1225" s="118"/>
      <c r="X1225" s="118"/>
      <c r="Y1225" s="118"/>
      <c r="Z1225" s="118"/>
      <c r="AA1225" s="118"/>
      <c r="AB1225" s="118"/>
      <c r="AC1225" s="118"/>
      <c r="AD1225" s="118"/>
      <c r="AE1225" s="118"/>
      <c r="AF1225" s="118"/>
      <c r="AG1225" s="118"/>
    </row>
    <row r="1226" ht="11.25" customHeight="1">
      <c r="A1226" s="123">
        <v>88372.460095171</v>
      </c>
      <c r="B1226" s="124">
        <v>11.603721139999998</v>
      </c>
      <c r="C1226" s="124">
        <f t="shared" si="1"/>
        <v>1108.19723</v>
      </c>
      <c r="D1226" s="124">
        <v>12859.21162864226</v>
      </c>
      <c r="E1226" s="125">
        <v>1116.0</v>
      </c>
      <c r="F1226" s="125">
        <v>1.12</v>
      </c>
      <c r="G1226" s="126">
        <v>0.8</v>
      </c>
      <c r="H1226" s="127">
        <f t="shared" si="2"/>
        <v>24105.6</v>
      </c>
      <c r="I1226" s="122">
        <f t="shared" si="3"/>
        <v>66.04273973</v>
      </c>
      <c r="J1226" s="122">
        <f t="shared" si="4"/>
        <v>1783.153973</v>
      </c>
      <c r="K1226" s="122">
        <f t="shared" si="5"/>
        <v>1997.132449</v>
      </c>
      <c r="L1226" s="122">
        <f t="shared" si="6"/>
        <v>5777</v>
      </c>
      <c r="M1226" s="125">
        <v>0.77</v>
      </c>
      <c r="N1226" s="125">
        <v>21.0</v>
      </c>
      <c r="O1226" s="118">
        <f t="shared" si="7"/>
        <v>27</v>
      </c>
      <c r="P1226" s="118"/>
      <c r="Q1226" s="118"/>
      <c r="R1226" s="118"/>
      <c r="S1226" s="118"/>
      <c r="T1226" s="118"/>
      <c r="U1226" s="118"/>
      <c r="V1226" s="118"/>
      <c r="W1226" s="118"/>
      <c r="X1226" s="118"/>
      <c r="Y1226" s="118"/>
      <c r="Z1226" s="118"/>
      <c r="AA1226" s="118"/>
      <c r="AB1226" s="118"/>
      <c r="AC1226" s="118"/>
      <c r="AD1226" s="118"/>
      <c r="AE1226" s="118"/>
      <c r="AF1226" s="118"/>
      <c r="AG1226" s="118"/>
    </row>
    <row r="1227" ht="11.25" customHeight="1">
      <c r="A1227" s="123">
        <v>58114.460967395644</v>
      </c>
      <c r="B1227" s="124">
        <v>7.363664859999999</v>
      </c>
      <c r="C1227" s="124">
        <f t="shared" si="1"/>
        <v>955.5920361</v>
      </c>
      <c r="D1227" s="124">
        <v>7036.659496877719</v>
      </c>
      <c r="E1227" s="125">
        <v>2144.0</v>
      </c>
      <c r="F1227" s="125">
        <v>0.49</v>
      </c>
      <c r="G1227" s="126">
        <v>0.2</v>
      </c>
      <c r="H1227" s="127">
        <f t="shared" si="2"/>
        <v>30873.6</v>
      </c>
      <c r="I1227" s="122">
        <f t="shared" si="3"/>
        <v>84.58520548</v>
      </c>
      <c r="J1227" s="122">
        <f t="shared" si="4"/>
        <v>1860.874521</v>
      </c>
      <c r="K1227" s="122">
        <f t="shared" si="5"/>
        <v>911.8285151</v>
      </c>
      <c r="L1227" s="122">
        <f t="shared" si="6"/>
        <v>3685</v>
      </c>
      <c r="M1227" s="125">
        <v>0.77</v>
      </c>
      <c r="N1227" s="125">
        <v>17.0</v>
      </c>
      <c r="O1227" s="118">
        <f t="shared" si="7"/>
        <v>22</v>
      </c>
      <c r="P1227" s="118"/>
      <c r="Q1227" s="118"/>
      <c r="R1227" s="118"/>
      <c r="S1227" s="118"/>
      <c r="T1227" s="118"/>
      <c r="U1227" s="118"/>
      <c r="V1227" s="118"/>
      <c r="W1227" s="118"/>
      <c r="X1227" s="118"/>
      <c r="Y1227" s="118"/>
      <c r="Z1227" s="118"/>
      <c r="AA1227" s="118"/>
      <c r="AB1227" s="118"/>
      <c r="AC1227" s="118"/>
      <c r="AD1227" s="118"/>
      <c r="AE1227" s="118"/>
      <c r="AF1227" s="118"/>
      <c r="AG1227" s="118"/>
    </row>
    <row r="1228" ht="11.25" customHeight="1">
      <c r="A1228" s="123">
        <v>54421.73051578351</v>
      </c>
      <c r="B1228" s="124">
        <v>9.79712</v>
      </c>
      <c r="C1228" s="124">
        <f t="shared" si="1"/>
        <v>1492.243422</v>
      </c>
      <c r="D1228" s="124">
        <v>14619.687876863241</v>
      </c>
      <c r="E1228" s="125">
        <v>2144.0</v>
      </c>
      <c r="F1228" s="125">
        <v>0.49</v>
      </c>
      <c r="G1228" s="126">
        <v>-0.4</v>
      </c>
      <c r="H1228" s="127">
        <f t="shared" si="2"/>
        <v>15436.8</v>
      </c>
      <c r="I1228" s="122">
        <f t="shared" si="3"/>
        <v>42.29260274</v>
      </c>
      <c r="J1228" s="122">
        <f t="shared" si="4"/>
        <v>1522.533699</v>
      </c>
      <c r="K1228" s="122">
        <f t="shared" si="5"/>
        <v>746.0415123</v>
      </c>
      <c r="L1228" s="122">
        <f t="shared" si="6"/>
        <v>3015</v>
      </c>
      <c r="M1228" s="125">
        <v>0.77</v>
      </c>
      <c r="N1228" s="125">
        <v>28.0</v>
      </c>
      <c r="O1228" s="118">
        <f t="shared" si="7"/>
        <v>36</v>
      </c>
      <c r="P1228" s="118"/>
      <c r="Q1228" s="118"/>
      <c r="R1228" s="118"/>
      <c r="S1228" s="118"/>
      <c r="T1228" s="118"/>
      <c r="U1228" s="118"/>
      <c r="V1228" s="118"/>
      <c r="W1228" s="118"/>
      <c r="X1228" s="118"/>
      <c r="Y1228" s="118"/>
      <c r="Z1228" s="118"/>
      <c r="AA1228" s="118"/>
      <c r="AB1228" s="118"/>
      <c r="AC1228" s="118"/>
      <c r="AD1228" s="118"/>
      <c r="AE1228" s="118"/>
      <c r="AF1228" s="118"/>
      <c r="AG1228" s="118"/>
    </row>
    <row r="1229" ht="11.25" customHeight="1">
      <c r="A1229" s="123">
        <v>21539.092018413052</v>
      </c>
      <c r="B1229" s="124">
        <v>30.57325757</v>
      </c>
      <c r="C1229" s="124">
        <f t="shared" si="1"/>
        <v>804.0372668</v>
      </c>
      <c r="D1229" s="124">
        <v>24582.038453648638</v>
      </c>
      <c r="E1229" s="125">
        <v>2144.0</v>
      </c>
      <c r="F1229" s="125">
        <v>0.49</v>
      </c>
      <c r="G1229" s="126">
        <v>0.2</v>
      </c>
      <c r="H1229" s="127">
        <f t="shared" si="2"/>
        <v>30873.6</v>
      </c>
      <c r="I1229" s="122">
        <f t="shared" si="3"/>
        <v>84.58520548</v>
      </c>
      <c r="J1229" s="122">
        <f t="shared" si="4"/>
        <v>1860.874521</v>
      </c>
      <c r="K1229" s="122">
        <f t="shared" si="5"/>
        <v>911.8285151</v>
      </c>
      <c r="L1229" s="122">
        <f t="shared" si="6"/>
        <v>3685</v>
      </c>
      <c r="M1229" s="125">
        <v>0.77</v>
      </c>
      <c r="N1229" s="125">
        <v>17.0</v>
      </c>
      <c r="O1229" s="118">
        <f t="shared" si="7"/>
        <v>22</v>
      </c>
      <c r="P1229" s="118"/>
      <c r="Q1229" s="118"/>
      <c r="R1229" s="118"/>
      <c r="S1229" s="118"/>
      <c r="T1229" s="118"/>
      <c r="U1229" s="118"/>
      <c r="V1229" s="118"/>
      <c r="W1229" s="118"/>
      <c r="X1229" s="118"/>
      <c r="Y1229" s="118"/>
      <c r="Z1229" s="118"/>
      <c r="AA1229" s="118"/>
      <c r="AB1229" s="118"/>
      <c r="AC1229" s="118"/>
      <c r="AD1229" s="118"/>
      <c r="AE1229" s="118"/>
      <c r="AF1229" s="118"/>
      <c r="AG1229" s="118"/>
    </row>
    <row r="1230" ht="11.25" customHeight="1">
      <c r="A1230" s="123">
        <v>58828.961515590236</v>
      </c>
      <c r="B1230" s="124">
        <v>6.850723449999999</v>
      </c>
      <c r="C1230" s="124">
        <f t="shared" si="1"/>
        <v>970.5397621</v>
      </c>
      <c r="D1230" s="124">
        <v>6648.899507569816</v>
      </c>
      <c r="E1230" s="125">
        <v>2144.0</v>
      </c>
      <c r="F1230" s="125">
        <v>0.49</v>
      </c>
      <c r="G1230" s="126">
        <v>-0.1</v>
      </c>
      <c r="H1230" s="127">
        <f t="shared" si="2"/>
        <v>23155.2</v>
      </c>
      <c r="I1230" s="122">
        <f t="shared" si="3"/>
        <v>63.43890411</v>
      </c>
      <c r="J1230" s="122">
        <f t="shared" si="4"/>
        <v>1395.65589</v>
      </c>
      <c r="K1230" s="122">
        <f t="shared" si="5"/>
        <v>683.8713863</v>
      </c>
      <c r="L1230" s="122">
        <f t="shared" si="6"/>
        <v>2763</v>
      </c>
      <c r="M1230" s="125">
        <v>0.77</v>
      </c>
      <c r="N1230" s="125">
        <v>17.0</v>
      </c>
      <c r="O1230" s="118">
        <f t="shared" si="7"/>
        <v>22</v>
      </c>
      <c r="P1230" s="118"/>
      <c r="Q1230" s="118"/>
      <c r="R1230" s="118"/>
      <c r="S1230" s="118"/>
      <c r="T1230" s="118"/>
      <c r="U1230" s="118"/>
      <c r="V1230" s="118"/>
      <c r="W1230" s="118"/>
      <c r="X1230" s="118"/>
      <c r="Y1230" s="118"/>
      <c r="Z1230" s="118"/>
      <c r="AA1230" s="118"/>
      <c r="AB1230" s="118"/>
      <c r="AC1230" s="118"/>
      <c r="AD1230" s="118"/>
      <c r="AE1230" s="118"/>
      <c r="AF1230" s="118"/>
      <c r="AG1230" s="118"/>
    </row>
    <row r="1231" ht="11.25" customHeight="1">
      <c r="A1231" s="123">
        <v>12583.736056099848</v>
      </c>
      <c r="B1231" s="124">
        <v>6.29783332</v>
      </c>
      <c r="C1231" s="124">
        <f t="shared" si="1"/>
        <v>1170.540604</v>
      </c>
      <c r="D1231" s="124">
        <v>7371.869618532741</v>
      </c>
      <c r="E1231" s="125">
        <v>478.0</v>
      </c>
      <c r="F1231" s="125">
        <v>0.85</v>
      </c>
      <c r="G1231" s="126">
        <v>1.5</v>
      </c>
      <c r="H1231" s="127">
        <f t="shared" si="2"/>
        <v>14340</v>
      </c>
      <c r="I1231" s="122">
        <f t="shared" si="3"/>
        <v>39.28767123</v>
      </c>
      <c r="J1231" s="122">
        <f t="shared" si="4"/>
        <v>3103.726027</v>
      </c>
      <c r="K1231" s="122">
        <f t="shared" si="5"/>
        <v>2638.167123</v>
      </c>
      <c r="L1231" s="122">
        <f t="shared" si="6"/>
        <v>8380</v>
      </c>
      <c r="M1231" s="125">
        <v>0.77</v>
      </c>
      <c r="N1231" s="125">
        <v>61.0</v>
      </c>
      <c r="O1231" s="118">
        <f t="shared" si="7"/>
        <v>79</v>
      </c>
      <c r="P1231" s="118"/>
      <c r="Q1231" s="118"/>
      <c r="R1231" s="118"/>
      <c r="S1231" s="118"/>
      <c r="T1231" s="118"/>
      <c r="U1231" s="118"/>
      <c r="V1231" s="118"/>
      <c r="W1231" s="118"/>
      <c r="X1231" s="118"/>
      <c r="Y1231" s="118"/>
      <c r="Z1231" s="118"/>
      <c r="AA1231" s="118"/>
      <c r="AB1231" s="118"/>
      <c r="AC1231" s="118"/>
      <c r="AD1231" s="118"/>
      <c r="AE1231" s="118"/>
      <c r="AF1231" s="118"/>
      <c r="AG1231" s="118"/>
    </row>
    <row r="1232" ht="11.25" customHeight="1">
      <c r="A1232" s="123">
        <v>87697.9158570362</v>
      </c>
      <c r="B1232" s="124">
        <v>5.620099999999999</v>
      </c>
      <c r="C1232" s="124">
        <f t="shared" si="1"/>
        <v>925.8126323</v>
      </c>
      <c r="D1232" s="124">
        <v>5203.159574903762</v>
      </c>
      <c r="E1232" s="125">
        <v>1554.0</v>
      </c>
      <c r="F1232" s="125">
        <v>0.75</v>
      </c>
      <c r="G1232" s="126">
        <v>1.5</v>
      </c>
      <c r="H1232" s="127">
        <f t="shared" si="2"/>
        <v>46620</v>
      </c>
      <c r="I1232" s="122">
        <f t="shared" si="3"/>
        <v>127.7260274</v>
      </c>
      <c r="J1232" s="122">
        <f t="shared" si="4"/>
        <v>2682.246575</v>
      </c>
      <c r="K1232" s="122">
        <f t="shared" si="5"/>
        <v>2011.684932</v>
      </c>
      <c r="L1232" s="122">
        <f t="shared" si="6"/>
        <v>6706</v>
      </c>
      <c r="M1232" s="125">
        <v>0.77</v>
      </c>
      <c r="N1232" s="125">
        <v>16.0</v>
      </c>
      <c r="O1232" s="118">
        <f t="shared" si="7"/>
        <v>21</v>
      </c>
      <c r="P1232" s="118"/>
      <c r="Q1232" s="118"/>
      <c r="R1232" s="118"/>
      <c r="S1232" s="118"/>
      <c r="T1232" s="118"/>
      <c r="U1232" s="118"/>
      <c r="V1232" s="118"/>
      <c r="W1232" s="118"/>
      <c r="X1232" s="118"/>
      <c r="Y1232" s="118"/>
      <c r="Z1232" s="118"/>
      <c r="AA1232" s="118"/>
      <c r="AB1232" s="118"/>
      <c r="AC1232" s="118"/>
      <c r="AD1232" s="118"/>
      <c r="AE1232" s="118"/>
      <c r="AF1232" s="118"/>
      <c r="AG1232" s="118"/>
    </row>
    <row r="1233" ht="11.25" customHeight="1">
      <c r="A1233" s="123">
        <v>68144.59660494959</v>
      </c>
      <c r="B1233" s="124">
        <v>10.06410528</v>
      </c>
      <c r="C1233" s="124">
        <f t="shared" si="1"/>
        <v>1076.309436</v>
      </c>
      <c r="D1233" s="124">
        <v>10832.091475393932</v>
      </c>
      <c r="E1233" s="125">
        <v>1884.0</v>
      </c>
      <c r="F1233" s="125">
        <v>0.56</v>
      </c>
      <c r="G1233" s="126">
        <v>0.5</v>
      </c>
      <c r="H1233" s="127">
        <f t="shared" si="2"/>
        <v>33912</v>
      </c>
      <c r="I1233" s="122">
        <f t="shared" si="3"/>
        <v>92.90958904</v>
      </c>
      <c r="J1233" s="122">
        <f t="shared" si="4"/>
        <v>2508.558904</v>
      </c>
      <c r="K1233" s="122">
        <f t="shared" si="5"/>
        <v>1404.792986</v>
      </c>
      <c r="L1233" s="122">
        <f t="shared" si="6"/>
        <v>5318</v>
      </c>
      <c r="M1233" s="125">
        <v>0.77</v>
      </c>
      <c r="N1233" s="125">
        <v>21.0</v>
      </c>
      <c r="O1233" s="118">
        <f t="shared" si="7"/>
        <v>27</v>
      </c>
      <c r="P1233" s="118"/>
      <c r="Q1233" s="118"/>
      <c r="R1233" s="118"/>
      <c r="S1233" s="118"/>
      <c r="T1233" s="118"/>
      <c r="U1233" s="118"/>
      <c r="V1233" s="118"/>
      <c r="W1233" s="118"/>
      <c r="X1233" s="118"/>
      <c r="Y1233" s="118"/>
      <c r="Z1233" s="118"/>
      <c r="AA1233" s="118"/>
      <c r="AB1233" s="118"/>
      <c r="AC1233" s="118"/>
      <c r="AD1233" s="118"/>
      <c r="AE1233" s="118"/>
      <c r="AF1233" s="118"/>
      <c r="AG1233" s="118"/>
    </row>
    <row r="1234" ht="11.25" customHeight="1">
      <c r="A1234" s="123">
        <v>21040.679068246594</v>
      </c>
      <c r="B1234" s="124">
        <v>7.452327849999999</v>
      </c>
      <c r="C1234" s="124">
        <f t="shared" si="1"/>
        <v>1970.43234</v>
      </c>
      <c r="D1234" s="124">
        <v>14684.307807540703</v>
      </c>
      <c r="E1234" s="125">
        <v>1610.0</v>
      </c>
      <c r="F1234" s="125">
        <v>0.4</v>
      </c>
      <c r="G1234" s="126">
        <v>-0.4</v>
      </c>
      <c r="H1234" s="127">
        <f t="shared" si="2"/>
        <v>11592</v>
      </c>
      <c r="I1234" s="122">
        <f t="shared" si="3"/>
        <v>31.75890411</v>
      </c>
      <c r="J1234" s="122">
        <f t="shared" si="4"/>
        <v>2191.364384</v>
      </c>
      <c r="K1234" s="122">
        <f t="shared" si="5"/>
        <v>876.5457534</v>
      </c>
      <c r="L1234" s="122">
        <f t="shared" si="6"/>
        <v>3944</v>
      </c>
      <c r="M1234" s="125">
        <v>0.77</v>
      </c>
      <c r="N1234" s="125">
        <v>53.0</v>
      </c>
      <c r="O1234" s="118">
        <f t="shared" si="7"/>
        <v>69</v>
      </c>
      <c r="P1234" s="118"/>
      <c r="Q1234" s="118"/>
      <c r="R1234" s="118"/>
      <c r="S1234" s="118"/>
      <c r="T1234" s="118"/>
      <c r="U1234" s="118"/>
      <c r="V1234" s="118"/>
      <c r="W1234" s="118"/>
      <c r="X1234" s="118"/>
      <c r="Y1234" s="118"/>
      <c r="Z1234" s="118"/>
      <c r="AA1234" s="118"/>
      <c r="AB1234" s="118"/>
      <c r="AC1234" s="118"/>
      <c r="AD1234" s="118"/>
      <c r="AE1234" s="118"/>
      <c r="AF1234" s="118"/>
      <c r="AG1234" s="118"/>
    </row>
    <row r="1235" ht="11.25" customHeight="1">
      <c r="A1235" s="123">
        <v>2797.320736054376</v>
      </c>
      <c r="B1235" s="124">
        <v>18.976240989999997</v>
      </c>
      <c r="C1235" s="124">
        <f t="shared" si="1"/>
        <v>1834.587399</v>
      </c>
      <c r="D1235" s="124">
        <v>34813.57259250114</v>
      </c>
      <c r="E1235" s="125">
        <v>2330.0</v>
      </c>
      <c r="F1235" s="125">
        <v>0.25</v>
      </c>
      <c r="G1235" s="126">
        <v>-0.4</v>
      </c>
      <c r="H1235" s="127">
        <f t="shared" si="2"/>
        <v>16776</v>
      </c>
      <c r="I1235" s="122">
        <f t="shared" si="3"/>
        <v>45.96164384</v>
      </c>
      <c r="J1235" s="122">
        <f t="shared" si="4"/>
        <v>3125.391781</v>
      </c>
      <c r="K1235" s="122">
        <f t="shared" si="5"/>
        <v>781.3479452</v>
      </c>
      <c r="L1235" s="122">
        <f t="shared" si="6"/>
        <v>4688</v>
      </c>
      <c r="M1235" s="125">
        <v>0.77</v>
      </c>
      <c r="N1235" s="125">
        <v>52.0</v>
      </c>
      <c r="O1235" s="118">
        <f t="shared" si="7"/>
        <v>68</v>
      </c>
      <c r="P1235" s="118"/>
      <c r="Q1235" s="118"/>
      <c r="R1235" s="118"/>
      <c r="S1235" s="118"/>
      <c r="T1235" s="118"/>
      <c r="U1235" s="118"/>
      <c r="V1235" s="118"/>
      <c r="W1235" s="118"/>
      <c r="X1235" s="118"/>
      <c r="Y1235" s="118"/>
      <c r="Z1235" s="118"/>
      <c r="AA1235" s="118"/>
      <c r="AB1235" s="118"/>
      <c r="AC1235" s="118"/>
      <c r="AD1235" s="118"/>
      <c r="AE1235" s="118"/>
      <c r="AF1235" s="118"/>
      <c r="AG1235" s="118"/>
    </row>
    <row r="1236" ht="11.25" customHeight="1">
      <c r="A1236" s="123">
        <v>280.78806309025373</v>
      </c>
      <c r="B1236" s="124">
        <v>11.32921</v>
      </c>
      <c r="C1236" s="124">
        <f t="shared" si="1"/>
        <v>1107.175855</v>
      </c>
      <c r="D1236" s="124">
        <v>12543.427769385718</v>
      </c>
      <c r="E1236" s="125">
        <v>1634.0</v>
      </c>
      <c r="F1236" s="125">
        <v>0.36</v>
      </c>
      <c r="G1236" s="126">
        <v>0.5</v>
      </c>
      <c r="H1236" s="127">
        <f t="shared" si="2"/>
        <v>29412</v>
      </c>
      <c r="I1236" s="122">
        <f t="shared" si="3"/>
        <v>80.58082192</v>
      </c>
      <c r="J1236" s="122">
        <f t="shared" si="4"/>
        <v>3545.556164</v>
      </c>
      <c r="K1236" s="122">
        <f t="shared" si="5"/>
        <v>1276.400219</v>
      </c>
      <c r="L1236" s="122">
        <f t="shared" si="6"/>
        <v>6098</v>
      </c>
      <c r="M1236" s="125">
        <v>0.77</v>
      </c>
      <c r="N1236" s="125">
        <v>34.0</v>
      </c>
      <c r="O1236" s="118">
        <f t="shared" si="7"/>
        <v>44</v>
      </c>
      <c r="P1236" s="118"/>
      <c r="Q1236" s="118"/>
      <c r="R1236" s="118"/>
      <c r="S1236" s="118"/>
      <c r="T1236" s="118"/>
      <c r="U1236" s="118"/>
      <c r="V1236" s="118"/>
      <c r="W1236" s="118"/>
      <c r="X1236" s="118"/>
      <c r="Y1236" s="118"/>
      <c r="Z1236" s="118"/>
      <c r="AA1236" s="118"/>
      <c r="AB1236" s="118"/>
      <c r="AC1236" s="118"/>
      <c r="AD1236" s="118"/>
      <c r="AE1236" s="118"/>
      <c r="AF1236" s="118"/>
      <c r="AG1236" s="118"/>
    </row>
    <row r="1237" ht="11.25" customHeight="1">
      <c r="A1237" s="123">
        <v>92208.60078350468</v>
      </c>
      <c r="B1237" s="124">
        <v>6.916949899999999</v>
      </c>
      <c r="C1237" s="124">
        <f t="shared" si="1"/>
        <v>1796.569986</v>
      </c>
      <c r="D1237" s="124">
        <v>12426.784584299563</v>
      </c>
      <c r="E1237" s="125">
        <v>1730.0</v>
      </c>
      <c r="F1237" s="125">
        <v>0.86</v>
      </c>
      <c r="G1237" s="126">
        <v>0.2</v>
      </c>
      <c r="H1237" s="127">
        <f t="shared" si="2"/>
        <v>24912</v>
      </c>
      <c r="I1237" s="122">
        <f t="shared" si="3"/>
        <v>68.25205479</v>
      </c>
      <c r="J1237" s="122">
        <f t="shared" si="4"/>
        <v>2320.569863</v>
      </c>
      <c r="K1237" s="122">
        <f t="shared" si="5"/>
        <v>1995.690082</v>
      </c>
      <c r="L1237" s="122">
        <f t="shared" si="6"/>
        <v>6312</v>
      </c>
      <c r="M1237" s="125">
        <v>0.77</v>
      </c>
      <c r="N1237" s="125">
        <v>26.0</v>
      </c>
      <c r="O1237" s="118">
        <f t="shared" si="7"/>
        <v>34</v>
      </c>
      <c r="P1237" s="118"/>
      <c r="Q1237" s="118"/>
      <c r="R1237" s="118"/>
      <c r="S1237" s="118"/>
      <c r="T1237" s="118"/>
      <c r="U1237" s="118"/>
      <c r="V1237" s="118"/>
      <c r="W1237" s="118"/>
      <c r="X1237" s="118"/>
      <c r="Y1237" s="118"/>
      <c r="Z1237" s="118"/>
      <c r="AA1237" s="118"/>
      <c r="AB1237" s="118"/>
      <c r="AC1237" s="118"/>
      <c r="AD1237" s="118"/>
      <c r="AE1237" s="118"/>
      <c r="AF1237" s="118"/>
      <c r="AG1237" s="118"/>
    </row>
    <row r="1238" ht="11.25" customHeight="1">
      <c r="A1238" s="123">
        <v>70689.3510397383</v>
      </c>
      <c r="B1238" s="124">
        <v>6.2613503999999995</v>
      </c>
      <c r="C1238" s="124">
        <f t="shared" si="1"/>
        <v>2512.825681</v>
      </c>
      <c r="D1238" s="124">
        <v>15733.682084489068</v>
      </c>
      <c r="E1238" s="125">
        <v>1384.0</v>
      </c>
      <c r="F1238" s="125">
        <v>0.55</v>
      </c>
      <c r="G1238" s="126">
        <v>0.2</v>
      </c>
      <c r="H1238" s="127">
        <f t="shared" si="2"/>
        <v>19929.6</v>
      </c>
      <c r="I1238" s="122">
        <f t="shared" si="3"/>
        <v>54.60164384</v>
      </c>
      <c r="J1238" s="122">
        <f t="shared" si="4"/>
        <v>4422.733151</v>
      </c>
      <c r="K1238" s="122">
        <f t="shared" si="5"/>
        <v>2432.503233</v>
      </c>
      <c r="L1238" s="122">
        <f t="shared" si="6"/>
        <v>9288</v>
      </c>
      <c r="M1238" s="125">
        <v>0.77</v>
      </c>
      <c r="N1238" s="125">
        <v>62.0</v>
      </c>
      <c r="O1238" s="118">
        <f t="shared" si="7"/>
        <v>81</v>
      </c>
      <c r="P1238" s="118"/>
      <c r="Q1238" s="118"/>
      <c r="R1238" s="118"/>
      <c r="S1238" s="118"/>
      <c r="T1238" s="118"/>
      <c r="U1238" s="118"/>
      <c r="V1238" s="118"/>
      <c r="W1238" s="118"/>
      <c r="X1238" s="118"/>
      <c r="Y1238" s="118"/>
      <c r="Z1238" s="118"/>
      <c r="AA1238" s="118"/>
      <c r="AB1238" s="118"/>
      <c r="AC1238" s="118"/>
      <c r="AD1238" s="118"/>
      <c r="AE1238" s="118"/>
      <c r="AF1238" s="118"/>
      <c r="AG1238" s="118"/>
    </row>
    <row r="1239" ht="11.25" customHeight="1">
      <c r="A1239" s="123">
        <v>74085.86797231894</v>
      </c>
      <c r="B1239" s="124">
        <v>5.320730559999999</v>
      </c>
      <c r="C1239" s="124">
        <f t="shared" si="1"/>
        <v>1286.30033</v>
      </c>
      <c r="D1239" s="124">
        <v>6844.057473460246</v>
      </c>
      <c r="E1239" s="125">
        <v>768.0</v>
      </c>
      <c r="F1239" s="125">
        <v>0.99</v>
      </c>
      <c r="G1239" s="126">
        <v>-0.2</v>
      </c>
      <c r="H1239" s="127">
        <f t="shared" si="2"/>
        <v>7372.8</v>
      </c>
      <c r="I1239" s="122">
        <f t="shared" si="3"/>
        <v>20.19945205</v>
      </c>
      <c r="J1239" s="122">
        <f t="shared" si="4"/>
        <v>949.3742466</v>
      </c>
      <c r="K1239" s="122">
        <f t="shared" si="5"/>
        <v>939.8805041</v>
      </c>
      <c r="L1239" s="122">
        <f t="shared" si="6"/>
        <v>2829</v>
      </c>
      <c r="M1239" s="125">
        <v>0.77</v>
      </c>
      <c r="N1239" s="125">
        <v>36.0</v>
      </c>
      <c r="O1239" s="118">
        <f t="shared" si="7"/>
        <v>47</v>
      </c>
      <c r="P1239" s="118"/>
      <c r="Q1239" s="118"/>
      <c r="R1239" s="118"/>
      <c r="S1239" s="118"/>
      <c r="T1239" s="118"/>
      <c r="U1239" s="118"/>
      <c r="V1239" s="118"/>
      <c r="W1239" s="118"/>
      <c r="X1239" s="118"/>
      <c r="Y1239" s="118"/>
      <c r="Z1239" s="118"/>
      <c r="AA1239" s="118"/>
      <c r="AB1239" s="118"/>
      <c r="AC1239" s="118"/>
      <c r="AD1239" s="118"/>
      <c r="AE1239" s="118"/>
      <c r="AF1239" s="118"/>
      <c r="AG1239" s="118"/>
    </row>
    <row r="1240" ht="11.25" customHeight="1">
      <c r="A1240" s="123">
        <v>86600.20452594219</v>
      </c>
      <c r="B1240" s="124">
        <v>12.724470559999999</v>
      </c>
      <c r="C1240" s="124">
        <f t="shared" si="1"/>
        <v>1368.242637</v>
      </c>
      <c r="D1240" s="124">
        <v>17410.163147965635</v>
      </c>
      <c r="E1240" s="125">
        <v>2692.0</v>
      </c>
      <c r="F1240" s="125">
        <v>0.71</v>
      </c>
      <c r="G1240" s="126">
        <v>0.5</v>
      </c>
      <c r="H1240" s="127">
        <f t="shared" si="2"/>
        <v>48456</v>
      </c>
      <c r="I1240" s="122">
        <f t="shared" si="3"/>
        <v>132.7561644</v>
      </c>
      <c r="J1240" s="122">
        <f t="shared" si="4"/>
        <v>2787.879452</v>
      </c>
      <c r="K1240" s="122">
        <f t="shared" si="5"/>
        <v>1979.394411</v>
      </c>
      <c r="L1240" s="122">
        <f t="shared" si="6"/>
        <v>6747</v>
      </c>
      <c r="M1240" s="125">
        <v>0.77</v>
      </c>
      <c r="N1240" s="125">
        <v>16.0</v>
      </c>
      <c r="O1240" s="118">
        <f t="shared" si="7"/>
        <v>21</v>
      </c>
      <c r="P1240" s="118"/>
      <c r="Q1240" s="118"/>
      <c r="R1240" s="118"/>
      <c r="S1240" s="118"/>
      <c r="T1240" s="118"/>
      <c r="U1240" s="118"/>
      <c r="V1240" s="118"/>
      <c r="W1240" s="118"/>
      <c r="X1240" s="118"/>
      <c r="Y1240" s="118"/>
      <c r="Z1240" s="118"/>
      <c r="AA1240" s="118"/>
      <c r="AB1240" s="118"/>
      <c r="AC1240" s="118"/>
      <c r="AD1240" s="118"/>
      <c r="AE1240" s="118"/>
      <c r="AF1240" s="118"/>
      <c r="AG1240" s="118"/>
    </row>
    <row r="1241" ht="11.25" customHeight="1">
      <c r="A1241" s="123">
        <v>67332.3006759961</v>
      </c>
      <c r="B1241" s="124">
        <v>90.52152439</v>
      </c>
      <c r="C1241" s="124">
        <f t="shared" si="1"/>
        <v>1096.311457</v>
      </c>
      <c r="D1241" s="124">
        <v>99239.78428317643</v>
      </c>
      <c r="E1241" s="125">
        <v>2054.0</v>
      </c>
      <c r="F1241" s="125">
        <v>0.34</v>
      </c>
      <c r="G1241" s="126">
        <v>0.4</v>
      </c>
      <c r="H1241" s="127">
        <f t="shared" si="2"/>
        <v>34507.2</v>
      </c>
      <c r="I1241" s="122">
        <f t="shared" si="3"/>
        <v>94.54027397</v>
      </c>
      <c r="J1241" s="122">
        <f t="shared" si="4"/>
        <v>4065.231781</v>
      </c>
      <c r="K1241" s="122">
        <f t="shared" si="5"/>
        <v>1382.178805</v>
      </c>
      <c r="L1241" s="122">
        <f t="shared" si="6"/>
        <v>6830</v>
      </c>
      <c r="M1241" s="125">
        <v>0.77</v>
      </c>
      <c r="N1241" s="125">
        <v>33.0</v>
      </c>
      <c r="O1241" s="118">
        <f t="shared" si="7"/>
        <v>43</v>
      </c>
      <c r="P1241" s="118"/>
      <c r="Q1241" s="118"/>
      <c r="R1241" s="118"/>
      <c r="S1241" s="118"/>
      <c r="T1241" s="118"/>
      <c r="U1241" s="118"/>
      <c r="V1241" s="118"/>
      <c r="W1241" s="118"/>
      <c r="X1241" s="118"/>
      <c r="Y1241" s="118"/>
      <c r="Z1241" s="118"/>
      <c r="AA1241" s="118"/>
      <c r="AB1241" s="118"/>
      <c r="AC1241" s="118"/>
      <c r="AD1241" s="118"/>
      <c r="AE1241" s="118"/>
      <c r="AF1241" s="118"/>
      <c r="AG1241" s="118"/>
    </row>
    <row r="1242" ht="11.25" customHeight="1">
      <c r="A1242" s="123">
        <v>67486.73280964143</v>
      </c>
      <c r="B1242" s="124">
        <v>10.438955629999999</v>
      </c>
      <c r="C1242" s="124">
        <f t="shared" si="1"/>
        <v>2778.435953</v>
      </c>
      <c r="D1242" s="124">
        <v>29003.969631881082</v>
      </c>
      <c r="E1242" s="125">
        <v>1796.0</v>
      </c>
      <c r="F1242" s="125">
        <v>0.5</v>
      </c>
      <c r="G1242" s="126">
        <v>0.4</v>
      </c>
      <c r="H1242" s="127">
        <f t="shared" si="2"/>
        <v>30172.8</v>
      </c>
      <c r="I1242" s="122">
        <f t="shared" si="3"/>
        <v>82.66520548</v>
      </c>
      <c r="J1242" s="122">
        <f t="shared" si="4"/>
        <v>6695.881644</v>
      </c>
      <c r="K1242" s="122">
        <f t="shared" si="5"/>
        <v>3347.940822</v>
      </c>
      <c r="L1242" s="122">
        <f t="shared" si="6"/>
        <v>13392</v>
      </c>
      <c r="M1242" s="125">
        <v>0.77</v>
      </c>
      <c r="N1242" s="125">
        <v>62.0</v>
      </c>
      <c r="O1242" s="118">
        <f t="shared" si="7"/>
        <v>81</v>
      </c>
      <c r="P1242" s="118"/>
      <c r="Q1242" s="118"/>
      <c r="R1242" s="118"/>
      <c r="S1242" s="118"/>
      <c r="T1242" s="118"/>
      <c r="U1242" s="118"/>
      <c r="V1242" s="118"/>
      <c r="W1242" s="118"/>
      <c r="X1242" s="118"/>
      <c r="Y1242" s="118"/>
      <c r="Z1242" s="118"/>
      <c r="AA1242" s="118"/>
      <c r="AB1242" s="118"/>
      <c r="AC1242" s="118"/>
      <c r="AD1242" s="118"/>
      <c r="AE1242" s="118"/>
      <c r="AF1242" s="118"/>
      <c r="AG1242" s="118"/>
    </row>
    <row r="1243" ht="11.25" customHeight="1">
      <c r="A1243" s="123">
        <v>49472.71624767847</v>
      </c>
      <c r="B1243" s="124">
        <v>8.332037759999999</v>
      </c>
      <c r="C1243" s="124">
        <f t="shared" si="1"/>
        <v>1072.961709</v>
      </c>
      <c r="D1243" s="124">
        <v>8939.95747632477</v>
      </c>
      <c r="E1243" s="125">
        <v>566.0</v>
      </c>
      <c r="F1243" s="125">
        <v>2.11</v>
      </c>
      <c r="G1243" s="126">
        <v>0.3</v>
      </c>
      <c r="H1243" s="127">
        <f t="shared" si="2"/>
        <v>8829.6</v>
      </c>
      <c r="I1243" s="122">
        <f t="shared" si="3"/>
        <v>24.19068493</v>
      </c>
      <c r="J1243" s="122">
        <f t="shared" si="4"/>
        <v>701.529863</v>
      </c>
      <c r="K1243" s="122">
        <f t="shared" si="5"/>
        <v>1480.228011</v>
      </c>
      <c r="L1243" s="122">
        <f t="shared" si="6"/>
        <v>3662</v>
      </c>
      <c r="M1243" s="125">
        <v>0.77</v>
      </c>
      <c r="N1243" s="125">
        <v>22.0</v>
      </c>
      <c r="O1243" s="118">
        <f t="shared" si="7"/>
        <v>29</v>
      </c>
      <c r="P1243" s="118"/>
      <c r="Q1243" s="118"/>
      <c r="R1243" s="118"/>
      <c r="S1243" s="118"/>
      <c r="T1243" s="118"/>
      <c r="U1243" s="118"/>
      <c r="V1243" s="118"/>
      <c r="W1243" s="118"/>
      <c r="X1243" s="118"/>
      <c r="Y1243" s="118"/>
      <c r="Z1243" s="118"/>
      <c r="AA1243" s="118"/>
      <c r="AB1243" s="118"/>
      <c r="AC1243" s="118"/>
      <c r="AD1243" s="118"/>
      <c r="AE1243" s="118"/>
      <c r="AF1243" s="118"/>
      <c r="AG1243" s="118"/>
    </row>
    <row r="1244" ht="11.25" customHeight="1">
      <c r="A1244" s="123">
        <v>38742.027714567215</v>
      </c>
      <c r="B1244" s="124">
        <v>8.31222637</v>
      </c>
      <c r="C1244" s="124">
        <f t="shared" si="1"/>
        <v>662.9698517</v>
      </c>
      <c r="D1244" s="124">
        <v>5510.755483599054</v>
      </c>
      <c r="E1244" s="125">
        <v>1400.0</v>
      </c>
      <c r="F1244" s="125">
        <v>0.97</v>
      </c>
      <c r="G1244" s="126">
        <v>-0.6</v>
      </c>
      <c r="H1244" s="127">
        <f t="shared" si="2"/>
        <v>6720</v>
      </c>
      <c r="I1244" s="122">
        <f t="shared" si="3"/>
        <v>18.4109589</v>
      </c>
      <c r="J1244" s="122">
        <f t="shared" si="4"/>
        <v>257.7534247</v>
      </c>
      <c r="K1244" s="122">
        <f t="shared" si="5"/>
        <v>250.0208219</v>
      </c>
      <c r="L1244" s="122">
        <f t="shared" si="6"/>
        <v>758</v>
      </c>
      <c r="M1244" s="125">
        <v>0.77</v>
      </c>
      <c r="N1244" s="125">
        <v>11.0</v>
      </c>
      <c r="O1244" s="118">
        <f t="shared" si="7"/>
        <v>14</v>
      </c>
      <c r="P1244" s="118"/>
      <c r="Q1244" s="118"/>
      <c r="R1244" s="118"/>
      <c r="S1244" s="118"/>
      <c r="T1244" s="118"/>
      <c r="U1244" s="118"/>
      <c r="V1244" s="118"/>
      <c r="W1244" s="118"/>
      <c r="X1244" s="118"/>
      <c r="Y1244" s="118"/>
      <c r="Z1244" s="118"/>
      <c r="AA1244" s="118"/>
      <c r="AB1244" s="118"/>
      <c r="AC1244" s="118"/>
      <c r="AD1244" s="118"/>
      <c r="AE1244" s="118"/>
      <c r="AF1244" s="118"/>
      <c r="AG1244" s="118"/>
    </row>
    <row r="1245" ht="11.25" customHeight="1">
      <c r="A1245" s="123">
        <v>71185.2270179913</v>
      </c>
      <c r="B1245" s="124">
        <v>21.03975552</v>
      </c>
      <c r="C1245" s="124">
        <f t="shared" si="1"/>
        <v>2213.458817</v>
      </c>
      <c r="D1245" s="124">
        <v>46570.63235560608</v>
      </c>
      <c r="E1245" s="125">
        <v>2532.0</v>
      </c>
      <c r="F1245" s="125">
        <v>0.5</v>
      </c>
      <c r="G1245" s="126">
        <v>1.2</v>
      </c>
      <c r="H1245" s="127">
        <f t="shared" si="2"/>
        <v>66844.8</v>
      </c>
      <c r="I1245" s="122">
        <f t="shared" si="3"/>
        <v>183.1364384</v>
      </c>
      <c r="J1245" s="122">
        <f t="shared" si="4"/>
        <v>8973.685479</v>
      </c>
      <c r="K1245" s="122">
        <f t="shared" si="5"/>
        <v>4486.84274</v>
      </c>
      <c r="L1245" s="122">
        <f t="shared" si="6"/>
        <v>17947</v>
      </c>
      <c r="M1245" s="125">
        <v>0.77</v>
      </c>
      <c r="N1245" s="125">
        <v>38.0</v>
      </c>
      <c r="O1245" s="118">
        <f t="shared" si="7"/>
        <v>49</v>
      </c>
      <c r="P1245" s="118"/>
      <c r="Q1245" s="118"/>
      <c r="R1245" s="118"/>
      <c r="S1245" s="118"/>
      <c r="T1245" s="118"/>
      <c r="U1245" s="118"/>
      <c r="V1245" s="118"/>
      <c r="W1245" s="118"/>
      <c r="X1245" s="118"/>
      <c r="Y1245" s="118"/>
      <c r="Z1245" s="118"/>
      <c r="AA1245" s="118"/>
      <c r="AB1245" s="118"/>
      <c r="AC1245" s="118"/>
      <c r="AD1245" s="118"/>
      <c r="AE1245" s="118"/>
      <c r="AF1245" s="118"/>
      <c r="AG1245" s="118"/>
    </row>
    <row r="1246" ht="11.25" customHeight="1">
      <c r="A1246" s="123">
        <v>83637.2318874979</v>
      </c>
      <c r="B1246" s="124">
        <v>6.02869933</v>
      </c>
      <c r="C1246" s="124">
        <f t="shared" si="1"/>
        <v>2954.057323</v>
      </c>
      <c r="D1246" s="124">
        <v>17809.123401208075</v>
      </c>
      <c r="E1246" s="125">
        <v>2532.0</v>
      </c>
      <c r="F1246" s="125">
        <v>0.5</v>
      </c>
      <c r="G1246" s="126">
        <v>0.6</v>
      </c>
      <c r="H1246" s="127">
        <f t="shared" si="2"/>
        <v>48614.4</v>
      </c>
      <c r="I1246" s="122">
        <f t="shared" si="3"/>
        <v>133.190137</v>
      </c>
      <c r="J1246" s="122">
        <f t="shared" si="4"/>
        <v>7325.457534</v>
      </c>
      <c r="K1246" s="122">
        <f t="shared" si="5"/>
        <v>3662.728767</v>
      </c>
      <c r="L1246" s="122">
        <f t="shared" si="6"/>
        <v>14651</v>
      </c>
      <c r="M1246" s="125">
        <v>0.77</v>
      </c>
      <c r="N1246" s="125">
        <v>42.0</v>
      </c>
      <c r="O1246" s="118">
        <f t="shared" si="7"/>
        <v>55</v>
      </c>
      <c r="P1246" s="118"/>
      <c r="Q1246" s="118"/>
      <c r="R1246" s="118"/>
      <c r="S1246" s="118"/>
      <c r="T1246" s="118"/>
      <c r="U1246" s="118"/>
      <c r="V1246" s="118"/>
      <c r="W1246" s="118"/>
      <c r="X1246" s="118"/>
      <c r="Y1246" s="118"/>
      <c r="Z1246" s="118"/>
      <c r="AA1246" s="118"/>
      <c r="AB1246" s="118"/>
      <c r="AC1246" s="118"/>
      <c r="AD1246" s="118"/>
      <c r="AE1246" s="118"/>
      <c r="AF1246" s="118"/>
      <c r="AG1246" s="118"/>
    </row>
    <row r="1247" ht="11.25" customHeight="1">
      <c r="A1247" s="123">
        <v>8198.375067264296</v>
      </c>
      <c r="B1247" s="124">
        <v>5.36109165</v>
      </c>
      <c r="C1247" s="124">
        <f t="shared" si="1"/>
        <v>2752.878193</v>
      </c>
      <c r="D1247" s="124">
        <v>14758.432291951605</v>
      </c>
      <c r="E1247" s="125">
        <v>2532.0</v>
      </c>
      <c r="F1247" s="125">
        <v>0.5</v>
      </c>
      <c r="G1247" s="126">
        <v>-0.1</v>
      </c>
      <c r="H1247" s="127">
        <f t="shared" si="2"/>
        <v>27345.6</v>
      </c>
      <c r="I1247" s="122">
        <f t="shared" si="3"/>
        <v>74.91945205</v>
      </c>
      <c r="J1247" s="122">
        <f t="shared" si="4"/>
        <v>3671.053151</v>
      </c>
      <c r="K1247" s="122">
        <f t="shared" si="5"/>
        <v>1835.526575</v>
      </c>
      <c r="L1247" s="122">
        <f t="shared" si="6"/>
        <v>7342</v>
      </c>
      <c r="M1247" s="125">
        <v>0.77</v>
      </c>
      <c r="N1247" s="125">
        <v>38.0</v>
      </c>
      <c r="O1247" s="118">
        <f t="shared" si="7"/>
        <v>49</v>
      </c>
      <c r="P1247" s="118"/>
      <c r="Q1247" s="118"/>
      <c r="R1247" s="118"/>
      <c r="S1247" s="118"/>
      <c r="T1247" s="118"/>
      <c r="U1247" s="118"/>
      <c r="V1247" s="118"/>
      <c r="W1247" s="118"/>
      <c r="X1247" s="118"/>
      <c r="Y1247" s="118"/>
      <c r="Z1247" s="118"/>
      <c r="AA1247" s="118"/>
      <c r="AB1247" s="118"/>
      <c r="AC1247" s="118"/>
      <c r="AD1247" s="118"/>
      <c r="AE1247" s="118"/>
      <c r="AF1247" s="118"/>
      <c r="AG1247" s="118"/>
    </row>
    <row r="1248" ht="11.25" customHeight="1">
      <c r="A1248" s="123">
        <v>72167.8924080174</v>
      </c>
      <c r="B1248" s="124">
        <v>20.037644819999997</v>
      </c>
      <c r="C1248" s="124">
        <f t="shared" si="1"/>
        <v>980.9386193</v>
      </c>
      <c r="D1248" s="124">
        <v>19655.699643757012</v>
      </c>
      <c r="E1248" s="125">
        <v>2418.0</v>
      </c>
      <c r="F1248" s="125">
        <v>0.27</v>
      </c>
      <c r="G1248" s="126">
        <v>0.4</v>
      </c>
      <c r="H1248" s="127">
        <f t="shared" si="2"/>
        <v>40622.4</v>
      </c>
      <c r="I1248" s="122">
        <f t="shared" si="3"/>
        <v>111.2942466</v>
      </c>
      <c r="J1248" s="122">
        <f t="shared" si="4"/>
        <v>3784.004384</v>
      </c>
      <c r="K1248" s="122">
        <f t="shared" si="5"/>
        <v>1021.681184</v>
      </c>
      <c r="L1248" s="122">
        <f t="shared" si="6"/>
        <v>5827</v>
      </c>
      <c r="M1248" s="125">
        <v>0.77</v>
      </c>
      <c r="N1248" s="125">
        <v>26.0</v>
      </c>
      <c r="O1248" s="118">
        <f t="shared" si="7"/>
        <v>34</v>
      </c>
      <c r="P1248" s="118"/>
      <c r="Q1248" s="118"/>
      <c r="R1248" s="118"/>
      <c r="S1248" s="118"/>
      <c r="T1248" s="118"/>
      <c r="U1248" s="118"/>
      <c r="V1248" s="118"/>
      <c r="W1248" s="118"/>
      <c r="X1248" s="118"/>
      <c r="Y1248" s="118"/>
      <c r="Z1248" s="118"/>
      <c r="AA1248" s="118"/>
      <c r="AB1248" s="118"/>
      <c r="AC1248" s="118"/>
      <c r="AD1248" s="118"/>
      <c r="AE1248" s="118"/>
      <c r="AF1248" s="118"/>
      <c r="AG1248" s="118"/>
    </row>
    <row r="1249" ht="11.25" customHeight="1">
      <c r="A1249" s="123">
        <v>85993.0033035244</v>
      </c>
      <c r="B1249" s="124">
        <v>13.54434253</v>
      </c>
      <c r="C1249" s="124">
        <f t="shared" si="1"/>
        <v>4845.184001</v>
      </c>
      <c r="D1249" s="124">
        <v>65624.83173063489</v>
      </c>
      <c r="E1249" s="125">
        <v>2894.0</v>
      </c>
      <c r="F1249" s="125">
        <v>0.35</v>
      </c>
      <c r="G1249" s="126">
        <v>0.2</v>
      </c>
      <c r="H1249" s="127">
        <f t="shared" si="2"/>
        <v>41673.6</v>
      </c>
      <c r="I1249" s="122">
        <f t="shared" si="3"/>
        <v>114.1742466</v>
      </c>
      <c r="J1249" s="122">
        <f t="shared" si="4"/>
        <v>13015.86411</v>
      </c>
      <c r="K1249" s="122">
        <f t="shared" si="5"/>
        <v>4555.552438</v>
      </c>
      <c r="L1249" s="122">
        <f t="shared" si="6"/>
        <v>22127</v>
      </c>
      <c r="M1249" s="125">
        <v>0.77</v>
      </c>
      <c r="N1249" s="125">
        <v>88.0</v>
      </c>
      <c r="O1249" s="118">
        <f t="shared" si="7"/>
        <v>114</v>
      </c>
      <c r="P1249" s="118"/>
      <c r="Q1249" s="118"/>
      <c r="R1249" s="118"/>
      <c r="S1249" s="118"/>
      <c r="T1249" s="118"/>
      <c r="U1249" s="118"/>
      <c r="V1249" s="118"/>
      <c r="W1249" s="118"/>
      <c r="X1249" s="118"/>
      <c r="Y1249" s="118"/>
      <c r="Z1249" s="118"/>
      <c r="AA1249" s="118"/>
      <c r="AB1249" s="118"/>
      <c r="AC1249" s="118"/>
      <c r="AD1249" s="118"/>
      <c r="AE1249" s="118"/>
      <c r="AF1249" s="118"/>
      <c r="AG1249" s="118"/>
    </row>
    <row r="1250" ht="11.25" customHeight="1">
      <c r="A1250" s="123">
        <v>18728.792692028917</v>
      </c>
      <c r="B1250" s="124">
        <v>13.335788659999999</v>
      </c>
      <c r="C1250" s="124">
        <f t="shared" si="1"/>
        <v>2238.028896</v>
      </c>
      <c r="D1250" s="124">
        <v>29845.880374320084</v>
      </c>
      <c r="E1250" s="125">
        <v>1690.0</v>
      </c>
      <c r="F1250" s="125">
        <v>0.43</v>
      </c>
      <c r="G1250" s="126">
        <v>1.2</v>
      </c>
      <c r="H1250" s="127">
        <f t="shared" si="2"/>
        <v>44616</v>
      </c>
      <c r="I1250" s="122">
        <f t="shared" si="3"/>
        <v>122.2356164</v>
      </c>
      <c r="J1250" s="122">
        <f t="shared" si="4"/>
        <v>9656.613699</v>
      </c>
      <c r="K1250" s="122">
        <f t="shared" si="5"/>
        <v>4152.34389</v>
      </c>
      <c r="L1250" s="122">
        <f t="shared" si="6"/>
        <v>17961</v>
      </c>
      <c r="M1250" s="125">
        <v>0.77</v>
      </c>
      <c r="N1250" s="125">
        <v>61.0</v>
      </c>
      <c r="O1250" s="118">
        <f t="shared" si="7"/>
        <v>79</v>
      </c>
      <c r="P1250" s="118"/>
      <c r="Q1250" s="118"/>
      <c r="R1250" s="118"/>
      <c r="S1250" s="118"/>
      <c r="T1250" s="118"/>
      <c r="U1250" s="118"/>
      <c r="V1250" s="118"/>
      <c r="W1250" s="118"/>
      <c r="X1250" s="118"/>
      <c r="Y1250" s="118"/>
      <c r="Z1250" s="118"/>
      <c r="AA1250" s="118"/>
      <c r="AB1250" s="118"/>
      <c r="AC1250" s="118"/>
      <c r="AD1250" s="118"/>
      <c r="AE1250" s="118"/>
      <c r="AF1250" s="118"/>
      <c r="AG1250" s="118"/>
    </row>
    <row r="1251" ht="11.25" customHeight="1">
      <c r="A1251" s="123">
        <v>82525.33970562012</v>
      </c>
      <c r="B1251" s="124">
        <v>7.922047379999999</v>
      </c>
      <c r="C1251" s="124">
        <f t="shared" si="1"/>
        <v>320.5737144</v>
      </c>
      <c r="D1251" s="124">
        <v>2539.6001543574084</v>
      </c>
      <c r="E1251" s="125">
        <v>2482.0</v>
      </c>
      <c r="F1251" s="125">
        <v>0.49</v>
      </c>
      <c r="G1251" s="126">
        <v>0.8</v>
      </c>
      <c r="H1251" s="127">
        <f t="shared" si="2"/>
        <v>53611.2</v>
      </c>
      <c r="I1251" s="122">
        <f t="shared" si="3"/>
        <v>146.88</v>
      </c>
      <c r="J1251" s="122">
        <f t="shared" si="4"/>
        <v>881.28</v>
      </c>
      <c r="K1251" s="122">
        <f t="shared" si="5"/>
        <v>431.8272</v>
      </c>
      <c r="L1251" s="122">
        <f t="shared" si="6"/>
        <v>1745</v>
      </c>
      <c r="M1251" s="125">
        <v>0.77</v>
      </c>
      <c r="N1251" s="125">
        <v>5.0</v>
      </c>
      <c r="O1251" s="118">
        <f t="shared" si="7"/>
        <v>6</v>
      </c>
      <c r="P1251" s="118"/>
      <c r="Q1251" s="118"/>
      <c r="R1251" s="118"/>
      <c r="S1251" s="118"/>
      <c r="T1251" s="118"/>
      <c r="U1251" s="118"/>
      <c r="V1251" s="118"/>
      <c r="W1251" s="118"/>
      <c r="X1251" s="118"/>
      <c r="Y1251" s="118"/>
      <c r="Z1251" s="118"/>
      <c r="AA1251" s="118"/>
      <c r="AB1251" s="118"/>
      <c r="AC1251" s="118"/>
      <c r="AD1251" s="118"/>
      <c r="AE1251" s="118"/>
      <c r="AF1251" s="118"/>
      <c r="AG1251" s="118"/>
    </row>
    <row r="1252" ht="11.25" customHeight="1">
      <c r="A1252" s="123">
        <v>61623.30085896243</v>
      </c>
      <c r="B1252" s="124">
        <v>13.777295889999998</v>
      </c>
      <c r="C1252" s="124">
        <f t="shared" si="1"/>
        <v>1442.309101</v>
      </c>
      <c r="D1252" s="124">
        <v>19871.119247090195</v>
      </c>
      <c r="E1252" s="125">
        <v>3064.0</v>
      </c>
      <c r="F1252" s="125">
        <v>0.28</v>
      </c>
      <c r="G1252" s="126">
        <v>-0.4</v>
      </c>
      <c r="H1252" s="127">
        <f t="shared" si="2"/>
        <v>22060.8</v>
      </c>
      <c r="I1252" s="122">
        <f t="shared" si="3"/>
        <v>60.44054795</v>
      </c>
      <c r="J1252" s="122">
        <f t="shared" si="4"/>
        <v>2175.859726</v>
      </c>
      <c r="K1252" s="122">
        <f t="shared" si="5"/>
        <v>609.2407233</v>
      </c>
      <c r="L1252" s="122">
        <f t="shared" si="6"/>
        <v>3394</v>
      </c>
      <c r="M1252" s="125">
        <v>0.77</v>
      </c>
      <c r="N1252" s="125">
        <v>28.0</v>
      </c>
      <c r="O1252" s="118">
        <f t="shared" si="7"/>
        <v>36</v>
      </c>
      <c r="P1252" s="118"/>
      <c r="Q1252" s="118"/>
      <c r="R1252" s="118"/>
      <c r="S1252" s="118"/>
      <c r="T1252" s="118"/>
      <c r="U1252" s="118"/>
      <c r="V1252" s="118"/>
      <c r="W1252" s="118"/>
      <c r="X1252" s="118"/>
      <c r="Y1252" s="118"/>
      <c r="Z1252" s="118"/>
      <c r="AA1252" s="118"/>
      <c r="AB1252" s="118"/>
      <c r="AC1252" s="118"/>
      <c r="AD1252" s="118"/>
      <c r="AE1252" s="118"/>
      <c r="AF1252" s="118"/>
      <c r="AG1252" s="118"/>
    </row>
    <row r="1253" ht="11.25" customHeight="1">
      <c r="A1253" s="123">
        <v>68005.84706078953</v>
      </c>
      <c r="B1253" s="124">
        <v>6.622611459999999</v>
      </c>
      <c r="C1253" s="124">
        <f t="shared" si="1"/>
        <v>720.5447742</v>
      </c>
      <c r="D1253" s="124">
        <v>4771.888079052335</v>
      </c>
      <c r="E1253" s="125">
        <v>2264.0</v>
      </c>
      <c r="F1253" s="125">
        <v>0.55</v>
      </c>
      <c r="G1253" s="126">
        <v>0.8</v>
      </c>
      <c r="H1253" s="127">
        <f t="shared" si="2"/>
        <v>48902.4</v>
      </c>
      <c r="I1253" s="122">
        <f t="shared" si="3"/>
        <v>133.9791781</v>
      </c>
      <c r="J1253" s="122">
        <f t="shared" si="4"/>
        <v>1875.708493</v>
      </c>
      <c r="K1253" s="122">
        <f t="shared" si="5"/>
        <v>1031.639671</v>
      </c>
      <c r="L1253" s="122">
        <f t="shared" si="6"/>
        <v>3939</v>
      </c>
      <c r="M1253" s="125">
        <v>0.77</v>
      </c>
      <c r="N1253" s="125">
        <v>11.0</v>
      </c>
      <c r="O1253" s="118">
        <f t="shared" si="7"/>
        <v>14</v>
      </c>
      <c r="P1253" s="118"/>
      <c r="Q1253" s="118"/>
      <c r="R1253" s="118"/>
      <c r="S1253" s="118"/>
      <c r="T1253" s="118"/>
      <c r="U1253" s="118"/>
      <c r="V1253" s="118"/>
      <c r="W1253" s="118"/>
      <c r="X1253" s="118"/>
      <c r="Y1253" s="118"/>
      <c r="Z1253" s="118"/>
      <c r="AA1253" s="118"/>
      <c r="AB1253" s="118"/>
      <c r="AC1253" s="118"/>
      <c r="AD1253" s="118"/>
      <c r="AE1253" s="118"/>
      <c r="AF1253" s="118"/>
      <c r="AG1253" s="118"/>
    </row>
    <row r="1254" ht="11.25" customHeight="1">
      <c r="A1254" s="123">
        <v>55870.75261140787</v>
      </c>
      <c r="B1254" s="124">
        <v>9.418825349999999</v>
      </c>
      <c r="C1254" s="124">
        <f t="shared" si="1"/>
        <v>6500.056623</v>
      </c>
      <c r="D1254" s="124">
        <v>61222.89810032687</v>
      </c>
      <c r="E1254" s="125">
        <v>1820.0</v>
      </c>
      <c r="F1254" s="125">
        <v>1.28</v>
      </c>
      <c r="G1254" s="126">
        <v>0.2</v>
      </c>
      <c r="H1254" s="127">
        <f t="shared" si="2"/>
        <v>26208</v>
      </c>
      <c r="I1254" s="122">
        <f t="shared" si="3"/>
        <v>71.80273973</v>
      </c>
      <c r="J1254" s="122">
        <f t="shared" si="4"/>
        <v>6175.035616</v>
      </c>
      <c r="K1254" s="122">
        <f t="shared" si="5"/>
        <v>7904.045589</v>
      </c>
      <c r="L1254" s="122">
        <f t="shared" si="6"/>
        <v>21983</v>
      </c>
      <c r="M1254" s="125">
        <v>0.77</v>
      </c>
      <c r="N1254" s="125">
        <v>66.0</v>
      </c>
      <c r="O1254" s="118">
        <f t="shared" si="7"/>
        <v>86</v>
      </c>
      <c r="P1254" s="118"/>
      <c r="Q1254" s="118"/>
      <c r="R1254" s="118"/>
      <c r="S1254" s="118"/>
      <c r="T1254" s="118"/>
      <c r="U1254" s="118"/>
      <c r="V1254" s="118"/>
      <c r="W1254" s="118"/>
      <c r="X1254" s="118"/>
      <c r="Y1254" s="118"/>
      <c r="Z1254" s="118"/>
      <c r="AA1254" s="118"/>
      <c r="AB1254" s="118"/>
      <c r="AC1254" s="118"/>
      <c r="AD1254" s="118"/>
      <c r="AE1254" s="118"/>
      <c r="AF1254" s="118"/>
      <c r="AG1254" s="118"/>
    </row>
    <row r="1255" ht="11.25" customHeight="1">
      <c r="A1255" s="123">
        <v>3168.3326436890316</v>
      </c>
      <c r="B1255" s="124">
        <v>7.55610448</v>
      </c>
      <c r="C1255" s="124">
        <f t="shared" si="1"/>
        <v>4687.908473</v>
      </c>
      <c r="D1255" s="124">
        <v>35422.3262121574</v>
      </c>
      <c r="E1255" s="125">
        <v>3032.0</v>
      </c>
      <c r="F1255" s="125">
        <v>0.3</v>
      </c>
      <c r="G1255" s="126">
        <v>1.5</v>
      </c>
      <c r="H1255" s="127">
        <f t="shared" si="2"/>
        <v>90960</v>
      </c>
      <c r="I1255" s="122">
        <f t="shared" si="3"/>
        <v>249.2054795</v>
      </c>
      <c r="J1255" s="122">
        <f t="shared" si="4"/>
        <v>25169.75342</v>
      </c>
      <c r="K1255" s="122">
        <f t="shared" si="5"/>
        <v>7550.926027</v>
      </c>
      <c r="L1255" s="122">
        <f t="shared" si="6"/>
        <v>40272</v>
      </c>
      <c r="M1255" s="125">
        <v>0.77</v>
      </c>
      <c r="N1255" s="125">
        <v>78.0</v>
      </c>
      <c r="O1255" s="118">
        <f t="shared" si="7"/>
        <v>101</v>
      </c>
      <c r="P1255" s="118"/>
      <c r="Q1255" s="118"/>
      <c r="R1255" s="118"/>
      <c r="S1255" s="118"/>
      <c r="T1255" s="118"/>
      <c r="U1255" s="118"/>
      <c r="V1255" s="118"/>
      <c r="W1255" s="118"/>
      <c r="X1255" s="118"/>
      <c r="Y1255" s="118"/>
      <c r="Z1255" s="118"/>
      <c r="AA1255" s="118"/>
      <c r="AB1255" s="118"/>
      <c r="AC1255" s="118"/>
      <c r="AD1255" s="118"/>
      <c r="AE1255" s="118"/>
      <c r="AF1255" s="118"/>
      <c r="AG1255" s="118"/>
    </row>
    <row r="1256" ht="11.25" customHeight="1">
      <c r="A1256" s="123">
        <v>65377.15407897156</v>
      </c>
      <c r="B1256" s="124">
        <v>19.13957348</v>
      </c>
      <c r="C1256" s="124">
        <f t="shared" si="1"/>
        <v>846.2809516</v>
      </c>
      <c r="D1256" s="124">
        <v>16197.456457510441</v>
      </c>
      <c r="E1256" s="125">
        <v>3056.0</v>
      </c>
      <c r="F1256" s="125">
        <v>0.29</v>
      </c>
      <c r="G1256" s="126">
        <v>-0.2</v>
      </c>
      <c r="H1256" s="127">
        <f t="shared" si="2"/>
        <v>29337.6</v>
      </c>
      <c r="I1256" s="122">
        <f t="shared" si="3"/>
        <v>80.3769863</v>
      </c>
      <c r="J1256" s="122">
        <f t="shared" si="4"/>
        <v>1768.293699</v>
      </c>
      <c r="K1256" s="122">
        <f t="shared" si="5"/>
        <v>512.8051726</v>
      </c>
      <c r="L1256" s="122">
        <f t="shared" si="6"/>
        <v>2794</v>
      </c>
      <c r="M1256" s="125">
        <v>0.77</v>
      </c>
      <c r="N1256" s="125">
        <v>17.0</v>
      </c>
      <c r="O1256" s="118">
        <f t="shared" si="7"/>
        <v>22</v>
      </c>
      <c r="P1256" s="118"/>
      <c r="Q1256" s="118"/>
      <c r="R1256" s="118"/>
      <c r="S1256" s="118"/>
      <c r="T1256" s="118"/>
      <c r="U1256" s="118"/>
      <c r="V1256" s="118"/>
      <c r="W1256" s="118"/>
      <c r="X1256" s="118"/>
      <c r="Y1256" s="118"/>
      <c r="Z1256" s="118"/>
      <c r="AA1256" s="118"/>
      <c r="AB1256" s="118"/>
      <c r="AC1256" s="118"/>
      <c r="AD1256" s="118"/>
      <c r="AE1256" s="118"/>
      <c r="AF1256" s="118"/>
      <c r="AG1256" s="118"/>
    </row>
    <row r="1257" ht="11.25" customHeight="1">
      <c r="A1257" s="123">
        <v>42177.39671966165</v>
      </c>
      <c r="B1257" s="124">
        <v>24.16585251</v>
      </c>
      <c r="C1257" s="124">
        <f t="shared" si="1"/>
        <v>823.510135</v>
      </c>
      <c r="D1257" s="124">
        <v>19900.824462536202</v>
      </c>
      <c r="E1257" s="125">
        <v>3056.0</v>
      </c>
      <c r="F1257" s="125">
        <v>0.29</v>
      </c>
      <c r="G1257" s="126">
        <v>-0.1</v>
      </c>
      <c r="H1257" s="127">
        <f t="shared" si="2"/>
        <v>33004.8</v>
      </c>
      <c r="I1257" s="122">
        <f t="shared" si="3"/>
        <v>90.42410959</v>
      </c>
      <c r="J1257" s="122">
        <f t="shared" si="4"/>
        <v>1989.330411</v>
      </c>
      <c r="K1257" s="122">
        <f t="shared" si="5"/>
        <v>576.9058192</v>
      </c>
      <c r="L1257" s="122">
        <f t="shared" si="6"/>
        <v>3143</v>
      </c>
      <c r="M1257" s="125">
        <v>0.77</v>
      </c>
      <c r="N1257" s="125">
        <v>17.0</v>
      </c>
      <c r="O1257" s="118">
        <f t="shared" si="7"/>
        <v>22</v>
      </c>
      <c r="P1257" s="118"/>
      <c r="Q1257" s="118"/>
      <c r="R1257" s="118"/>
      <c r="S1257" s="118"/>
      <c r="T1257" s="118"/>
      <c r="U1257" s="118"/>
      <c r="V1257" s="118"/>
      <c r="W1257" s="118"/>
      <c r="X1257" s="118"/>
      <c r="Y1257" s="118"/>
      <c r="Z1257" s="118"/>
      <c r="AA1257" s="118"/>
      <c r="AB1257" s="118"/>
      <c r="AC1257" s="118"/>
      <c r="AD1257" s="118"/>
      <c r="AE1257" s="118"/>
      <c r="AF1257" s="118"/>
      <c r="AG1257" s="118"/>
    </row>
    <row r="1258" ht="11.25" customHeight="1">
      <c r="A1258" s="123">
        <v>32538.50344042617</v>
      </c>
      <c r="B1258" s="124">
        <v>19.745001009999996</v>
      </c>
      <c r="C1258" s="124">
        <f t="shared" si="1"/>
        <v>1708.541285</v>
      </c>
      <c r="D1258" s="124">
        <v>33735.14939807284</v>
      </c>
      <c r="E1258" s="125">
        <v>2394.0</v>
      </c>
      <c r="F1258" s="125">
        <v>0.42</v>
      </c>
      <c r="G1258" s="126">
        <v>-0.2</v>
      </c>
      <c r="H1258" s="127">
        <f t="shared" si="2"/>
        <v>22982.4</v>
      </c>
      <c r="I1258" s="122">
        <f t="shared" si="3"/>
        <v>62.96547945</v>
      </c>
      <c r="J1258" s="122">
        <f t="shared" si="4"/>
        <v>2833.446575</v>
      </c>
      <c r="K1258" s="122">
        <f t="shared" si="5"/>
        <v>1190.047562</v>
      </c>
      <c r="L1258" s="122">
        <f t="shared" si="6"/>
        <v>5214</v>
      </c>
      <c r="M1258" s="125">
        <v>0.77</v>
      </c>
      <c r="N1258" s="125">
        <v>35.0</v>
      </c>
      <c r="O1258" s="118">
        <f t="shared" si="7"/>
        <v>45</v>
      </c>
      <c r="P1258" s="118"/>
      <c r="Q1258" s="118"/>
      <c r="R1258" s="118"/>
      <c r="S1258" s="118"/>
      <c r="T1258" s="118"/>
      <c r="U1258" s="118"/>
      <c r="V1258" s="118"/>
      <c r="W1258" s="118"/>
      <c r="X1258" s="118"/>
      <c r="Y1258" s="118"/>
      <c r="Z1258" s="118"/>
      <c r="AA1258" s="118"/>
      <c r="AB1258" s="118"/>
      <c r="AC1258" s="118"/>
      <c r="AD1258" s="118"/>
      <c r="AE1258" s="118"/>
      <c r="AF1258" s="118"/>
      <c r="AG1258" s="118"/>
    </row>
    <row r="1259" ht="11.25" customHeight="1">
      <c r="A1259" s="123">
        <v>69248.18870205682</v>
      </c>
      <c r="B1259" s="124">
        <v>19.745001009999996</v>
      </c>
      <c r="C1259" s="124">
        <f t="shared" si="1"/>
        <v>2397.580973</v>
      </c>
      <c r="D1259" s="124">
        <v>47340.23873100017</v>
      </c>
      <c r="E1259" s="125">
        <v>2604.0</v>
      </c>
      <c r="F1259" s="125">
        <v>0.59</v>
      </c>
      <c r="G1259" s="126">
        <v>1.2</v>
      </c>
      <c r="H1259" s="127">
        <f t="shared" si="2"/>
        <v>68745.6</v>
      </c>
      <c r="I1259" s="122">
        <f t="shared" si="3"/>
        <v>188.3441096</v>
      </c>
      <c r="J1259" s="122">
        <f t="shared" si="4"/>
        <v>8475.484932</v>
      </c>
      <c r="K1259" s="122">
        <f t="shared" si="5"/>
        <v>5000.53611</v>
      </c>
      <c r="L1259" s="122">
        <f t="shared" si="6"/>
        <v>18477</v>
      </c>
      <c r="M1259" s="125">
        <v>0.77</v>
      </c>
      <c r="N1259" s="125">
        <v>35.0</v>
      </c>
      <c r="O1259" s="118">
        <f t="shared" si="7"/>
        <v>45</v>
      </c>
      <c r="P1259" s="118"/>
      <c r="Q1259" s="118"/>
      <c r="R1259" s="118"/>
      <c r="S1259" s="118"/>
      <c r="T1259" s="118"/>
      <c r="U1259" s="118"/>
      <c r="V1259" s="118"/>
      <c r="W1259" s="118"/>
      <c r="X1259" s="118"/>
      <c r="Y1259" s="118"/>
      <c r="Z1259" s="118"/>
      <c r="AA1259" s="118"/>
      <c r="AB1259" s="118"/>
      <c r="AC1259" s="118"/>
      <c r="AD1259" s="118"/>
      <c r="AE1259" s="118"/>
      <c r="AF1259" s="118"/>
      <c r="AG1259" s="118"/>
    </row>
    <row r="1260" ht="11.25" customHeight="1">
      <c r="A1260" s="123">
        <v>90793.93472218949</v>
      </c>
      <c r="B1260" s="124">
        <v>31.367443059999996</v>
      </c>
      <c r="C1260" s="124">
        <f t="shared" si="1"/>
        <v>1705.591129</v>
      </c>
      <c r="D1260" s="124">
        <v>53500.0326074792</v>
      </c>
      <c r="E1260" s="125">
        <v>2588.0</v>
      </c>
      <c r="F1260" s="125">
        <v>0.43</v>
      </c>
      <c r="G1260" s="126">
        <v>0.2</v>
      </c>
      <c r="H1260" s="127">
        <f t="shared" si="2"/>
        <v>37267.2</v>
      </c>
      <c r="I1260" s="122">
        <f t="shared" si="3"/>
        <v>102.1019178</v>
      </c>
      <c r="J1260" s="122">
        <f t="shared" si="4"/>
        <v>4390.382466</v>
      </c>
      <c r="K1260" s="122">
        <f t="shared" si="5"/>
        <v>1887.86446</v>
      </c>
      <c r="L1260" s="122">
        <f t="shared" si="6"/>
        <v>8166</v>
      </c>
      <c r="M1260" s="125">
        <v>0.77</v>
      </c>
      <c r="N1260" s="125">
        <v>33.0</v>
      </c>
      <c r="O1260" s="118">
        <f t="shared" si="7"/>
        <v>43</v>
      </c>
      <c r="P1260" s="118"/>
      <c r="Q1260" s="118"/>
      <c r="R1260" s="118"/>
      <c r="S1260" s="118"/>
      <c r="T1260" s="118"/>
      <c r="U1260" s="118"/>
      <c r="V1260" s="118"/>
      <c r="W1260" s="118"/>
      <c r="X1260" s="118"/>
      <c r="Y1260" s="118"/>
      <c r="Z1260" s="118"/>
      <c r="AA1260" s="118"/>
      <c r="AB1260" s="118"/>
      <c r="AC1260" s="118"/>
      <c r="AD1260" s="118"/>
      <c r="AE1260" s="118"/>
      <c r="AF1260" s="118"/>
      <c r="AG1260" s="118"/>
    </row>
    <row r="1261" ht="11.25" customHeight="1">
      <c r="A1261" s="123">
        <v>80283.87575170648</v>
      </c>
      <c r="B1261" s="124">
        <v>9.33958022</v>
      </c>
      <c r="C1261" s="124">
        <f t="shared" si="1"/>
        <v>1978.156809</v>
      </c>
      <c r="D1261" s="124">
        <v>18475.154201221445</v>
      </c>
      <c r="E1261" s="125">
        <v>2588.0</v>
      </c>
      <c r="F1261" s="125">
        <v>0.76</v>
      </c>
      <c r="G1261" s="126">
        <v>0.8</v>
      </c>
      <c r="H1261" s="127">
        <f t="shared" si="2"/>
        <v>55900.8</v>
      </c>
      <c r="I1261" s="122">
        <f t="shared" si="3"/>
        <v>153.1528767</v>
      </c>
      <c r="J1261" s="122">
        <f t="shared" si="4"/>
        <v>4441.433425</v>
      </c>
      <c r="K1261" s="122">
        <f t="shared" si="5"/>
        <v>3375.489403</v>
      </c>
      <c r="L1261" s="122">
        <f t="shared" si="6"/>
        <v>11192</v>
      </c>
      <c r="M1261" s="125">
        <v>0.77</v>
      </c>
      <c r="N1261" s="125">
        <v>22.0</v>
      </c>
      <c r="O1261" s="118">
        <f t="shared" si="7"/>
        <v>29</v>
      </c>
      <c r="P1261" s="118"/>
      <c r="Q1261" s="118"/>
      <c r="R1261" s="118"/>
      <c r="S1261" s="118"/>
      <c r="T1261" s="118"/>
      <c r="U1261" s="118"/>
      <c r="V1261" s="118"/>
      <c r="W1261" s="118"/>
      <c r="X1261" s="118"/>
      <c r="Y1261" s="118"/>
      <c r="Z1261" s="118"/>
      <c r="AA1261" s="118"/>
      <c r="AB1261" s="118"/>
      <c r="AC1261" s="118"/>
      <c r="AD1261" s="118"/>
      <c r="AE1261" s="118"/>
      <c r="AF1261" s="118"/>
      <c r="AG1261" s="118"/>
    </row>
    <row r="1262" ht="11.25" customHeight="1">
      <c r="A1262" s="123">
        <v>62250.83183578795</v>
      </c>
      <c r="B1262" s="124">
        <v>39.449541169999996</v>
      </c>
      <c r="C1262" s="124">
        <f t="shared" si="1"/>
        <v>5102.775118</v>
      </c>
      <c r="D1262" s="124">
        <v>201302.13711200462</v>
      </c>
      <c r="E1262" s="125">
        <v>3986.0</v>
      </c>
      <c r="F1262" s="125">
        <v>0.51</v>
      </c>
      <c r="G1262" s="126">
        <v>-0.2</v>
      </c>
      <c r="H1262" s="127">
        <f t="shared" si="2"/>
        <v>38265.6</v>
      </c>
      <c r="I1262" s="122">
        <f t="shared" si="3"/>
        <v>104.8372603</v>
      </c>
      <c r="J1262" s="122">
        <f t="shared" si="4"/>
        <v>7757.95726</v>
      </c>
      <c r="K1262" s="122">
        <f t="shared" si="5"/>
        <v>3956.558203</v>
      </c>
      <c r="L1262" s="122">
        <f t="shared" si="6"/>
        <v>15671</v>
      </c>
      <c r="M1262" s="125">
        <v>0.77</v>
      </c>
      <c r="N1262" s="125">
        <v>57.0</v>
      </c>
      <c r="O1262" s="118">
        <f t="shared" si="7"/>
        <v>74</v>
      </c>
      <c r="P1262" s="118"/>
      <c r="Q1262" s="118"/>
      <c r="R1262" s="118"/>
      <c r="S1262" s="118"/>
      <c r="T1262" s="118"/>
      <c r="U1262" s="118"/>
      <c r="V1262" s="118"/>
      <c r="W1262" s="118"/>
      <c r="X1262" s="118"/>
      <c r="Y1262" s="118"/>
      <c r="Z1262" s="118"/>
      <c r="AA1262" s="118"/>
      <c r="AB1262" s="118"/>
      <c r="AC1262" s="118"/>
      <c r="AD1262" s="118"/>
      <c r="AE1262" s="118"/>
      <c r="AF1262" s="118"/>
      <c r="AG1262" s="118"/>
    </row>
    <row r="1263" ht="11.25" customHeight="1">
      <c r="A1263" s="123">
        <v>12512.447663393677</v>
      </c>
      <c r="B1263" s="124">
        <v>7.587396009999999</v>
      </c>
      <c r="C1263" s="124">
        <f t="shared" si="1"/>
        <v>533.1148382</v>
      </c>
      <c r="D1263" s="124">
        <v>4044.9533963212907</v>
      </c>
      <c r="E1263" s="125">
        <v>4092.0</v>
      </c>
      <c r="F1263" s="125">
        <v>0.49</v>
      </c>
      <c r="G1263" s="126">
        <v>-0.2</v>
      </c>
      <c r="H1263" s="127">
        <f t="shared" si="2"/>
        <v>39283.2</v>
      </c>
      <c r="I1263" s="122">
        <f t="shared" si="3"/>
        <v>107.6252055</v>
      </c>
      <c r="J1263" s="122">
        <f t="shared" si="4"/>
        <v>645.7512329</v>
      </c>
      <c r="K1263" s="122">
        <f t="shared" si="5"/>
        <v>316.4181041</v>
      </c>
      <c r="L1263" s="122">
        <f t="shared" si="6"/>
        <v>1279</v>
      </c>
      <c r="M1263" s="125">
        <v>0.77</v>
      </c>
      <c r="N1263" s="125">
        <v>5.0</v>
      </c>
      <c r="O1263" s="118">
        <f t="shared" si="7"/>
        <v>6</v>
      </c>
      <c r="P1263" s="118"/>
      <c r="Q1263" s="118"/>
      <c r="R1263" s="118"/>
      <c r="S1263" s="118"/>
      <c r="T1263" s="118"/>
      <c r="U1263" s="118"/>
      <c r="V1263" s="118"/>
      <c r="W1263" s="118"/>
      <c r="X1263" s="118"/>
      <c r="Y1263" s="118"/>
      <c r="Z1263" s="118"/>
      <c r="AA1263" s="118"/>
      <c r="AB1263" s="118"/>
      <c r="AC1263" s="118"/>
      <c r="AD1263" s="118"/>
      <c r="AE1263" s="118"/>
      <c r="AF1263" s="118"/>
      <c r="AG1263" s="118"/>
    </row>
    <row r="1264" ht="11.25" customHeight="1">
      <c r="A1264" s="123">
        <v>7137.726452976834</v>
      </c>
      <c r="B1264" s="124">
        <v>5.26412708</v>
      </c>
      <c r="C1264" s="124">
        <f t="shared" si="1"/>
        <v>1223.413196</v>
      </c>
      <c r="D1264" s="124">
        <v>6440.202537256452</v>
      </c>
      <c r="E1264" s="125">
        <v>2410.0</v>
      </c>
      <c r="F1264" s="125">
        <v>0.33</v>
      </c>
      <c r="G1264" s="126">
        <v>1.2</v>
      </c>
      <c r="H1264" s="127">
        <f t="shared" si="2"/>
        <v>63624</v>
      </c>
      <c r="I1264" s="122">
        <f t="shared" si="3"/>
        <v>174.3123288</v>
      </c>
      <c r="J1264" s="122">
        <f t="shared" si="4"/>
        <v>5055.057534</v>
      </c>
      <c r="K1264" s="122">
        <f t="shared" si="5"/>
        <v>1668.168986</v>
      </c>
      <c r="L1264" s="122">
        <f t="shared" si="6"/>
        <v>8391</v>
      </c>
      <c r="M1264" s="125">
        <v>0.77</v>
      </c>
      <c r="N1264" s="125">
        <v>22.0</v>
      </c>
      <c r="O1264" s="118">
        <f t="shared" si="7"/>
        <v>29</v>
      </c>
      <c r="P1264" s="118"/>
      <c r="Q1264" s="118"/>
      <c r="R1264" s="118"/>
      <c r="S1264" s="118"/>
      <c r="T1264" s="118"/>
      <c r="U1264" s="118"/>
      <c r="V1264" s="118"/>
      <c r="W1264" s="118"/>
      <c r="X1264" s="118"/>
      <c r="Y1264" s="118"/>
      <c r="Z1264" s="118"/>
      <c r="AA1264" s="118"/>
      <c r="AB1264" s="118"/>
      <c r="AC1264" s="118"/>
      <c r="AD1264" s="118"/>
      <c r="AE1264" s="118"/>
      <c r="AF1264" s="118"/>
      <c r="AG1264" s="118"/>
    </row>
    <row r="1265" ht="11.25" customHeight="1">
      <c r="A1265" s="123">
        <v>3551.0051716916237</v>
      </c>
      <c r="B1265" s="124">
        <v>6.509404499999999</v>
      </c>
      <c r="C1265" s="124">
        <f t="shared" si="1"/>
        <v>1011.689624</v>
      </c>
      <c r="D1265" s="124">
        <v>6585.4969906429005</v>
      </c>
      <c r="E1265" s="125">
        <v>1780.0</v>
      </c>
      <c r="F1265" s="125">
        <v>0.73</v>
      </c>
      <c r="G1265" s="126">
        <v>0.8</v>
      </c>
      <c r="H1265" s="127">
        <f t="shared" si="2"/>
        <v>38448</v>
      </c>
      <c r="I1265" s="122">
        <f t="shared" si="3"/>
        <v>105.3369863</v>
      </c>
      <c r="J1265" s="122">
        <f t="shared" si="4"/>
        <v>2212.076712</v>
      </c>
      <c r="K1265" s="122">
        <f t="shared" si="5"/>
        <v>1614.816</v>
      </c>
      <c r="L1265" s="122">
        <f t="shared" si="6"/>
        <v>5442</v>
      </c>
      <c r="M1265" s="125">
        <v>0.77</v>
      </c>
      <c r="N1265" s="125">
        <v>16.0</v>
      </c>
      <c r="O1265" s="118">
        <f t="shared" si="7"/>
        <v>21</v>
      </c>
      <c r="P1265" s="118"/>
      <c r="Q1265" s="118"/>
      <c r="R1265" s="118"/>
      <c r="S1265" s="118"/>
      <c r="T1265" s="118"/>
      <c r="U1265" s="118"/>
      <c r="V1265" s="118"/>
      <c r="W1265" s="118"/>
      <c r="X1265" s="118"/>
      <c r="Y1265" s="118"/>
      <c r="Z1265" s="118"/>
      <c r="AA1265" s="118"/>
      <c r="AB1265" s="118"/>
      <c r="AC1265" s="118"/>
      <c r="AD1265" s="118"/>
      <c r="AE1265" s="118"/>
      <c r="AF1265" s="118"/>
      <c r="AG1265" s="118"/>
    </row>
    <row r="1266" ht="11.25" customHeight="1">
      <c r="A1266" s="123">
        <v>62977.653148732235</v>
      </c>
      <c r="B1266" s="124">
        <v>5.658087489999999</v>
      </c>
      <c r="C1266" s="124">
        <f t="shared" si="1"/>
        <v>4288.941126</v>
      </c>
      <c r="D1266" s="124">
        <v>24267.204129773745</v>
      </c>
      <c r="E1266" s="125">
        <v>2354.0</v>
      </c>
      <c r="F1266" s="125">
        <v>0.71</v>
      </c>
      <c r="G1266" s="126">
        <v>1.2</v>
      </c>
      <c r="H1266" s="127">
        <f t="shared" si="2"/>
        <v>62145.6</v>
      </c>
      <c r="I1266" s="122">
        <f t="shared" si="3"/>
        <v>170.2619178</v>
      </c>
      <c r="J1266" s="122">
        <f t="shared" si="4"/>
        <v>11237.28658</v>
      </c>
      <c r="K1266" s="122">
        <f t="shared" si="5"/>
        <v>7978.473468</v>
      </c>
      <c r="L1266" s="122">
        <f t="shared" si="6"/>
        <v>27194</v>
      </c>
      <c r="M1266" s="125">
        <v>0.77</v>
      </c>
      <c r="N1266" s="125">
        <v>51.0</v>
      </c>
      <c r="O1266" s="118">
        <f t="shared" si="7"/>
        <v>66</v>
      </c>
      <c r="P1266" s="118"/>
      <c r="Q1266" s="118"/>
      <c r="R1266" s="118"/>
      <c r="S1266" s="118"/>
      <c r="T1266" s="118"/>
      <c r="U1266" s="118"/>
      <c r="V1266" s="118"/>
      <c r="W1266" s="118"/>
      <c r="X1266" s="118"/>
      <c r="Y1266" s="118"/>
      <c r="Z1266" s="118"/>
      <c r="AA1266" s="118"/>
      <c r="AB1266" s="118"/>
      <c r="AC1266" s="118"/>
      <c r="AD1266" s="118"/>
      <c r="AE1266" s="118"/>
      <c r="AF1266" s="118"/>
      <c r="AG1266" s="118"/>
    </row>
    <row r="1267" ht="11.25" customHeight="1">
      <c r="A1267" s="123">
        <v>30805.18252922584</v>
      </c>
      <c r="B1267" s="124">
        <v>6.402699999999999</v>
      </c>
      <c r="C1267" s="124">
        <f t="shared" si="1"/>
        <v>1203.000695</v>
      </c>
      <c r="D1267" s="124">
        <v>7702.4525492539815</v>
      </c>
      <c r="E1267" s="125">
        <v>2644.0</v>
      </c>
      <c r="F1267" s="125">
        <v>0.53</v>
      </c>
      <c r="G1267" s="126">
        <v>1.5</v>
      </c>
      <c r="H1267" s="127">
        <f t="shared" si="2"/>
        <v>79320</v>
      </c>
      <c r="I1267" s="122">
        <f t="shared" si="3"/>
        <v>217.3150685</v>
      </c>
      <c r="J1267" s="122">
        <f t="shared" si="4"/>
        <v>4563.616438</v>
      </c>
      <c r="K1267" s="122">
        <f t="shared" si="5"/>
        <v>2418.716712</v>
      </c>
      <c r="L1267" s="122">
        <f t="shared" si="6"/>
        <v>9401</v>
      </c>
      <c r="M1267" s="125">
        <v>0.77</v>
      </c>
      <c r="N1267" s="125">
        <v>16.0</v>
      </c>
      <c r="O1267" s="118">
        <f t="shared" si="7"/>
        <v>21</v>
      </c>
      <c r="P1267" s="118"/>
      <c r="Q1267" s="118"/>
      <c r="R1267" s="118"/>
      <c r="S1267" s="118"/>
      <c r="T1267" s="118"/>
      <c r="U1267" s="118"/>
      <c r="V1267" s="118"/>
      <c r="W1267" s="118"/>
      <c r="X1267" s="118"/>
      <c r="Y1267" s="118"/>
      <c r="Z1267" s="118"/>
      <c r="AA1267" s="118"/>
      <c r="AB1267" s="118"/>
      <c r="AC1267" s="118"/>
      <c r="AD1267" s="118"/>
      <c r="AE1267" s="118"/>
      <c r="AF1267" s="118"/>
      <c r="AG1267" s="118"/>
    </row>
    <row r="1268" ht="11.25" customHeight="1">
      <c r="A1268" s="123">
        <v>81765.22542681162</v>
      </c>
      <c r="B1268" s="124">
        <v>7.0004</v>
      </c>
      <c r="C1268" s="124">
        <f t="shared" si="1"/>
        <v>1180.247479</v>
      </c>
      <c r="D1268" s="124">
        <v>8262.204449195533</v>
      </c>
      <c r="E1268" s="125">
        <v>2644.0</v>
      </c>
      <c r="F1268" s="125">
        <v>0.53</v>
      </c>
      <c r="G1268" s="126">
        <v>-0.1</v>
      </c>
      <c r="H1268" s="127">
        <f t="shared" si="2"/>
        <v>28555.2</v>
      </c>
      <c r="I1268" s="122">
        <f t="shared" si="3"/>
        <v>78.23342466</v>
      </c>
      <c r="J1268" s="122">
        <f t="shared" si="4"/>
        <v>1642.901918</v>
      </c>
      <c r="K1268" s="122">
        <f t="shared" si="5"/>
        <v>870.7380164</v>
      </c>
      <c r="L1268" s="122">
        <f t="shared" si="6"/>
        <v>3384</v>
      </c>
      <c r="M1268" s="125">
        <v>0.77</v>
      </c>
      <c r="N1268" s="125">
        <v>16.0</v>
      </c>
      <c r="O1268" s="118">
        <f t="shared" si="7"/>
        <v>21</v>
      </c>
      <c r="P1268" s="118"/>
      <c r="Q1268" s="118"/>
      <c r="R1268" s="118"/>
      <c r="S1268" s="118"/>
      <c r="T1268" s="118"/>
      <c r="U1268" s="118"/>
      <c r="V1268" s="118"/>
      <c r="W1268" s="118"/>
      <c r="X1268" s="118"/>
      <c r="Y1268" s="118"/>
      <c r="Z1268" s="118"/>
      <c r="AA1268" s="118"/>
      <c r="AB1268" s="118"/>
      <c r="AC1268" s="118"/>
      <c r="AD1268" s="118"/>
      <c r="AE1268" s="118"/>
      <c r="AF1268" s="118"/>
      <c r="AG1268" s="118"/>
    </row>
    <row r="1269" ht="11.25" customHeight="1">
      <c r="A1269" s="123">
        <v>72201.46064061002</v>
      </c>
      <c r="B1269" s="124">
        <v>6.645739439999999</v>
      </c>
      <c r="C1269" s="124">
        <f t="shared" si="1"/>
        <v>633.4862582</v>
      </c>
      <c r="D1269" s="124">
        <v>4209.984610807834</v>
      </c>
      <c r="E1269" s="125">
        <v>4034.0</v>
      </c>
      <c r="F1269" s="125">
        <v>0.62</v>
      </c>
      <c r="G1269" s="126">
        <v>0.2</v>
      </c>
      <c r="H1269" s="127">
        <f t="shared" si="2"/>
        <v>58089.6</v>
      </c>
      <c r="I1269" s="122">
        <f t="shared" si="3"/>
        <v>159.149589</v>
      </c>
      <c r="J1269" s="122">
        <f t="shared" si="4"/>
        <v>954.8975342</v>
      </c>
      <c r="K1269" s="122">
        <f t="shared" si="5"/>
        <v>592.0364712</v>
      </c>
      <c r="L1269" s="122">
        <f t="shared" si="6"/>
        <v>2139</v>
      </c>
      <c r="M1269" s="125">
        <v>0.77</v>
      </c>
      <c r="N1269" s="125">
        <v>5.0</v>
      </c>
      <c r="O1269" s="118">
        <f t="shared" si="7"/>
        <v>6</v>
      </c>
      <c r="P1269" s="118"/>
      <c r="Q1269" s="118"/>
      <c r="R1269" s="118"/>
      <c r="S1269" s="118"/>
      <c r="T1269" s="118"/>
      <c r="U1269" s="118"/>
      <c r="V1269" s="118"/>
      <c r="W1269" s="118"/>
      <c r="X1269" s="118"/>
      <c r="Y1269" s="118"/>
      <c r="Z1269" s="118"/>
      <c r="AA1269" s="118"/>
      <c r="AB1269" s="118"/>
      <c r="AC1269" s="118"/>
      <c r="AD1269" s="118"/>
      <c r="AE1269" s="118"/>
      <c r="AF1269" s="118"/>
      <c r="AG1269" s="118"/>
    </row>
    <row r="1270" ht="11.25" customHeight="1">
      <c r="A1270" s="123">
        <v>24000.844758409003</v>
      </c>
      <c r="B1270" s="124">
        <v>5.93916473</v>
      </c>
      <c r="C1270" s="124">
        <f t="shared" si="1"/>
        <v>4110.44933</v>
      </c>
      <c r="D1270" s="124">
        <v>24412.635683168424</v>
      </c>
      <c r="E1270" s="125">
        <v>2556.0</v>
      </c>
      <c r="F1270" s="125">
        <v>0.57</v>
      </c>
      <c r="G1270" s="126">
        <v>0.2</v>
      </c>
      <c r="H1270" s="127">
        <f t="shared" si="2"/>
        <v>36806.4</v>
      </c>
      <c r="I1270" s="122">
        <f t="shared" si="3"/>
        <v>100.8394521</v>
      </c>
      <c r="J1270" s="122">
        <f t="shared" si="4"/>
        <v>6957.922192</v>
      </c>
      <c r="K1270" s="122">
        <f t="shared" si="5"/>
        <v>3966.015649</v>
      </c>
      <c r="L1270" s="122">
        <f t="shared" si="6"/>
        <v>14890</v>
      </c>
      <c r="M1270" s="125">
        <v>0.77</v>
      </c>
      <c r="N1270" s="125">
        <v>53.0</v>
      </c>
      <c r="O1270" s="118">
        <f t="shared" si="7"/>
        <v>69</v>
      </c>
      <c r="P1270" s="118"/>
      <c r="Q1270" s="118"/>
      <c r="R1270" s="118"/>
      <c r="S1270" s="118"/>
      <c r="T1270" s="118"/>
      <c r="U1270" s="118"/>
      <c r="V1270" s="118"/>
      <c r="W1270" s="118"/>
      <c r="X1270" s="118"/>
      <c r="Y1270" s="118"/>
      <c r="Z1270" s="118"/>
      <c r="AA1270" s="118"/>
      <c r="AB1270" s="118"/>
      <c r="AC1270" s="118"/>
      <c r="AD1270" s="118"/>
      <c r="AE1270" s="118"/>
      <c r="AF1270" s="118"/>
      <c r="AG1270" s="118"/>
    </row>
    <row r="1271" ht="11.25" customHeight="1">
      <c r="A1271" s="123">
        <v>92370.94967584935</v>
      </c>
      <c r="B1271" s="124">
        <v>5.43393752</v>
      </c>
      <c r="C1271" s="124">
        <f t="shared" si="1"/>
        <v>2436.65231</v>
      </c>
      <c r="D1271" s="124">
        <v>13240.616410538669</v>
      </c>
      <c r="E1271" s="125">
        <v>4084.0</v>
      </c>
      <c r="F1271" s="125">
        <v>1.2</v>
      </c>
      <c r="G1271" s="126">
        <v>-0.7</v>
      </c>
      <c r="H1271" s="127">
        <f t="shared" si="2"/>
        <v>14702.4</v>
      </c>
      <c r="I1271" s="122">
        <f t="shared" si="3"/>
        <v>40.28054795</v>
      </c>
      <c r="J1271" s="122">
        <f t="shared" si="4"/>
        <v>563.9276712</v>
      </c>
      <c r="K1271" s="122">
        <f t="shared" si="5"/>
        <v>676.7132055</v>
      </c>
      <c r="L1271" s="122">
        <f t="shared" si="6"/>
        <v>1917</v>
      </c>
      <c r="M1271" s="125">
        <v>0.77</v>
      </c>
      <c r="N1271" s="125">
        <v>11.0</v>
      </c>
      <c r="O1271" s="118">
        <f t="shared" si="7"/>
        <v>14</v>
      </c>
      <c r="P1271" s="118"/>
      <c r="Q1271" s="118"/>
      <c r="R1271" s="118"/>
      <c r="S1271" s="118"/>
      <c r="T1271" s="118"/>
      <c r="U1271" s="118"/>
      <c r="V1271" s="118"/>
      <c r="W1271" s="118"/>
      <c r="X1271" s="118"/>
      <c r="Y1271" s="118"/>
      <c r="Z1271" s="118"/>
      <c r="AA1271" s="118"/>
      <c r="AB1271" s="118"/>
      <c r="AC1271" s="118"/>
      <c r="AD1271" s="118"/>
      <c r="AE1271" s="118"/>
      <c r="AF1271" s="118"/>
      <c r="AG1271" s="118"/>
    </row>
    <row r="1272" ht="11.25" customHeight="1">
      <c r="A1272" s="123">
        <v>34523.52836290886</v>
      </c>
      <c r="B1272" s="124">
        <v>14.28288</v>
      </c>
      <c r="C1272" s="124">
        <f t="shared" si="1"/>
        <v>2490.69896</v>
      </c>
      <c r="D1272" s="124">
        <v>35574.35436781493</v>
      </c>
      <c r="E1272" s="125">
        <v>4278.0</v>
      </c>
      <c r="F1272" s="125">
        <v>0.54</v>
      </c>
      <c r="G1272" s="126">
        <v>1.5</v>
      </c>
      <c r="H1272" s="127">
        <f t="shared" si="2"/>
        <v>128340</v>
      </c>
      <c r="I1272" s="122">
        <f t="shared" si="3"/>
        <v>351.6164384</v>
      </c>
      <c r="J1272" s="122">
        <f t="shared" si="4"/>
        <v>10548.49315</v>
      </c>
      <c r="K1272" s="122">
        <f t="shared" si="5"/>
        <v>5696.186301</v>
      </c>
      <c r="L1272" s="122">
        <f t="shared" si="6"/>
        <v>21941</v>
      </c>
      <c r="M1272" s="125">
        <v>0.77</v>
      </c>
      <c r="N1272" s="125">
        <v>23.0</v>
      </c>
      <c r="O1272" s="118">
        <f t="shared" si="7"/>
        <v>30</v>
      </c>
      <c r="P1272" s="118"/>
      <c r="Q1272" s="118"/>
      <c r="R1272" s="118"/>
      <c r="S1272" s="118"/>
      <c r="T1272" s="118"/>
      <c r="U1272" s="118"/>
      <c r="V1272" s="118"/>
      <c r="W1272" s="118"/>
      <c r="X1272" s="118"/>
      <c r="Y1272" s="118"/>
      <c r="Z1272" s="118"/>
      <c r="AA1272" s="118"/>
      <c r="AB1272" s="118"/>
      <c r="AC1272" s="118"/>
      <c r="AD1272" s="118"/>
      <c r="AE1272" s="118"/>
      <c r="AF1272" s="118"/>
      <c r="AG1272" s="118"/>
    </row>
    <row r="1273" ht="11.25" customHeight="1">
      <c r="A1273" s="123">
        <v>82315.40601675259</v>
      </c>
      <c r="B1273" s="124">
        <v>9.190147049999998</v>
      </c>
      <c r="C1273" s="124">
        <f t="shared" si="1"/>
        <v>1902.523014</v>
      </c>
      <c r="D1273" s="124">
        <v>17484.466265114144</v>
      </c>
      <c r="E1273" s="125">
        <v>3824.0</v>
      </c>
      <c r="F1273" s="125">
        <v>0.22</v>
      </c>
      <c r="G1273" s="126">
        <v>0.2</v>
      </c>
      <c r="H1273" s="127">
        <f t="shared" si="2"/>
        <v>55065.6</v>
      </c>
      <c r="I1273" s="122">
        <f t="shared" si="3"/>
        <v>150.8646575</v>
      </c>
      <c r="J1273" s="122">
        <f t="shared" si="4"/>
        <v>5883.721644</v>
      </c>
      <c r="K1273" s="122">
        <f t="shared" si="5"/>
        <v>1294.418762</v>
      </c>
      <c r="L1273" s="122">
        <f t="shared" si="6"/>
        <v>8473</v>
      </c>
      <c r="M1273" s="125">
        <v>0.77</v>
      </c>
      <c r="N1273" s="125">
        <v>30.0</v>
      </c>
      <c r="O1273" s="118">
        <f t="shared" si="7"/>
        <v>39</v>
      </c>
      <c r="P1273" s="118"/>
      <c r="Q1273" s="118"/>
      <c r="R1273" s="118"/>
      <c r="S1273" s="118"/>
      <c r="T1273" s="118"/>
      <c r="U1273" s="118"/>
      <c r="V1273" s="118"/>
      <c r="W1273" s="118"/>
      <c r="X1273" s="118"/>
      <c r="Y1273" s="118"/>
      <c r="Z1273" s="118"/>
      <c r="AA1273" s="118"/>
      <c r="AB1273" s="118"/>
      <c r="AC1273" s="118"/>
      <c r="AD1273" s="118"/>
      <c r="AE1273" s="118"/>
      <c r="AF1273" s="118"/>
      <c r="AG1273" s="118"/>
    </row>
    <row r="1274" ht="11.25" customHeight="1">
      <c r="A1274" s="123">
        <v>38342.23635004074</v>
      </c>
      <c r="B1274" s="124">
        <v>5.85987875</v>
      </c>
      <c r="C1274" s="124">
        <f t="shared" si="1"/>
        <v>663.7590342</v>
      </c>
      <c r="D1274" s="124">
        <v>3889.5474598695514</v>
      </c>
      <c r="E1274" s="125">
        <v>2894.0</v>
      </c>
      <c r="F1274" s="125">
        <v>0.52</v>
      </c>
      <c r="G1274" s="126">
        <v>-0.4</v>
      </c>
      <c r="H1274" s="127">
        <f t="shared" si="2"/>
        <v>20836.8</v>
      </c>
      <c r="I1274" s="122">
        <f t="shared" si="3"/>
        <v>57.08712329</v>
      </c>
      <c r="J1274" s="122">
        <f t="shared" si="4"/>
        <v>570.8712329</v>
      </c>
      <c r="K1274" s="122">
        <f t="shared" si="5"/>
        <v>296.8530411</v>
      </c>
      <c r="L1274" s="122">
        <f t="shared" si="6"/>
        <v>1165</v>
      </c>
      <c r="M1274" s="125">
        <v>0.77</v>
      </c>
      <c r="N1274" s="125">
        <v>8.0</v>
      </c>
      <c r="O1274" s="118">
        <f t="shared" si="7"/>
        <v>10</v>
      </c>
      <c r="P1274" s="118"/>
      <c r="Q1274" s="118"/>
      <c r="R1274" s="118"/>
      <c r="S1274" s="118"/>
      <c r="T1274" s="118"/>
      <c r="U1274" s="118"/>
      <c r="V1274" s="118"/>
      <c r="W1274" s="118"/>
      <c r="X1274" s="118"/>
      <c r="Y1274" s="118"/>
      <c r="Z1274" s="118"/>
      <c r="AA1274" s="118"/>
      <c r="AB1274" s="118"/>
      <c r="AC1274" s="118"/>
      <c r="AD1274" s="118"/>
      <c r="AE1274" s="118"/>
      <c r="AF1274" s="118"/>
      <c r="AG1274" s="118"/>
    </row>
    <row r="1275" ht="11.25" customHeight="1">
      <c r="A1275" s="123">
        <v>5955.445523751768</v>
      </c>
      <c r="B1275" s="124">
        <v>16.893159739999998</v>
      </c>
      <c r="C1275" s="124">
        <f t="shared" si="1"/>
        <v>308.8538889</v>
      </c>
      <c r="D1275" s="124">
        <v>5217.5180813804</v>
      </c>
      <c r="E1275" s="125">
        <v>5166.0</v>
      </c>
      <c r="F1275" s="125">
        <v>0.68</v>
      </c>
      <c r="G1275" s="126">
        <v>-0.4</v>
      </c>
      <c r="H1275" s="127">
        <f t="shared" si="2"/>
        <v>37195.2</v>
      </c>
      <c r="I1275" s="122">
        <f t="shared" si="3"/>
        <v>101.9046575</v>
      </c>
      <c r="J1275" s="122">
        <f t="shared" si="4"/>
        <v>305.7139726</v>
      </c>
      <c r="K1275" s="122">
        <f t="shared" si="5"/>
        <v>207.8855014</v>
      </c>
      <c r="L1275" s="122">
        <f t="shared" si="6"/>
        <v>721</v>
      </c>
      <c r="M1275" s="125">
        <v>0.77</v>
      </c>
      <c r="N1275" s="125">
        <v>2.0</v>
      </c>
      <c r="O1275" s="118">
        <f t="shared" si="7"/>
        <v>3</v>
      </c>
      <c r="P1275" s="118"/>
      <c r="Q1275" s="118"/>
      <c r="R1275" s="118"/>
      <c r="S1275" s="118"/>
      <c r="T1275" s="118"/>
      <c r="U1275" s="118"/>
      <c r="V1275" s="118"/>
      <c r="W1275" s="118"/>
      <c r="X1275" s="118"/>
      <c r="Y1275" s="118"/>
      <c r="Z1275" s="118"/>
      <c r="AA1275" s="118"/>
      <c r="AB1275" s="118"/>
      <c r="AC1275" s="118"/>
      <c r="AD1275" s="118"/>
      <c r="AE1275" s="118"/>
      <c r="AF1275" s="118"/>
      <c r="AG1275" s="118"/>
    </row>
    <row r="1276" ht="11.25" customHeight="1">
      <c r="A1276" s="123">
        <v>38880.52513787823</v>
      </c>
      <c r="B1276" s="124">
        <v>6.50816266</v>
      </c>
      <c r="C1276" s="124">
        <f t="shared" si="1"/>
        <v>2931.891429</v>
      </c>
      <c r="D1276" s="124">
        <v>19081.226324018033</v>
      </c>
      <c r="E1276" s="125">
        <v>3994.0</v>
      </c>
      <c r="F1276" s="125">
        <v>0.35</v>
      </c>
      <c r="G1276" s="126">
        <v>0.2</v>
      </c>
      <c r="H1276" s="127">
        <f t="shared" si="2"/>
        <v>57513.6</v>
      </c>
      <c r="I1276" s="122">
        <f t="shared" si="3"/>
        <v>157.5715068</v>
      </c>
      <c r="J1276" s="122">
        <f t="shared" si="4"/>
        <v>6775.574795</v>
      </c>
      <c r="K1276" s="122">
        <f t="shared" si="5"/>
        <v>2371.451178</v>
      </c>
      <c r="L1276" s="122">
        <f t="shared" si="6"/>
        <v>11518</v>
      </c>
      <c r="M1276" s="125">
        <v>0.77</v>
      </c>
      <c r="N1276" s="125">
        <v>33.0</v>
      </c>
      <c r="O1276" s="118">
        <f t="shared" si="7"/>
        <v>43</v>
      </c>
      <c r="P1276" s="118"/>
      <c r="Q1276" s="118"/>
      <c r="R1276" s="118"/>
      <c r="S1276" s="118"/>
      <c r="T1276" s="118"/>
      <c r="U1276" s="118"/>
      <c r="V1276" s="118"/>
      <c r="W1276" s="118"/>
      <c r="X1276" s="118"/>
      <c r="Y1276" s="118"/>
      <c r="Z1276" s="118"/>
      <c r="AA1276" s="118"/>
      <c r="AB1276" s="118"/>
      <c r="AC1276" s="118"/>
      <c r="AD1276" s="118"/>
      <c r="AE1276" s="118"/>
      <c r="AF1276" s="118"/>
      <c r="AG1276" s="118"/>
    </row>
    <row r="1277" ht="11.25" customHeight="1">
      <c r="A1277" s="123">
        <v>56336.00866467835</v>
      </c>
      <c r="B1277" s="124">
        <v>6.55019</v>
      </c>
      <c r="C1277" s="124">
        <f t="shared" si="1"/>
        <v>2209.501411</v>
      </c>
      <c r="D1277" s="124">
        <v>14472.654046902628</v>
      </c>
      <c r="E1277" s="125">
        <v>3986.0</v>
      </c>
      <c r="F1277" s="125">
        <v>0.22</v>
      </c>
      <c r="G1277" s="126">
        <v>1.5</v>
      </c>
      <c r="H1277" s="127">
        <f t="shared" si="2"/>
        <v>119580</v>
      </c>
      <c r="I1277" s="122">
        <f t="shared" si="3"/>
        <v>327.6164384</v>
      </c>
      <c r="J1277" s="122">
        <f t="shared" si="4"/>
        <v>12449.42466</v>
      </c>
      <c r="K1277" s="122">
        <f t="shared" si="5"/>
        <v>2738.873425</v>
      </c>
      <c r="L1277" s="122">
        <f t="shared" si="6"/>
        <v>17927</v>
      </c>
      <c r="M1277" s="125">
        <v>1.0</v>
      </c>
      <c r="N1277" s="125">
        <v>38.0</v>
      </c>
      <c r="O1277" s="118">
        <f t="shared" si="7"/>
        <v>38</v>
      </c>
      <c r="P1277" s="118"/>
      <c r="Q1277" s="118"/>
      <c r="R1277" s="118"/>
      <c r="S1277" s="118"/>
      <c r="T1277" s="118"/>
      <c r="U1277" s="118"/>
      <c r="V1277" s="118"/>
      <c r="W1277" s="118"/>
      <c r="X1277" s="118"/>
      <c r="Y1277" s="118"/>
      <c r="Z1277" s="118"/>
      <c r="AA1277" s="118"/>
      <c r="AB1277" s="118"/>
      <c r="AC1277" s="118"/>
      <c r="AD1277" s="118"/>
      <c r="AE1277" s="118"/>
      <c r="AF1277" s="118"/>
      <c r="AG1277" s="118"/>
    </row>
    <row r="1278" ht="11.25" customHeight="1">
      <c r="A1278" s="123">
        <v>32535.362674834323</v>
      </c>
      <c r="B1278" s="124">
        <v>6.93907297</v>
      </c>
      <c r="C1278" s="124">
        <f t="shared" si="1"/>
        <v>4087.386725</v>
      </c>
      <c r="D1278" s="124">
        <v>28362.67474379001</v>
      </c>
      <c r="E1278" s="125">
        <v>3986.0</v>
      </c>
      <c r="F1278" s="125">
        <v>0.22</v>
      </c>
      <c r="G1278" s="126">
        <v>0.8</v>
      </c>
      <c r="H1278" s="127">
        <f t="shared" si="2"/>
        <v>86097.6</v>
      </c>
      <c r="I1278" s="122">
        <f t="shared" si="3"/>
        <v>235.8838356</v>
      </c>
      <c r="J1278" s="122">
        <f t="shared" si="4"/>
        <v>16983.63616</v>
      </c>
      <c r="K1278" s="122">
        <f t="shared" si="5"/>
        <v>3736.399956</v>
      </c>
      <c r="L1278" s="122">
        <f t="shared" si="6"/>
        <v>24456</v>
      </c>
      <c r="M1278" s="125">
        <v>1.0</v>
      </c>
      <c r="N1278" s="125">
        <v>72.0</v>
      </c>
      <c r="O1278" s="118">
        <f t="shared" si="7"/>
        <v>72</v>
      </c>
      <c r="P1278" s="118"/>
      <c r="Q1278" s="118"/>
      <c r="R1278" s="118"/>
      <c r="S1278" s="118"/>
      <c r="T1278" s="118"/>
      <c r="U1278" s="118"/>
      <c r="V1278" s="118"/>
      <c r="W1278" s="118"/>
      <c r="X1278" s="118"/>
      <c r="Y1278" s="118"/>
      <c r="Z1278" s="118"/>
      <c r="AA1278" s="118"/>
      <c r="AB1278" s="118"/>
      <c r="AC1278" s="118"/>
      <c r="AD1278" s="118"/>
      <c r="AE1278" s="118"/>
      <c r="AF1278" s="118"/>
      <c r="AG1278" s="118"/>
    </row>
    <row r="1279" ht="11.25" customHeight="1">
      <c r="A1279" s="123">
        <v>747.6157017666019</v>
      </c>
      <c r="B1279" s="124">
        <v>5.207523599999999</v>
      </c>
      <c r="C1279" s="124">
        <f t="shared" si="1"/>
        <v>6576.249573</v>
      </c>
      <c r="D1279" s="124">
        <v>34245.97484895789</v>
      </c>
      <c r="E1279" s="125">
        <v>3986.0</v>
      </c>
      <c r="F1279" s="125">
        <v>0.22</v>
      </c>
      <c r="G1279" s="126">
        <v>1.5</v>
      </c>
      <c r="H1279" s="127">
        <f t="shared" si="2"/>
        <v>119580</v>
      </c>
      <c r="I1279" s="122">
        <f t="shared" si="3"/>
        <v>327.6164384</v>
      </c>
      <c r="J1279" s="122">
        <f t="shared" si="4"/>
        <v>33416.87671</v>
      </c>
      <c r="K1279" s="122">
        <f t="shared" si="5"/>
        <v>7351.712877</v>
      </c>
      <c r="L1279" s="122">
        <f t="shared" si="6"/>
        <v>48120</v>
      </c>
      <c r="M1279" s="125">
        <v>1.0</v>
      </c>
      <c r="N1279" s="125">
        <v>102.0</v>
      </c>
      <c r="O1279" s="118">
        <f t="shared" si="7"/>
        <v>102</v>
      </c>
      <c r="P1279" s="118"/>
      <c r="Q1279" s="118"/>
      <c r="R1279" s="118"/>
      <c r="S1279" s="118"/>
      <c r="T1279" s="118"/>
      <c r="U1279" s="118"/>
      <c r="V1279" s="118"/>
      <c r="W1279" s="118"/>
      <c r="X1279" s="118"/>
      <c r="Y1279" s="118"/>
      <c r="Z1279" s="118"/>
      <c r="AA1279" s="118"/>
      <c r="AB1279" s="118"/>
      <c r="AC1279" s="118"/>
      <c r="AD1279" s="118"/>
      <c r="AE1279" s="118"/>
      <c r="AF1279" s="118"/>
      <c r="AG1279" s="118"/>
    </row>
    <row r="1280" ht="11.25" customHeight="1">
      <c r="A1280" s="123">
        <v>72476.04079219376</v>
      </c>
      <c r="B1280" s="124">
        <v>13.119501239999998</v>
      </c>
      <c r="C1280" s="124">
        <f t="shared" si="1"/>
        <v>2384.450979</v>
      </c>
      <c r="D1280" s="124">
        <v>31282.807581955338</v>
      </c>
      <c r="E1280" s="125">
        <v>3986.0</v>
      </c>
      <c r="F1280" s="125">
        <v>0.22</v>
      </c>
      <c r="G1280" s="126">
        <v>0.2</v>
      </c>
      <c r="H1280" s="127">
        <f t="shared" si="2"/>
        <v>57398.4</v>
      </c>
      <c r="I1280" s="122">
        <f t="shared" si="3"/>
        <v>157.2558904</v>
      </c>
      <c r="J1280" s="122">
        <f t="shared" si="4"/>
        <v>8177.306301</v>
      </c>
      <c r="K1280" s="122">
        <f t="shared" si="5"/>
        <v>1799.007386</v>
      </c>
      <c r="L1280" s="122">
        <f t="shared" si="6"/>
        <v>11775</v>
      </c>
      <c r="M1280" s="125">
        <v>1.0</v>
      </c>
      <c r="N1280" s="125">
        <v>52.0</v>
      </c>
      <c r="O1280" s="118">
        <f t="shared" si="7"/>
        <v>52</v>
      </c>
      <c r="P1280" s="118"/>
      <c r="Q1280" s="118"/>
      <c r="R1280" s="118"/>
      <c r="S1280" s="118"/>
      <c r="T1280" s="118"/>
      <c r="U1280" s="118"/>
      <c r="V1280" s="118"/>
      <c r="W1280" s="118"/>
      <c r="X1280" s="118"/>
      <c r="Y1280" s="118"/>
      <c r="Z1280" s="118"/>
      <c r="AA1280" s="118"/>
      <c r="AB1280" s="118"/>
      <c r="AC1280" s="118"/>
      <c r="AD1280" s="118"/>
      <c r="AE1280" s="118"/>
      <c r="AF1280" s="118"/>
      <c r="AG1280" s="118"/>
    </row>
    <row r="1281" ht="11.25" customHeight="1">
      <c r="A1281" s="123">
        <v>74396.47975515894</v>
      </c>
      <c r="B1281" s="124">
        <v>18.45166335</v>
      </c>
      <c r="C1281" s="124">
        <f t="shared" si="1"/>
        <v>2454.189652</v>
      </c>
      <c r="D1281" s="124">
        <v>45283.8812577836</v>
      </c>
      <c r="E1281" s="125">
        <v>3986.0</v>
      </c>
      <c r="F1281" s="125">
        <v>0.22</v>
      </c>
      <c r="G1281" s="126">
        <v>-0.4</v>
      </c>
      <c r="H1281" s="127">
        <f t="shared" si="2"/>
        <v>28699.2</v>
      </c>
      <c r="I1281" s="122">
        <f t="shared" si="3"/>
        <v>78.62794521</v>
      </c>
      <c r="J1281" s="122">
        <f t="shared" si="4"/>
        <v>4560.420822</v>
      </c>
      <c r="K1281" s="122">
        <f t="shared" si="5"/>
        <v>1003.292581</v>
      </c>
      <c r="L1281" s="122">
        <f t="shared" si="6"/>
        <v>6567</v>
      </c>
      <c r="M1281" s="125">
        <v>1.0</v>
      </c>
      <c r="N1281" s="125">
        <v>58.0</v>
      </c>
      <c r="O1281" s="118">
        <f t="shared" si="7"/>
        <v>58</v>
      </c>
      <c r="P1281" s="118"/>
      <c r="Q1281" s="118"/>
      <c r="R1281" s="118"/>
      <c r="S1281" s="118"/>
      <c r="T1281" s="118"/>
      <c r="U1281" s="118"/>
      <c r="V1281" s="118"/>
      <c r="W1281" s="118"/>
      <c r="X1281" s="118"/>
      <c r="Y1281" s="118"/>
      <c r="Z1281" s="118"/>
      <c r="AA1281" s="118"/>
      <c r="AB1281" s="118"/>
      <c r="AC1281" s="118"/>
      <c r="AD1281" s="118"/>
      <c r="AE1281" s="118"/>
      <c r="AF1281" s="118"/>
      <c r="AG1281" s="118"/>
    </row>
    <row r="1282" ht="11.25" customHeight="1">
      <c r="A1282" s="123">
        <v>44305.27233990631</v>
      </c>
      <c r="B1282" s="124">
        <v>7.25657078</v>
      </c>
      <c r="C1282" s="124">
        <f t="shared" si="1"/>
        <v>2509.000224</v>
      </c>
      <c r="D1282" s="124">
        <v>18206.737709449564</v>
      </c>
      <c r="E1282" s="125">
        <v>3986.0</v>
      </c>
      <c r="F1282" s="125">
        <v>0.22</v>
      </c>
      <c r="G1282" s="126">
        <v>-0.4</v>
      </c>
      <c r="H1282" s="127">
        <f t="shared" si="2"/>
        <v>28699.2</v>
      </c>
      <c r="I1282" s="122">
        <f t="shared" si="3"/>
        <v>78.62794521</v>
      </c>
      <c r="J1282" s="122">
        <f t="shared" si="4"/>
        <v>3538.257534</v>
      </c>
      <c r="K1282" s="122">
        <f t="shared" si="5"/>
        <v>778.4166575</v>
      </c>
      <c r="L1282" s="122">
        <f t="shared" si="6"/>
        <v>5095</v>
      </c>
      <c r="M1282" s="125">
        <v>1.0</v>
      </c>
      <c r="N1282" s="125">
        <v>45.0</v>
      </c>
      <c r="O1282" s="118">
        <f t="shared" si="7"/>
        <v>45</v>
      </c>
      <c r="P1282" s="118"/>
      <c r="Q1282" s="118"/>
      <c r="R1282" s="118"/>
      <c r="S1282" s="118"/>
      <c r="T1282" s="118"/>
      <c r="U1282" s="118"/>
      <c r="V1282" s="118"/>
      <c r="W1282" s="118"/>
      <c r="X1282" s="118"/>
      <c r="Y1282" s="118"/>
      <c r="Z1282" s="118"/>
      <c r="AA1282" s="118"/>
      <c r="AB1282" s="118"/>
      <c r="AC1282" s="118"/>
      <c r="AD1282" s="118"/>
      <c r="AE1282" s="118"/>
      <c r="AF1282" s="118"/>
      <c r="AG1282" s="118"/>
    </row>
    <row r="1283" ht="11.25" customHeight="1">
      <c r="A1283" s="123">
        <v>30446.836974125712</v>
      </c>
      <c r="B1283" s="124">
        <v>6.28299058</v>
      </c>
      <c r="C1283" s="124">
        <f t="shared" si="1"/>
        <v>2663.485755</v>
      </c>
      <c r="D1283" s="124">
        <v>16734.6559114139</v>
      </c>
      <c r="E1283" s="125">
        <v>3986.0</v>
      </c>
      <c r="F1283" s="125">
        <v>0.22</v>
      </c>
      <c r="G1283" s="126">
        <v>0.2</v>
      </c>
      <c r="H1283" s="127">
        <f t="shared" si="2"/>
        <v>57398.4</v>
      </c>
      <c r="I1283" s="122">
        <f t="shared" si="3"/>
        <v>157.2558904</v>
      </c>
      <c r="J1283" s="122">
        <f t="shared" si="4"/>
        <v>7076.515068</v>
      </c>
      <c r="K1283" s="122">
        <f t="shared" si="5"/>
        <v>1556.833315</v>
      </c>
      <c r="L1283" s="122">
        <f t="shared" si="6"/>
        <v>10190</v>
      </c>
      <c r="M1283" s="125">
        <v>1.0</v>
      </c>
      <c r="N1283" s="125">
        <v>45.0</v>
      </c>
      <c r="O1283" s="118">
        <f t="shared" si="7"/>
        <v>45</v>
      </c>
      <c r="P1283" s="118"/>
      <c r="Q1283" s="118"/>
      <c r="R1283" s="118"/>
      <c r="S1283" s="118"/>
      <c r="T1283" s="118"/>
      <c r="U1283" s="118"/>
      <c r="V1283" s="118"/>
      <c r="W1283" s="118"/>
      <c r="X1283" s="118"/>
      <c r="Y1283" s="118"/>
      <c r="Z1283" s="118"/>
      <c r="AA1283" s="118"/>
      <c r="AB1283" s="118"/>
      <c r="AC1283" s="118"/>
      <c r="AD1283" s="118"/>
      <c r="AE1283" s="118"/>
      <c r="AF1283" s="118"/>
      <c r="AG1283" s="118"/>
    </row>
    <row r="1284" ht="11.25" customHeight="1">
      <c r="A1284" s="123">
        <v>80233.63753722858</v>
      </c>
      <c r="B1284" s="124">
        <v>10.922577059999998</v>
      </c>
      <c r="C1284" s="124">
        <f t="shared" si="1"/>
        <v>523.7267403</v>
      </c>
      <c r="D1284" s="124">
        <v>5720.4456789509295</v>
      </c>
      <c r="E1284" s="125">
        <v>3816.0</v>
      </c>
      <c r="F1284" s="125">
        <v>0.62</v>
      </c>
      <c r="G1284" s="126">
        <v>1.2</v>
      </c>
      <c r="H1284" s="127">
        <f t="shared" si="2"/>
        <v>100742.4</v>
      </c>
      <c r="I1284" s="122">
        <f t="shared" si="3"/>
        <v>276.0065753</v>
      </c>
      <c r="J1284" s="122">
        <f t="shared" si="4"/>
        <v>1380.032877</v>
      </c>
      <c r="K1284" s="122">
        <f t="shared" si="5"/>
        <v>855.6203836</v>
      </c>
      <c r="L1284" s="122">
        <f t="shared" si="6"/>
        <v>3091</v>
      </c>
      <c r="M1284" s="125">
        <v>1.0</v>
      </c>
      <c r="N1284" s="125">
        <v>5.0</v>
      </c>
      <c r="O1284" s="118">
        <f t="shared" si="7"/>
        <v>5</v>
      </c>
      <c r="P1284" s="118"/>
      <c r="Q1284" s="118"/>
      <c r="R1284" s="118"/>
      <c r="S1284" s="118"/>
      <c r="T1284" s="118"/>
      <c r="U1284" s="118"/>
      <c r="V1284" s="118"/>
      <c r="W1284" s="118"/>
      <c r="X1284" s="118"/>
      <c r="Y1284" s="118"/>
      <c r="Z1284" s="118"/>
      <c r="AA1284" s="118"/>
      <c r="AB1284" s="118"/>
      <c r="AC1284" s="118"/>
      <c r="AD1284" s="118"/>
      <c r="AE1284" s="118"/>
      <c r="AF1284" s="118"/>
      <c r="AG1284" s="118"/>
    </row>
    <row r="1285" ht="11.25" customHeight="1">
      <c r="A1285" s="123">
        <v>89338.77262626386</v>
      </c>
      <c r="B1285" s="124">
        <v>7.630153919999999</v>
      </c>
      <c r="C1285" s="124">
        <f t="shared" si="1"/>
        <v>1762.870877</v>
      </c>
      <c r="D1285" s="124">
        <v>13450.976132298767</v>
      </c>
      <c r="E1285" s="125">
        <v>1892.0</v>
      </c>
      <c r="F1285" s="125">
        <v>1.02</v>
      </c>
      <c r="G1285" s="126">
        <v>-0.2</v>
      </c>
      <c r="H1285" s="127">
        <f t="shared" si="2"/>
        <v>18163.2</v>
      </c>
      <c r="I1285" s="122">
        <f t="shared" si="3"/>
        <v>49.76219178</v>
      </c>
      <c r="J1285" s="122">
        <f t="shared" si="4"/>
        <v>1045.006027</v>
      </c>
      <c r="K1285" s="122">
        <f t="shared" si="5"/>
        <v>1065.906148</v>
      </c>
      <c r="L1285" s="122">
        <f t="shared" si="6"/>
        <v>3177</v>
      </c>
      <c r="M1285" s="125">
        <v>1.0</v>
      </c>
      <c r="N1285" s="125">
        <v>21.0</v>
      </c>
      <c r="O1285" s="118">
        <f t="shared" si="7"/>
        <v>21</v>
      </c>
      <c r="P1285" s="118"/>
      <c r="Q1285" s="118"/>
      <c r="R1285" s="118"/>
      <c r="S1285" s="118"/>
      <c r="T1285" s="118"/>
      <c r="U1285" s="118"/>
      <c r="V1285" s="118"/>
      <c r="W1285" s="118"/>
      <c r="X1285" s="118"/>
      <c r="Y1285" s="118"/>
      <c r="Z1285" s="118"/>
      <c r="AA1285" s="118"/>
      <c r="AB1285" s="118"/>
      <c r="AC1285" s="118"/>
      <c r="AD1285" s="118"/>
      <c r="AE1285" s="118"/>
      <c r="AF1285" s="118"/>
      <c r="AG1285" s="118"/>
    </row>
    <row r="1286" ht="11.25" customHeight="1">
      <c r="A1286" s="123">
        <v>92952.96023061457</v>
      </c>
      <c r="B1286" s="124">
        <v>9.57911</v>
      </c>
      <c r="C1286" s="124">
        <f t="shared" si="1"/>
        <v>3061.329641</v>
      </c>
      <c r="D1286" s="124">
        <v>29324.813380523625</v>
      </c>
      <c r="E1286" s="125">
        <v>4398.0</v>
      </c>
      <c r="F1286" s="125">
        <v>0.55</v>
      </c>
      <c r="G1286" s="126">
        <v>-0.4</v>
      </c>
      <c r="H1286" s="127">
        <f t="shared" si="2"/>
        <v>31665.6</v>
      </c>
      <c r="I1286" s="122">
        <f t="shared" si="3"/>
        <v>86.75506849</v>
      </c>
      <c r="J1286" s="122">
        <f t="shared" si="4"/>
        <v>2689.407123</v>
      </c>
      <c r="K1286" s="122">
        <f t="shared" si="5"/>
        <v>1479.173918</v>
      </c>
      <c r="L1286" s="122">
        <f t="shared" si="6"/>
        <v>5648</v>
      </c>
      <c r="M1286" s="125">
        <v>0.88</v>
      </c>
      <c r="N1286" s="125">
        <v>27.0</v>
      </c>
      <c r="O1286" s="118">
        <f t="shared" si="7"/>
        <v>31</v>
      </c>
      <c r="P1286" s="118"/>
      <c r="Q1286" s="118"/>
      <c r="R1286" s="118"/>
      <c r="S1286" s="118"/>
      <c r="T1286" s="118"/>
      <c r="U1286" s="118"/>
      <c r="V1286" s="118"/>
      <c r="W1286" s="118"/>
      <c r="X1286" s="118"/>
      <c r="Y1286" s="118"/>
      <c r="Z1286" s="118"/>
      <c r="AA1286" s="118"/>
      <c r="AB1286" s="118"/>
      <c r="AC1286" s="118"/>
      <c r="AD1286" s="118"/>
      <c r="AE1286" s="118"/>
      <c r="AF1286" s="118"/>
      <c r="AG1286" s="118"/>
    </row>
    <row r="1287" ht="11.25" customHeight="1">
      <c r="A1287" s="123">
        <v>35927.357709046104</v>
      </c>
      <c r="B1287" s="124">
        <v>6.929402699999999</v>
      </c>
      <c r="C1287" s="124">
        <f t="shared" si="1"/>
        <v>793.9364144</v>
      </c>
      <c r="D1287" s="124">
        <v>5501.505133638832</v>
      </c>
      <c r="E1287" s="125">
        <v>3476.0</v>
      </c>
      <c r="F1287" s="125">
        <v>0.39</v>
      </c>
      <c r="G1287" s="126">
        <v>0.4</v>
      </c>
      <c r="H1287" s="127">
        <f t="shared" si="2"/>
        <v>58396.8</v>
      </c>
      <c r="I1287" s="122">
        <f t="shared" si="3"/>
        <v>159.9912329</v>
      </c>
      <c r="J1287" s="122">
        <f t="shared" si="4"/>
        <v>1759.903562</v>
      </c>
      <c r="K1287" s="122">
        <f t="shared" si="5"/>
        <v>686.362389</v>
      </c>
      <c r="L1287" s="122">
        <f t="shared" si="6"/>
        <v>3133</v>
      </c>
      <c r="M1287" s="125">
        <v>1.0</v>
      </c>
      <c r="N1287" s="125">
        <v>11.0</v>
      </c>
      <c r="O1287" s="118">
        <f t="shared" si="7"/>
        <v>11</v>
      </c>
      <c r="P1287" s="118"/>
      <c r="Q1287" s="118"/>
      <c r="R1287" s="118"/>
      <c r="S1287" s="118"/>
      <c r="T1287" s="118"/>
      <c r="U1287" s="118"/>
      <c r="V1287" s="118"/>
      <c r="W1287" s="118"/>
      <c r="X1287" s="118"/>
      <c r="Y1287" s="118"/>
      <c r="Z1287" s="118"/>
      <c r="AA1287" s="118"/>
      <c r="AB1287" s="118"/>
      <c r="AC1287" s="118"/>
      <c r="AD1287" s="118"/>
      <c r="AE1287" s="118"/>
      <c r="AF1287" s="118"/>
      <c r="AG1287" s="118"/>
    </row>
    <row r="1288" ht="11.25" customHeight="1">
      <c r="A1288" s="123">
        <v>41997.106011706695</v>
      </c>
      <c r="B1288" s="124">
        <v>5.908104969999999</v>
      </c>
      <c r="C1288" s="124">
        <f t="shared" si="1"/>
        <v>550.7021369</v>
      </c>
      <c r="D1288" s="124">
        <v>3253.6060320881147</v>
      </c>
      <c r="E1288" s="125">
        <v>4650.0</v>
      </c>
      <c r="F1288" s="125">
        <v>0.44</v>
      </c>
      <c r="G1288" s="126">
        <v>0.8</v>
      </c>
      <c r="H1288" s="127">
        <f t="shared" si="2"/>
        <v>100440</v>
      </c>
      <c r="I1288" s="122">
        <f t="shared" si="3"/>
        <v>275.1780822</v>
      </c>
      <c r="J1288" s="122">
        <f t="shared" si="4"/>
        <v>1375.890411</v>
      </c>
      <c r="K1288" s="122">
        <f t="shared" si="5"/>
        <v>605.3917808</v>
      </c>
      <c r="L1288" s="122">
        <f t="shared" si="6"/>
        <v>2587</v>
      </c>
      <c r="M1288" s="125">
        <v>1.0</v>
      </c>
      <c r="N1288" s="125">
        <v>5.0</v>
      </c>
      <c r="O1288" s="118">
        <f t="shared" si="7"/>
        <v>5</v>
      </c>
      <c r="P1288" s="118"/>
      <c r="Q1288" s="118"/>
      <c r="R1288" s="118"/>
      <c r="S1288" s="118"/>
      <c r="T1288" s="118"/>
      <c r="U1288" s="118"/>
      <c r="V1288" s="118"/>
      <c r="W1288" s="118"/>
      <c r="X1288" s="118"/>
      <c r="Y1288" s="118"/>
      <c r="Z1288" s="118"/>
      <c r="AA1288" s="118"/>
      <c r="AB1288" s="118"/>
      <c r="AC1288" s="118"/>
      <c r="AD1288" s="118"/>
      <c r="AE1288" s="118"/>
      <c r="AF1288" s="118"/>
      <c r="AG1288" s="118"/>
    </row>
    <row r="1289" ht="11.25" customHeight="1">
      <c r="A1289" s="123">
        <v>23278.467847972504</v>
      </c>
      <c r="B1289" s="124">
        <v>11.258259999999998</v>
      </c>
      <c r="C1289" s="124">
        <f t="shared" si="1"/>
        <v>3168.841001</v>
      </c>
      <c r="D1289" s="124">
        <v>35675.63588778112</v>
      </c>
      <c r="E1289" s="125">
        <v>4762.0</v>
      </c>
      <c r="F1289" s="125">
        <v>0.32</v>
      </c>
      <c r="G1289" s="126">
        <v>1.2</v>
      </c>
      <c r="H1289" s="127">
        <f t="shared" si="2"/>
        <v>125716.8</v>
      </c>
      <c r="I1289" s="122">
        <f t="shared" si="3"/>
        <v>344.429589</v>
      </c>
      <c r="J1289" s="122">
        <f t="shared" si="4"/>
        <v>14466.04274</v>
      </c>
      <c r="K1289" s="122">
        <f t="shared" si="5"/>
        <v>4629.133677</v>
      </c>
      <c r="L1289" s="122">
        <f t="shared" si="6"/>
        <v>23724</v>
      </c>
      <c r="M1289" s="125">
        <v>1.0</v>
      </c>
      <c r="N1289" s="125">
        <v>42.0</v>
      </c>
      <c r="O1289" s="118">
        <f t="shared" si="7"/>
        <v>42</v>
      </c>
      <c r="P1289" s="118"/>
      <c r="Q1289" s="118"/>
      <c r="R1289" s="118"/>
      <c r="S1289" s="118"/>
      <c r="T1289" s="118"/>
      <c r="U1289" s="118"/>
      <c r="V1289" s="118"/>
      <c r="W1289" s="118"/>
      <c r="X1289" s="118"/>
      <c r="Y1289" s="118"/>
      <c r="Z1289" s="118"/>
      <c r="AA1289" s="118"/>
      <c r="AB1289" s="118"/>
      <c r="AC1289" s="118"/>
      <c r="AD1289" s="118"/>
      <c r="AE1289" s="118"/>
      <c r="AF1289" s="118"/>
      <c r="AG1289" s="118"/>
    </row>
    <row r="1290" ht="11.25" customHeight="1">
      <c r="A1290" s="123">
        <v>8431.172842866907</v>
      </c>
      <c r="B1290" s="124">
        <v>7.45495171</v>
      </c>
      <c r="C1290" s="124">
        <f t="shared" si="1"/>
        <v>7618.889133</v>
      </c>
      <c r="D1290" s="124">
        <v>56798.45057334723</v>
      </c>
      <c r="E1290" s="125">
        <v>7300.0</v>
      </c>
      <c r="F1290" s="125">
        <v>0.71</v>
      </c>
      <c r="G1290" s="126">
        <v>0.5</v>
      </c>
      <c r="H1290" s="127">
        <f t="shared" si="2"/>
        <v>131400</v>
      </c>
      <c r="I1290" s="122">
        <f t="shared" si="3"/>
        <v>360</v>
      </c>
      <c r="J1290" s="122">
        <f t="shared" si="4"/>
        <v>11520</v>
      </c>
      <c r="K1290" s="122">
        <f t="shared" si="5"/>
        <v>8179.2</v>
      </c>
      <c r="L1290" s="122">
        <f t="shared" si="6"/>
        <v>27878</v>
      </c>
      <c r="M1290" s="125">
        <v>1.0</v>
      </c>
      <c r="N1290" s="125">
        <v>32.0</v>
      </c>
      <c r="O1290" s="118">
        <f t="shared" si="7"/>
        <v>32</v>
      </c>
      <c r="P1290" s="118"/>
      <c r="Q1290" s="118"/>
      <c r="R1290" s="118"/>
      <c r="S1290" s="118"/>
      <c r="T1290" s="118"/>
      <c r="U1290" s="118"/>
      <c r="V1290" s="118"/>
      <c r="W1290" s="118"/>
      <c r="X1290" s="118"/>
      <c r="Y1290" s="118"/>
      <c r="Z1290" s="118"/>
      <c r="AA1290" s="118"/>
      <c r="AB1290" s="118"/>
      <c r="AC1290" s="118"/>
      <c r="AD1290" s="118"/>
      <c r="AE1290" s="118"/>
      <c r="AF1290" s="118"/>
      <c r="AG1290" s="118"/>
    </row>
    <row r="1291" ht="11.25" customHeight="1">
      <c r="A1291" s="123">
        <v>80109.94766606913</v>
      </c>
      <c r="B1291" s="124">
        <v>8.56977229</v>
      </c>
      <c r="C1291" s="124">
        <f t="shared" si="1"/>
        <v>3193.444903</v>
      </c>
      <c r="D1291" s="124">
        <v>27367.095636559076</v>
      </c>
      <c r="E1291" s="125">
        <v>5764.0</v>
      </c>
      <c r="F1291" s="125">
        <v>0.35</v>
      </c>
      <c r="G1291" s="126">
        <v>-0.4</v>
      </c>
      <c r="H1291" s="127">
        <f t="shared" si="2"/>
        <v>41500.8</v>
      </c>
      <c r="I1291" s="122">
        <f t="shared" si="3"/>
        <v>113.7008219</v>
      </c>
      <c r="J1291" s="122">
        <f t="shared" si="4"/>
        <v>3865.827945</v>
      </c>
      <c r="K1291" s="122">
        <f t="shared" si="5"/>
        <v>1353.039781</v>
      </c>
      <c r="L1291" s="122">
        <f t="shared" si="6"/>
        <v>6572</v>
      </c>
      <c r="M1291" s="125">
        <v>0.82</v>
      </c>
      <c r="N1291" s="125">
        <v>28.0</v>
      </c>
      <c r="O1291" s="118">
        <f t="shared" si="7"/>
        <v>34</v>
      </c>
      <c r="P1291" s="118"/>
      <c r="Q1291" s="118"/>
      <c r="R1291" s="118"/>
      <c r="S1291" s="118"/>
      <c r="T1291" s="118"/>
      <c r="U1291" s="118"/>
      <c r="V1291" s="118"/>
      <c r="W1291" s="118"/>
      <c r="X1291" s="118"/>
      <c r="Y1291" s="118"/>
      <c r="Z1291" s="118"/>
      <c r="AA1291" s="118"/>
      <c r="AB1291" s="118"/>
      <c r="AC1291" s="118"/>
      <c r="AD1291" s="118"/>
      <c r="AE1291" s="118"/>
      <c r="AF1291" s="118"/>
      <c r="AG1291" s="118"/>
    </row>
    <row r="1292" ht="11.25" customHeight="1">
      <c r="A1292" s="123">
        <v>49467.871151599305</v>
      </c>
      <c r="B1292" s="124">
        <v>6.059044859999999</v>
      </c>
      <c r="C1292" s="124">
        <f t="shared" si="1"/>
        <v>2633.275569</v>
      </c>
      <c r="D1292" s="124">
        <v>15955.13480292303</v>
      </c>
      <c r="E1292" s="125">
        <v>2458.0</v>
      </c>
      <c r="F1292" s="125">
        <v>0.7</v>
      </c>
      <c r="G1292" s="126">
        <v>0.8</v>
      </c>
      <c r="H1292" s="127">
        <f t="shared" si="2"/>
        <v>53092.8</v>
      </c>
      <c r="I1292" s="122">
        <f t="shared" si="3"/>
        <v>145.459726</v>
      </c>
      <c r="J1292" s="122">
        <f t="shared" si="4"/>
        <v>4654.711233</v>
      </c>
      <c r="K1292" s="122">
        <f t="shared" si="5"/>
        <v>3258.297863</v>
      </c>
      <c r="L1292" s="122">
        <f t="shared" si="6"/>
        <v>11171</v>
      </c>
      <c r="M1292" s="125">
        <v>1.0</v>
      </c>
      <c r="N1292" s="125">
        <v>32.0</v>
      </c>
      <c r="O1292" s="118">
        <f t="shared" si="7"/>
        <v>32</v>
      </c>
      <c r="P1292" s="118"/>
      <c r="Q1292" s="118"/>
      <c r="R1292" s="118"/>
      <c r="S1292" s="118"/>
      <c r="T1292" s="118"/>
      <c r="U1292" s="118"/>
      <c r="V1292" s="118"/>
      <c r="W1292" s="118"/>
      <c r="X1292" s="118"/>
      <c r="Y1292" s="118"/>
      <c r="Z1292" s="118"/>
      <c r="AA1292" s="118"/>
      <c r="AB1292" s="118"/>
      <c r="AC1292" s="118"/>
      <c r="AD1292" s="118"/>
      <c r="AE1292" s="118"/>
      <c r="AF1292" s="118"/>
      <c r="AG1292" s="118"/>
    </row>
    <row r="1293" ht="11.25" customHeight="1">
      <c r="A1293" s="123">
        <v>12338.918060455473</v>
      </c>
      <c r="B1293" s="124">
        <v>9.758446229999999</v>
      </c>
      <c r="C1293" s="124">
        <f t="shared" si="1"/>
        <v>2135.441577</v>
      </c>
      <c r="D1293" s="124">
        <v>20838.59180851723</v>
      </c>
      <c r="E1293" s="125">
        <v>4844.0</v>
      </c>
      <c r="F1293" s="125">
        <v>0.44</v>
      </c>
      <c r="G1293" s="126">
        <v>0.8</v>
      </c>
      <c r="H1293" s="127">
        <f t="shared" si="2"/>
        <v>104630.4</v>
      </c>
      <c r="I1293" s="122">
        <f t="shared" si="3"/>
        <v>286.6586301</v>
      </c>
      <c r="J1293" s="122">
        <f t="shared" si="4"/>
        <v>6019.831233</v>
      </c>
      <c r="K1293" s="122">
        <f t="shared" si="5"/>
        <v>2648.725742</v>
      </c>
      <c r="L1293" s="122">
        <f t="shared" si="6"/>
        <v>11317</v>
      </c>
      <c r="M1293" s="125">
        <v>1.0</v>
      </c>
      <c r="N1293" s="125">
        <v>21.0</v>
      </c>
      <c r="O1293" s="118">
        <f t="shared" si="7"/>
        <v>21</v>
      </c>
      <c r="P1293" s="118"/>
      <c r="Q1293" s="118"/>
      <c r="R1293" s="118"/>
      <c r="S1293" s="118"/>
      <c r="T1293" s="118"/>
      <c r="U1293" s="118"/>
      <c r="V1293" s="118"/>
      <c r="W1293" s="118"/>
      <c r="X1293" s="118"/>
      <c r="Y1293" s="118"/>
      <c r="Z1293" s="118"/>
      <c r="AA1293" s="118"/>
      <c r="AB1293" s="118"/>
      <c r="AC1293" s="118"/>
      <c r="AD1293" s="118"/>
      <c r="AE1293" s="118"/>
      <c r="AF1293" s="118"/>
      <c r="AG1293" s="118"/>
    </row>
    <row r="1294" ht="11.25" customHeight="1">
      <c r="A1294" s="123">
        <v>31398.631952179923</v>
      </c>
      <c r="B1294" s="124">
        <v>16.117285369999998</v>
      </c>
      <c r="C1294" s="124">
        <f t="shared" si="1"/>
        <v>7537.412705</v>
      </c>
      <c r="D1294" s="124">
        <v>121482.631522266</v>
      </c>
      <c r="E1294" s="125">
        <v>6258.0</v>
      </c>
      <c r="F1294" s="125">
        <v>0.45</v>
      </c>
      <c r="G1294" s="126">
        <v>-0.6</v>
      </c>
      <c r="H1294" s="127">
        <f t="shared" si="2"/>
        <v>30038.4</v>
      </c>
      <c r="I1294" s="122">
        <f t="shared" si="3"/>
        <v>82.2969863</v>
      </c>
      <c r="J1294" s="122">
        <f t="shared" si="4"/>
        <v>5020.116164</v>
      </c>
      <c r="K1294" s="122">
        <f t="shared" si="5"/>
        <v>2259.052274</v>
      </c>
      <c r="L1294" s="122">
        <f t="shared" si="6"/>
        <v>9538</v>
      </c>
      <c r="M1294" s="125">
        <v>1.0</v>
      </c>
      <c r="N1294" s="125">
        <v>61.0</v>
      </c>
      <c r="O1294" s="118">
        <f t="shared" si="7"/>
        <v>61</v>
      </c>
      <c r="P1294" s="118"/>
      <c r="Q1294" s="118"/>
      <c r="R1294" s="118"/>
      <c r="S1294" s="118"/>
      <c r="T1294" s="118"/>
      <c r="U1294" s="118"/>
      <c r="V1294" s="118"/>
      <c r="W1294" s="118"/>
      <c r="X1294" s="118"/>
      <c r="Y1294" s="118"/>
      <c r="Z1294" s="118"/>
      <c r="AA1294" s="118"/>
      <c r="AB1294" s="118"/>
      <c r="AC1294" s="118"/>
      <c r="AD1294" s="118"/>
      <c r="AE1294" s="118"/>
      <c r="AF1294" s="118"/>
      <c r="AG1294" s="118"/>
    </row>
    <row r="1295" ht="11.25" customHeight="1">
      <c r="A1295" s="123">
        <v>18136.164797898036</v>
      </c>
      <c r="B1295" s="124">
        <v>5.547144479999999</v>
      </c>
      <c r="C1295" s="124">
        <f t="shared" si="1"/>
        <v>2143.894444</v>
      </c>
      <c r="D1295" s="124">
        <v>11892.492231024718</v>
      </c>
      <c r="E1295" s="125">
        <v>6210.0</v>
      </c>
      <c r="F1295" s="125">
        <v>0.35</v>
      </c>
      <c r="G1295" s="126">
        <v>-0.7</v>
      </c>
      <c r="H1295" s="127">
        <f t="shared" si="2"/>
        <v>22356</v>
      </c>
      <c r="I1295" s="122">
        <f t="shared" si="3"/>
        <v>61.24931507</v>
      </c>
      <c r="J1295" s="122">
        <f t="shared" si="4"/>
        <v>1102.487671</v>
      </c>
      <c r="K1295" s="122">
        <f t="shared" si="5"/>
        <v>385.8706849</v>
      </c>
      <c r="L1295" s="122">
        <f t="shared" si="6"/>
        <v>1874</v>
      </c>
      <c r="M1295" s="125">
        <v>0.87</v>
      </c>
      <c r="N1295" s="125">
        <v>16.0</v>
      </c>
      <c r="O1295" s="118">
        <f t="shared" si="7"/>
        <v>18</v>
      </c>
      <c r="P1295" s="118"/>
      <c r="Q1295" s="118"/>
      <c r="R1295" s="118"/>
      <c r="S1295" s="118"/>
      <c r="T1295" s="118"/>
      <c r="U1295" s="118"/>
      <c r="V1295" s="118"/>
      <c r="W1295" s="118"/>
      <c r="X1295" s="118"/>
      <c r="Y1295" s="118"/>
      <c r="Z1295" s="118"/>
      <c r="AA1295" s="118"/>
      <c r="AB1295" s="118"/>
      <c r="AC1295" s="118"/>
      <c r="AD1295" s="118"/>
      <c r="AE1295" s="118"/>
      <c r="AF1295" s="118"/>
      <c r="AG1295" s="118"/>
    </row>
    <row r="1296" ht="11.25" customHeight="1">
      <c r="A1296" s="123">
        <v>60478.85530220471</v>
      </c>
      <c r="B1296" s="124">
        <v>7.26266173</v>
      </c>
      <c r="C1296" s="124">
        <f t="shared" si="1"/>
        <v>974.7120926</v>
      </c>
      <c r="D1296" s="124">
        <v>7079.004212541655</v>
      </c>
      <c r="E1296" s="125">
        <v>7640.0</v>
      </c>
      <c r="F1296" s="125">
        <v>0.41</v>
      </c>
      <c r="G1296" s="126">
        <v>0.8</v>
      </c>
      <c r="H1296" s="127">
        <f t="shared" si="2"/>
        <v>165024</v>
      </c>
      <c r="I1296" s="122">
        <f t="shared" si="3"/>
        <v>452.1205479</v>
      </c>
      <c r="J1296" s="122">
        <f t="shared" si="4"/>
        <v>2712.723288</v>
      </c>
      <c r="K1296" s="122">
        <f t="shared" si="5"/>
        <v>1112.216548</v>
      </c>
      <c r="L1296" s="122">
        <f t="shared" si="6"/>
        <v>4937</v>
      </c>
      <c r="M1296" s="125">
        <v>1.0</v>
      </c>
      <c r="N1296" s="125">
        <v>6.0</v>
      </c>
      <c r="O1296" s="118">
        <f t="shared" si="7"/>
        <v>6</v>
      </c>
      <c r="P1296" s="118"/>
      <c r="Q1296" s="118"/>
      <c r="R1296" s="118"/>
      <c r="S1296" s="118"/>
      <c r="T1296" s="118"/>
      <c r="U1296" s="118"/>
      <c r="V1296" s="118"/>
      <c r="W1296" s="118"/>
      <c r="X1296" s="118"/>
      <c r="Y1296" s="118"/>
      <c r="Z1296" s="118"/>
      <c r="AA1296" s="118"/>
      <c r="AB1296" s="118"/>
      <c r="AC1296" s="118"/>
      <c r="AD1296" s="118"/>
      <c r="AE1296" s="118"/>
      <c r="AF1296" s="118"/>
      <c r="AG1296" s="118"/>
    </row>
    <row r="1297" ht="11.25" customHeight="1">
      <c r="A1297" s="123">
        <v>97672.29910214896</v>
      </c>
      <c r="B1297" s="124">
        <v>6.883780129999999</v>
      </c>
      <c r="C1297" s="124">
        <f t="shared" si="1"/>
        <v>812.3138694</v>
      </c>
      <c r="D1297" s="124">
        <v>5591.790073344431</v>
      </c>
      <c r="E1297" s="125">
        <v>6396.0</v>
      </c>
      <c r="F1297" s="125">
        <v>0.51</v>
      </c>
      <c r="G1297" s="126">
        <v>1.2</v>
      </c>
      <c r="H1297" s="127">
        <f t="shared" si="2"/>
        <v>168854.4</v>
      </c>
      <c r="I1297" s="122">
        <f t="shared" si="3"/>
        <v>462.6147945</v>
      </c>
      <c r="J1297" s="122">
        <f t="shared" si="4"/>
        <v>2313.073973</v>
      </c>
      <c r="K1297" s="122">
        <f t="shared" si="5"/>
        <v>1179.667726</v>
      </c>
      <c r="L1297" s="122">
        <f t="shared" si="6"/>
        <v>4672</v>
      </c>
      <c r="M1297" s="125">
        <v>1.0</v>
      </c>
      <c r="N1297" s="125">
        <v>5.0</v>
      </c>
      <c r="O1297" s="118">
        <f t="shared" si="7"/>
        <v>5</v>
      </c>
      <c r="P1297" s="118"/>
      <c r="Q1297" s="118"/>
      <c r="R1297" s="118"/>
      <c r="S1297" s="118"/>
      <c r="T1297" s="118"/>
      <c r="U1297" s="118"/>
      <c r="V1297" s="118"/>
      <c r="W1297" s="118"/>
      <c r="X1297" s="118"/>
      <c r="Y1297" s="118"/>
      <c r="Z1297" s="118"/>
      <c r="AA1297" s="118"/>
      <c r="AB1297" s="118"/>
      <c r="AC1297" s="118"/>
      <c r="AD1297" s="118"/>
      <c r="AE1297" s="118"/>
      <c r="AF1297" s="118"/>
      <c r="AG1297" s="118"/>
    </row>
    <row r="1298" ht="11.25" customHeight="1">
      <c r="A1298" s="123">
        <v>53498.33920340258</v>
      </c>
      <c r="B1298" s="124">
        <v>5.2528064699999995</v>
      </c>
      <c r="C1298" s="124">
        <f t="shared" si="1"/>
        <v>17024.15707</v>
      </c>
      <c r="D1298" s="124">
        <v>89424.60240255922</v>
      </c>
      <c r="E1298" s="125">
        <v>6670.0</v>
      </c>
      <c r="F1298" s="125">
        <v>0.45</v>
      </c>
      <c r="G1298" s="126">
        <v>0.5</v>
      </c>
      <c r="H1298" s="127">
        <f t="shared" si="2"/>
        <v>120060</v>
      </c>
      <c r="I1298" s="122">
        <f t="shared" si="3"/>
        <v>328.9315068</v>
      </c>
      <c r="J1298" s="122">
        <f t="shared" si="4"/>
        <v>37498.19178</v>
      </c>
      <c r="K1298" s="122">
        <f t="shared" si="5"/>
        <v>16874.1863</v>
      </c>
      <c r="L1298" s="122">
        <f t="shared" si="6"/>
        <v>71247</v>
      </c>
      <c r="M1298" s="125">
        <v>0.88</v>
      </c>
      <c r="N1298" s="125">
        <v>100.0</v>
      </c>
      <c r="O1298" s="118">
        <f t="shared" si="7"/>
        <v>114</v>
      </c>
      <c r="P1298" s="118"/>
      <c r="Q1298" s="118"/>
      <c r="R1298" s="118"/>
      <c r="S1298" s="118"/>
      <c r="T1298" s="118"/>
      <c r="U1298" s="118"/>
      <c r="V1298" s="118"/>
      <c r="W1298" s="118"/>
      <c r="X1298" s="118"/>
      <c r="Y1298" s="118"/>
      <c r="Z1298" s="118"/>
      <c r="AA1298" s="118"/>
      <c r="AB1298" s="118"/>
      <c r="AC1298" s="118"/>
      <c r="AD1298" s="118"/>
      <c r="AE1298" s="118"/>
      <c r="AF1298" s="118"/>
      <c r="AG1298" s="118"/>
    </row>
    <row r="1299" ht="11.25" customHeight="1">
      <c r="A1299" s="123">
        <v>25048.87383006973</v>
      </c>
      <c r="B1299" s="124">
        <v>6.88298764</v>
      </c>
      <c r="C1299" s="124">
        <f t="shared" si="1"/>
        <v>2337.784343</v>
      </c>
      <c r="D1299" s="124">
        <v>16090.94073569636</v>
      </c>
      <c r="E1299" s="125">
        <v>7414.0</v>
      </c>
      <c r="F1299" s="125">
        <v>0.67</v>
      </c>
      <c r="G1299" s="126">
        <v>1.5</v>
      </c>
      <c r="H1299" s="127">
        <f t="shared" si="2"/>
        <v>222420</v>
      </c>
      <c r="I1299" s="122">
        <f t="shared" si="3"/>
        <v>609.369863</v>
      </c>
      <c r="J1299" s="122">
        <f t="shared" si="4"/>
        <v>6093.69863</v>
      </c>
      <c r="K1299" s="122">
        <f t="shared" si="5"/>
        <v>4082.778082</v>
      </c>
      <c r="L1299" s="122">
        <f t="shared" si="6"/>
        <v>14259</v>
      </c>
      <c r="M1299" s="125">
        <v>1.0</v>
      </c>
      <c r="N1299" s="125">
        <v>10.0</v>
      </c>
      <c r="O1299" s="118">
        <f t="shared" si="7"/>
        <v>10</v>
      </c>
      <c r="P1299" s="118"/>
      <c r="Q1299" s="118"/>
      <c r="R1299" s="118"/>
      <c r="S1299" s="118"/>
      <c r="T1299" s="118"/>
      <c r="U1299" s="118"/>
      <c r="V1299" s="118"/>
      <c r="W1299" s="118"/>
      <c r="X1299" s="118"/>
      <c r="Y1299" s="118"/>
      <c r="Z1299" s="118"/>
      <c r="AA1299" s="118"/>
      <c r="AB1299" s="118"/>
      <c r="AC1299" s="118"/>
      <c r="AD1299" s="118"/>
      <c r="AE1299" s="118"/>
      <c r="AF1299" s="118"/>
      <c r="AG1299" s="118"/>
    </row>
    <row r="1300" ht="11.25" customHeight="1">
      <c r="A1300" s="123">
        <v>91487.04291620974</v>
      </c>
      <c r="B1300" s="124">
        <v>14.67163139</v>
      </c>
      <c r="C1300" s="124">
        <f t="shared" si="1"/>
        <v>12074.61301</v>
      </c>
      <c r="D1300" s="124">
        <v>177154.2712607194</v>
      </c>
      <c r="E1300" s="125">
        <v>8812.0</v>
      </c>
      <c r="F1300" s="125">
        <v>0.95</v>
      </c>
      <c r="G1300" s="126">
        <v>0.2</v>
      </c>
      <c r="H1300" s="127">
        <f t="shared" si="2"/>
        <v>126892.8</v>
      </c>
      <c r="I1300" s="122">
        <f t="shared" si="3"/>
        <v>347.6515068</v>
      </c>
      <c r="J1300" s="122">
        <f t="shared" si="4"/>
        <v>12167.80274</v>
      </c>
      <c r="K1300" s="122">
        <f t="shared" si="5"/>
        <v>11559.4126</v>
      </c>
      <c r="L1300" s="122">
        <f t="shared" si="6"/>
        <v>35287</v>
      </c>
      <c r="M1300" s="125">
        <v>1.0</v>
      </c>
      <c r="N1300" s="125">
        <v>35.0</v>
      </c>
      <c r="O1300" s="118">
        <f t="shared" si="7"/>
        <v>35</v>
      </c>
      <c r="P1300" s="118"/>
      <c r="Q1300" s="118"/>
      <c r="R1300" s="118"/>
      <c r="S1300" s="118"/>
      <c r="T1300" s="118"/>
      <c r="U1300" s="118"/>
      <c r="V1300" s="118"/>
      <c r="W1300" s="118"/>
      <c r="X1300" s="118"/>
      <c r="Y1300" s="118"/>
      <c r="Z1300" s="118"/>
      <c r="AA1300" s="118"/>
      <c r="AB1300" s="118"/>
      <c r="AC1300" s="118"/>
      <c r="AD1300" s="118"/>
      <c r="AE1300" s="118"/>
      <c r="AF1300" s="118"/>
      <c r="AG1300" s="118"/>
    </row>
    <row r="1301" ht="11.25" customHeight="1">
      <c r="A1301" s="123">
        <v>80947.58701797691</v>
      </c>
      <c r="B1301" s="124">
        <v>9.2795806</v>
      </c>
      <c r="C1301" s="124">
        <f t="shared" si="1"/>
        <v>10325.35228</v>
      </c>
      <c r="D1301" s="124">
        <v>95814.93872967613</v>
      </c>
      <c r="E1301" s="125">
        <v>7358.0</v>
      </c>
      <c r="F1301" s="125">
        <v>0.45</v>
      </c>
      <c r="G1301" s="126">
        <v>-0.4</v>
      </c>
      <c r="H1301" s="127">
        <f t="shared" si="2"/>
        <v>52977.6</v>
      </c>
      <c r="I1301" s="122">
        <f t="shared" si="3"/>
        <v>145.1441096</v>
      </c>
      <c r="J1301" s="122">
        <f t="shared" si="4"/>
        <v>9434.367123</v>
      </c>
      <c r="K1301" s="122">
        <f t="shared" si="5"/>
        <v>4245.465205</v>
      </c>
      <c r="L1301" s="122">
        <f t="shared" si="6"/>
        <v>17925</v>
      </c>
      <c r="M1301" s="125">
        <v>1.0</v>
      </c>
      <c r="N1301" s="125">
        <v>65.0</v>
      </c>
      <c r="O1301" s="118">
        <f t="shared" si="7"/>
        <v>65</v>
      </c>
      <c r="P1301" s="118"/>
      <c r="Q1301" s="118"/>
      <c r="R1301" s="118"/>
      <c r="S1301" s="118"/>
      <c r="T1301" s="118"/>
      <c r="U1301" s="118"/>
      <c r="V1301" s="118"/>
      <c r="W1301" s="118"/>
      <c r="X1301" s="118"/>
      <c r="Y1301" s="118"/>
      <c r="Z1301" s="118"/>
      <c r="AA1301" s="118"/>
      <c r="AB1301" s="118"/>
      <c r="AC1301" s="118"/>
      <c r="AD1301" s="118"/>
      <c r="AE1301" s="118"/>
      <c r="AF1301" s="118"/>
      <c r="AG1301" s="118"/>
    </row>
    <row r="1302" ht="11.25" customHeight="1">
      <c r="A1302" s="123">
        <v>71829.76936893223</v>
      </c>
      <c r="B1302" s="124">
        <v>16.60926858</v>
      </c>
      <c r="C1302" s="124">
        <f t="shared" si="1"/>
        <v>2894.187403</v>
      </c>
      <c r="D1302" s="124">
        <v>48070.33589954563</v>
      </c>
      <c r="E1302" s="125">
        <v>13104.0</v>
      </c>
      <c r="F1302" s="125">
        <v>0.24</v>
      </c>
      <c r="G1302" s="126">
        <v>0.5</v>
      </c>
      <c r="H1302" s="127">
        <f t="shared" si="2"/>
        <v>235872</v>
      </c>
      <c r="I1302" s="122">
        <f t="shared" si="3"/>
        <v>646.2246575</v>
      </c>
      <c r="J1302" s="122">
        <f t="shared" si="4"/>
        <v>12278.26849</v>
      </c>
      <c r="K1302" s="122">
        <f t="shared" si="5"/>
        <v>2946.784438</v>
      </c>
      <c r="L1302" s="122">
        <f t="shared" si="6"/>
        <v>18172</v>
      </c>
      <c r="M1302" s="125">
        <v>1.0</v>
      </c>
      <c r="N1302" s="125">
        <v>19.0</v>
      </c>
      <c r="O1302" s="118">
        <f t="shared" si="7"/>
        <v>19</v>
      </c>
      <c r="P1302" s="118"/>
      <c r="Q1302" s="118"/>
      <c r="R1302" s="118"/>
      <c r="S1302" s="118"/>
      <c r="T1302" s="118"/>
      <c r="U1302" s="118"/>
      <c r="V1302" s="118"/>
      <c r="W1302" s="118"/>
      <c r="X1302" s="118"/>
      <c r="Y1302" s="118"/>
      <c r="Z1302" s="118"/>
      <c r="AA1302" s="118"/>
      <c r="AB1302" s="118"/>
      <c r="AC1302" s="118"/>
      <c r="AD1302" s="118"/>
      <c r="AE1302" s="118"/>
      <c r="AF1302" s="118"/>
      <c r="AG1302" s="118"/>
    </row>
    <row r="1303" ht="11.25" customHeight="1">
      <c r="A1303" s="123">
        <v>64596.80984436938</v>
      </c>
      <c r="B1303" s="124">
        <v>6.33959406</v>
      </c>
      <c r="C1303" s="124">
        <f t="shared" si="1"/>
        <v>2623.499185</v>
      </c>
      <c r="D1303" s="124">
        <v>16631.91984841529</v>
      </c>
      <c r="E1303" s="125">
        <v>9814.0</v>
      </c>
      <c r="F1303" s="125">
        <v>0.27</v>
      </c>
      <c r="G1303" s="126">
        <v>0.8</v>
      </c>
      <c r="H1303" s="127">
        <f t="shared" si="2"/>
        <v>211982.4</v>
      </c>
      <c r="I1303" s="122">
        <f t="shared" si="3"/>
        <v>580.7736986</v>
      </c>
      <c r="J1303" s="122">
        <f t="shared" si="4"/>
        <v>9292.379178</v>
      </c>
      <c r="K1303" s="122">
        <f t="shared" si="5"/>
        <v>2508.942378</v>
      </c>
      <c r="L1303" s="122">
        <f t="shared" si="6"/>
        <v>14310</v>
      </c>
      <c r="M1303" s="125">
        <v>1.0</v>
      </c>
      <c r="N1303" s="125">
        <v>16.0</v>
      </c>
      <c r="O1303" s="118">
        <f t="shared" si="7"/>
        <v>16</v>
      </c>
      <c r="P1303" s="118"/>
      <c r="Q1303" s="118"/>
      <c r="R1303" s="118"/>
      <c r="S1303" s="118"/>
      <c r="T1303" s="118"/>
      <c r="U1303" s="118"/>
      <c r="V1303" s="118"/>
      <c r="W1303" s="118"/>
      <c r="X1303" s="118"/>
      <c r="Y1303" s="118"/>
      <c r="Z1303" s="118"/>
      <c r="AA1303" s="118"/>
      <c r="AB1303" s="118"/>
      <c r="AC1303" s="118"/>
      <c r="AD1303" s="118"/>
      <c r="AE1303" s="118"/>
      <c r="AF1303" s="118"/>
      <c r="AG1303" s="118"/>
    </row>
    <row r="1304" ht="11.25" customHeight="1">
      <c r="A1304" s="123">
        <v>79974.57180995603</v>
      </c>
      <c r="B1304" s="124">
        <v>5.10820994</v>
      </c>
      <c r="C1304" s="124">
        <f t="shared" si="1"/>
        <v>21220.81784</v>
      </c>
      <c r="D1304" s="124">
        <v>108400.39261677371</v>
      </c>
      <c r="E1304" s="125">
        <v>12926.0</v>
      </c>
      <c r="F1304" s="125">
        <v>0.27</v>
      </c>
      <c r="G1304" s="126">
        <v>1.5</v>
      </c>
      <c r="H1304" s="127">
        <f t="shared" si="2"/>
        <v>387780</v>
      </c>
      <c r="I1304" s="122">
        <f t="shared" si="3"/>
        <v>1062.410959</v>
      </c>
      <c r="J1304" s="122">
        <f t="shared" si="4"/>
        <v>95616.9863</v>
      </c>
      <c r="K1304" s="122">
        <f t="shared" si="5"/>
        <v>25816.5863</v>
      </c>
      <c r="L1304" s="122">
        <f t="shared" si="6"/>
        <v>147250</v>
      </c>
      <c r="M1304" s="125">
        <v>1.0</v>
      </c>
      <c r="N1304" s="125">
        <v>90.0</v>
      </c>
      <c r="O1304" s="118">
        <f t="shared" si="7"/>
        <v>90</v>
      </c>
      <c r="P1304" s="118"/>
      <c r="Q1304" s="118"/>
      <c r="R1304" s="118"/>
      <c r="S1304" s="118"/>
      <c r="T1304" s="118"/>
      <c r="U1304" s="118"/>
      <c r="V1304" s="118"/>
      <c r="W1304" s="118"/>
      <c r="X1304" s="118"/>
      <c r="Y1304" s="118"/>
      <c r="Z1304" s="118"/>
      <c r="AA1304" s="118"/>
      <c r="AB1304" s="118"/>
      <c r="AC1304" s="118"/>
      <c r="AD1304" s="118"/>
      <c r="AE1304" s="118"/>
      <c r="AF1304" s="118"/>
      <c r="AG1304" s="118"/>
    </row>
    <row r="1305" ht="11.25" customHeight="1">
      <c r="A1305" s="123">
        <v>10644.097216064352</v>
      </c>
      <c r="B1305" s="124">
        <v>7.4809576799999995</v>
      </c>
      <c r="C1305" s="124">
        <f t="shared" si="1"/>
        <v>1711.445492</v>
      </c>
      <c r="D1305" s="124">
        <v>12803.251293991514</v>
      </c>
      <c r="E1305" s="125">
        <v>13880.0</v>
      </c>
      <c r="F1305" s="125">
        <v>0.48</v>
      </c>
      <c r="G1305" s="126">
        <v>0.8</v>
      </c>
      <c r="H1305" s="127">
        <f t="shared" si="2"/>
        <v>299808</v>
      </c>
      <c r="I1305" s="122">
        <f t="shared" si="3"/>
        <v>821.3917808</v>
      </c>
      <c r="J1305" s="122">
        <f t="shared" si="4"/>
        <v>4928.350685</v>
      </c>
      <c r="K1305" s="122">
        <f t="shared" si="5"/>
        <v>2365.608329</v>
      </c>
      <c r="L1305" s="122">
        <f t="shared" si="6"/>
        <v>9660</v>
      </c>
      <c r="M1305" s="125">
        <v>0.85</v>
      </c>
      <c r="N1305" s="125">
        <v>5.0</v>
      </c>
      <c r="O1305" s="118">
        <f t="shared" si="7"/>
        <v>6</v>
      </c>
      <c r="P1305" s="118"/>
      <c r="Q1305" s="118"/>
      <c r="R1305" s="118"/>
      <c r="S1305" s="118"/>
      <c r="T1305" s="118"/>
      <c r="U1305" s="118"/>
      <c r="V1305" s="118"/>
      <c r="W1305" s="118"/>
      <c r="X1305" s="118"/>
      <c r="Y1305" s="118"/>
      <c r="Z1305" s="118"/>
      <c r="AA1305" s="118"/>
      <c r="AB1305" s="118"/>
      <c r="AC1305" s="118"/>
      <c r="AD1305" s="118"/>
      <c r="AE1305" s="118"/>
      <c r="AF1305" s="118"/>
      <c r="AG1305" s="118"/>
    </row>
    <row r="1306" ht="11.25" customHeight="1">
      <c r="A1306" s="123">
        <v>10448.963669987377</v>
      </c>
      <c r="B1306" s="124">
        <v>7.171062269999999</v>
      </c>
      <c r="C1306" s="124">
        <f t="shared" si="1"/>
        <v>883.7232962</v>
      </c>
      <c r="D1306" s="124">
        <v>6337.23478679077</v>
      </c>
      <c r="E1306" s="125">
        <v>4100.0</v>
      </c>
      <c r="F1306" s="125">
        <v>0.77</v>
      </c>
      <c r="G1306" s="126">
        <v>-0.2</v>
      </c>
      <c r="H1306" s="127">
        <f t="shared" si="2"/>
        <v>39360</v>
      </c>
      <c r="I1306" s="122">
        <f t="shared" si="3"/>
        <v>107.8356164</v>
      </c>
      <c r="J1306" s="122">
        <f t="shared" si="4"/>
        <v>754.8493151</v>
      </c>
      <c r="K1306" s="122">
        <f t="shared" si="5"/>
        <v>581.2339726</v>
      </c>
      <c r="L1306" s="122">
        <f t="shared" si="6"/>
        <v>1917</v>
      </c>
      <c r="M1306" s="125">
        <v>0.82</v>
      </c>
      <c r="N1306" s="125">
        <v>6.0</v>
      </c>
      <c r="O1306" s="118">
        <f t="shared" si="7"/>
        <v>7</v>
      </c>
      <c r="P1306" s="118"/>
      <c r="Q1306" s="118"/>
      <c r="R1306" s="118"/>
      <c r="S1306" s="118"/>
      <c r="T1306" s="118"/>
      <c r="U1306" s="118"/>
      <c r="V1306" s="118"/>
      <c r="W1306" s="118"/>
      <c r="X1306" s="118"/>
      <c r="Y1306" s="118"/>
      <c r="Z1306" s="118"/>
      <c r="AA1306" s="118"/>
      <c r="AB1306" s="118"/>
      <c r="AC1306" s="118"/>
      <c r="AD1306" s="118"/>
      <c r="AE1306" s="118"/>
      <c r="AF1306" s="118"/>
      <c r="AG1306" s="118"/>
    </row>
    <row r="1307" ht="11.25" customHeight="1">
      <c r="A1307" s="123">
        <v>34924.936888551805</v>
      </c>
      <c r="B1307" s="124">
        <v>8.815</v>
      </c>
      <c r="C1307" s="124">
        <f t="shared" si="1"/>
        <v>3247.128933</v>
      </c>
      <c r="D1307" s="124">
        <v>28623.441545304853</v>
      </c>
      <c r="E1307" s="125">
        <v>14512.0</v>
      </c>
      <c r="F1307" s="125">
        <v>0.37</v>
      </c>
      <c r="G1307" s="126">
        <v>1.2</v>
      </c>
      <c r="H1307" s="127">
        <f t="shared" si="2"/>
        <v>383116.8</v>
      </c>
      <c r="I1307" s="122">
        <f t="shared" si="3"/>
        <v>1049.635068</v>
      </c>
      <c r="J1307" s="122">
        <f t="shared" si="4"/>
        <v>13645.25589</v>
      </c>
      <c r="K1307" s="122">
        <f t="shared" si="5"/>
        <v>5048.744679</v>
      </c>
      <c r="L1307" s="122">
        <f t="shared" si="6"/>
        <v>23743</v>
      </c>
      <c r="M1307" s="125">
        <v>0.82</v>
      </c>
      <c r="N1307" s="125">
        <v>11.0</v>
      </c>
      <c r="O1307" s="118">
        <f t="shared" si="7"/>
        <v>13</v>
      </c>
      <c r="P1307" s="118"/>
      <c r="Q1307" s="118"/>
      <c r="R1307" s="118"/>
      <c r="S1307" s="118"/>
      <c r="T1307" s="118"/>
      <c r="U1307" s="118"/>
      <c r="V1307" s="118"/>
      <c r="W1307" s="118"/>
      <c r="X1307" s="118"/>
      <c r="Y1307" s="118"/>
      <c r="Z1307" s="118"/>
      <c r="AA1307" s="118"/>
      <c r="AB1307" s="118"/>
      <c r="AC1307" s="118"/>
      <c r="AD1307" s="118"/>
      <c r="AE1307" s="118"/>
      <c r="AF1307" s="118"/>
      <c r="AG1307" s="118"/>
    </row>
    <row r="1308" ht="11.25" customHeight="1">
      <c r="A1308" s="123">
        <v>53642.57349560929</v>
      </c>
      <c r="B1308" s="124">
        <v>10.85429048</v>
      </c>
      <c r="C1308" s="124">
        <f t="shared" si="1"/>
        <v>3466.993076</v>
      </c>
      <c r="D1308" s="124">
        <v>37631.749940502516</v>
      </c>
      <c r="E1308" s="125">
        <v>10372.0</v>
      </c>
      <c r="F1308" s="125">
        <v>0.63</v>
      </c>
      <c r="G1308" s="126">
        <v>1.2</v>
      </c>
      <c r="H1308" s="127">
        <f t="shared" si="2"/>
        <v>273820.8</v>
      </c>
      <c r="I1308" s="122">
        <f t="shared" si="3"/>
        <v>750.1939726</v>
      </c>
      <c r="J1308" s="122">
        <f t="shared" si="4"/>
        <v>9002.327671</v>
      </c>
      <c r="K1308" s="122">
        <f t="shared" si="5"/>
        <v>5671.466433</v>
      </c>
      <c r="L1308" s="122">
        <f t="shared" si="6"/>
        <v>20345</v>
      </c>
      <c r="M1308" s="125">
        <v>1.0</v>
      </c>
      <c r="N1308" s="125">
        <v>12.0</v>
      </c>
      <c r="O1308" s="118">
        <f t="shared" si="7"/>
        <v>12</v>
      </c>
      <c r="P1308" s="118"/>
      <c r="Q1308" s="118"/>
      <c r="R1308" s="118"/>
      <c r="S1308" s="118"/>
      <c r="T1308" s="118"/>
      <c r="U1308" s="118"/>
      <c r="V1308" s="118"/>
      <c r="W1308" s="118"/>
      <c r="X1308" s="118"/>
      <c r="Y1308" s="118"/>
      <c r="Z1308" s="118"/>
      <c r="AA1308" s="118"/>
      <c r="AB1308" s="118"/>
      <c r="AC1308" s="118"/>
      <c r="AD1308" s="118"/>
      <c r="AE1308" s="118"/>
      <c r="AF1308" s="118"/>
      <c r="AG1308" s="118"/>
    </row>
    <row r="1309" ht="11.25" customHeight="1">
      <c r="A1309" s="123">
        <v>30629.551467050565</v>
      </c>
      <c r="B1309" s="124">
        <v>15.4312509</v>
      </c>
      <c r="C1309" s="124">
        <f t="shared" si="1"/>
        <v>6314.388394</v>
      </c>
      <c r="D1309" s="124">
        <v>97438.91159532509</v>
      </c>
      <c r="E1309" s="125">
        <v>18764.0</v>
      </c>
      <c r="F1309" s="125">
        <v>0.35</v>
      </c>
      <c r="G1309" s="126">
        <v>-0.2</v>
      </c>
      <c r="H1309" s="127">
        <f t="shared" si="2"/>
        <v>180134.4</v>
      </c>
      <c r="I1309" s="122">
        <f t="shared" si="3"/>
        <v>493.5189041</v>
      </c>
      <c r="J1309" s="122">
        <f t="shared" si="4"/>
        <v>10363.89699</v>
      </c>
      <c r="K1309" s="122">
        <f t="shared" si="5"/>
        <v>3627.363945</v>
      </c>
      <c r="L1309" s="122">
        <f t="shared" si="6"/>
        <v>17619</v>
      </c>
      <c r="M1309" s="125">
        <v>1.0</v>
      </c>
      <c r="N1309" s="125">
        <v>21.0</v>
      </c>
      <c r="O1309" s="118">
        <f t="shared" si="7"/>
        <v>21</v>
      </c>
      <c r="P1309" s="118"/>
      <c r="Q1309" s="118"/>
      <c r="R1309" s="118"/>
      <c r="S1309" s="118"/>
      <c r="T1309" s="118"/>
      <c r="U1309" s="118"/>
      <c r="V1309" s="118"/>
      <c r="W1309" s="118"/>
      <c r="X1309" s="118"/>
      <c r="Y1309" s="118"/>
      <c r="Z1309" s="118"/>
      <c r="AA1309" s="118"/>
      <c r="AB1309" s="118"/>
      <c r="AC1309" s="118"/>
      <c r="AD1309" s="118"/>
      <c r="AE1309" s="118"/>
      <c r="AF1309" s="118"/>
      <c r="AG1309" s="118"/>
    </row>
    <row r="1310" ht="11.25" customHeight="1">
      <c r="A1310" s="123">
        <v>90821.14854049898</v>
      </c>
      <c r="B1310" s="124">
        <v>7.579584629999999</v>
      </c>
      <c r="C1310" s="124">
        <f t="shared" si="1"/>
        <v>1574.88809</v>
      </c>
      <c r="D1310" s="124">
        <v>11936.997558555795</v>
      </c>
      <c r="E1310" s="125">
        <v>16354.0</v>
      </c>
      <c r="F1310" s="125">
        <v>0.28</v>
      </c>
      <c r="G1310" s="126">
        <v>-0.6</v>
      </c>
      <c r="H1310" s="127">
        <f t="shared" si="2"/>
        <v>78499.2</v>
      </c>
      <c r="I1310" s="122">
        <f t="shared" si="3"/>
        <v>215.0663014</v>
      </c>
      <c r="J1310" s="122">
        <f t="shared" si="4"/>
        <v>1290.397808</v>
      </c>
      <c r="K1310" s="122">
        <f t="shared" si="5"/>
        <v>361.3113863</v>
      </c>
      <c r="L1310" s="122">
        <f t="shared" si="6"/>
        <v>2013</v>
      </c>
      <c r="M1310" s="125">
        <v>1.0</v>
      </c>
      <c r="N1310" s="125">
        <v>6.0</v>
      </c>
      <c r="O1310" s="118">
        <f t="shared" si="7"/>
        <v>6</v>
      </c>
      <c r="P1310" s="118"/>
      <c r="Q1310" s="118"/>
      <c r="R1310" s="118"/>
      <c r="S1310" s="118"/>
      <c r="T1310" s="118"/>
      <c r="U1310" s="118"/>
      <c r="V1310" s="118"/>
      <c r="W1310" s="118"/>
      <c r="X1310" s="118"/>
      <c r="Y1310" s="118"/>
      <c r="Z1310" s="118"/>
      <c r="AA1310" s="118"/>
      <c r="AB1310" s="118"/>
      <c r="AC1310" s="118"/>
      <c r="AD1310" s="118"/>
      <c r="AE1310" s="118"/>
      <c r="AF1310" s="118"/>
      <c r="AG1310" s="118"/>
    </row>
    <row r="1311" ht="11.25" customHeight="1">
      <c r="A1311" s="123">
        <v>16008.342144500088</v>
      </c>
      <c r="B1311" s="124">
        <v>23.70805</v>
      </c>
      <c r="C1311" s="124">
        <f t="shared" si="1"/>
        <v>9518.542652</v>
      </c>
      <c r="D1311" s="124">
        <v>225666.08513127913</v>
      </c>
      <c r="E1311" s="125">
        <v>20242.0</v>
      </c>
      <c r="F1311" s="125">
        <v>0.54</v>
      </c>
      <c r="G1311" s="126">
        <v>1.2</v>
      </c>
      <c r="H1311" s="127">
        <f t="shared" si="2"/>
        <v>534388.8</v>
      </c>
      <c r="I1311" s="122">
        <f t="shared" si="3"/>
        <v>1464.078904</v>
      </c>
      <c r="J1311" s="122">
        <f t="shared" si="4"/>
        <v>30745.65699</v>
      </c>
      <c r="K1311" s="122">
        <f t="shared" si="5"/>
        <v>16602.65477</v>
      </c>
      <c r="L1311" s="122">
        <f t="shared" si="6"/>
        <v>63951</v>
      </c>
      <c r="M1311" s="125">
        <v>1.0</v>
      </c>
      <c r="N1311" s="125">
        <v>21.0</v>
      </c>
      <c r="O1311" s="118">
        <f t="shared" si="7"/>
        <v>21</v>
      </c>
      <c r="P1311" s="118"/>
      <c r="Q1311" s="118"/>
      <c r="R1311" s="118"/>
      <c r="S1311" s="118"/>
      <c r="T1311" s="118"/>
      <c r="U1311" s="118"/>
      <c r="V1311" s="118"/>
      <c r="W1311" s="118"/>
      <c r="X1311" s="118"/>
      <c r="Y1311" s="118"/>
      <c r="Z1311" s="118"/>
      <c r="AA1311" s="118"/>
      <c r="AB1311" s="118"/>
      <c r="AC1311" s="118"/>
      <c r="AD1311" s="118"/>
      <c r="AE1311" s="118"/>
      <c r="AF1311" s="118"/>
      <c r="AG1311" s="118"/>
    </row>
    <row r="1312" ht="11.25" customHeight="1">
      <c r="A1312" s="123">
        <v>61431.51228003887</v>
      </c>
      <c r="B1312" s="124">
        <v>6.398917719999999</v>
      </c>
      <c r="C1312" s="124">
        <f t="shared" si="1"/>
        <v>76672.97116</v>
      </c>
      <c r="D1312" s="124">
        <v>490624.03378564084</v>
      </c>
      <c r="E1312" s="125">
        <v>96244.0</v>
      </c>
      <c r="F1312" s="125">
        <v>0.39</v>
      </c>
      <c r="G1312" s="126">
        <v>0.8</v>
      </c>
      <c r="H1312" s="127">
        <f t="shared" si="2"/>
        <v>2078870.4</v>
      </c>
      <c r="I1312" s="122">
        <f t="shared" si="3"/>
        <v>5695.535342</v>
      </c>
      <c r="J1312" s="122">
        <f t="shared" si="4"/>
        <v>244908.0197</v>
      </c>
      <c r="K1312" s="122">
        <f t="shared" si="5"/>
        <v>95514.12769</v>
      </c>
      <c r="L1312" s="122">
        <f t="shared" si="6"/>
        <v>435936</v>
      </c>
      <c r="M1312" s="125">
        <v>0.82</v>
      </c>
      <c r="N1312" s="125">
        <v>35.0</v>
      </c>
      <c r="O1312" s="118">
        <f t="shared" si="7"/>
        <v>43</v>
      </c>
      <c r="P1312" s="118"/>
      <c r="Q1312" s="118"/>
      <c r="R1312" s="118"/>
      <c r="S1312" s="118"/>
      <c r="T1312" s="118"/>
      <c r="U1312" s="118"/>
      <c r="V1312" s="118"/>
      <c r="W1312" s="118"/>
      <c r="X1312" s="118"/>
      <c r="Y1312" s="118"/>
      <c r="Z1312" s="118"/>
      <c r="AA1312" s="118"/>
      <c r="AB1312" s="118"/>
      <c r="AC1312" s="118"/>
      <c r="AD1312" s="118"/>
      <c r="AE1312" s="118"/>
      <c r="AF1312" s="118"/>
      <c r="AG1312" s="118"/>
    </row>
    <row r="1313" ht="11.25" customHeight="1">
      <c r="A1313" s="123">
        <v>7168.284087518573</v>
      </c>
      <c r="B1313" s="124">
        <v>22.07763577</v>
      </c>
      <c r="C1313" s="124">
        <f t="shared" si="1"/>
        <v>157.9604998</v>
      </c>
      <c r="D1313" s="124">
        <v>3487.394380565143</v>
      </c>
      <c r="E1313" s="125">
        <v>914.0</v>
      </c>
      <c r="F1313" s="125">
        <v>0.8</v>
      </c>
      <c r="G1313" s="126">
        <v>0.4</v>
      </c>
      <c r="H1313" s="127">
        <f t="shared" si="2"/>
        <v>15355.2</v>
      </c>
      <c r="I1313" s="122">
        <f t="shared" si="3"/>
        <v>42.0690411</v>
      </c>
      <c r="J1313" s="122">
        <f t="shared" si="4"/>
        <v>294.4832877</v>
      </c>
      <c r="K1313" s="122">
        <f t="shared" si="5"/>
        <v>235.5866301</v>
      </c>
      <c r="L1313" s="122">
        <f t="shared" si="6"/>
        <v>766</v>
      </c>
      <c r="M1313" s="125">
        <v>0.7</v>
      </c>
      <c r="N1313" s="125">
        <v>5.0</v>
      </c>
      <c r="O1313" s="118">
        <f t="shared" si="7"/>
        <v>7</v>
      </c>
      <c r="P1313" s="118"/>
      <c r="Q1313" s="118"/>
      <c r="R1313" s="118"/>
      <c r="S1313" s="118"/>
      <c r="T1313" s="118"/>
      <c r="U1313" s="118"/>
      <c r="V1313" s="118"/>
      <c r="W1313" s="118"/>
      <c r="X1313" s="118"/>
      <c r="Y1313" s="118"/>
      <c r="Z1313" s="118"/>
      <c r="AA1313" s="118"/>
      <c r="AB1313" s="118"/>
      <c r="AC1313" s="118"/>
      <c r="AD1313" s="118"/>
      <c r="AE1313" s="118"/>
      <c r="AF1313" s="118"/>
      <c r="AG1313" s="118"/>
    </row>
    <row r="1314" ht="11.25" customHeight="1">
      <c r="A1314" s="123">
        <v>61513.44925748813</v>
      </c>
      <c r="B1314" s="124">
        <v>24.20591905</v>
      </c>
      <c r="C1314" s="124">
        <f t="shared" si="1"/>
        <v>93.2349307</v>
      </c>
      <c r="D1314" s="124">
        <v>2256.8371851861107</v>
      </c>
      <c r="E1314" s="125">
        <v>542.0</v>
      </c>
      <c r="F1314" s="125">
        <v>0.8</v>
      </c>
      <c r="G1314" s="126">
        <v>1.5</v>
      </c>
      <c r="H1314" s="127">
        <f t="shared" si="2"/>
        <v>16260</v>
      </c>
      <c r="I1314" s="122">
        <f t="shared" si="3"/>
        <v>44.54794521</v>
      </c>
      <c r="J1314" s="122">
        <f t="shared" si="4"/>
        <v>311.8356164</v>
      </c>
      <c r="K1314" s="122">
        <f t="shared" si="5"/>
        <v>249.4684932</v>
      </c>
      <c r="L1314" s="122">
        <f t="shared" si="6"/>
        <v>811</v>
      </c>
      <c r="M1314" s="125">
        <v>0.7</v>
      </c>
      <c r="N1314" s="125">
        <v>5.0</v>
      </c>
      <c r="O1314" s="118">
        <f t="shared" si="7"/>
        <v>7</v>
      </c>
      <c r="P1314" s="118"/>
      <c r="Q1314" s="118"/>
      <c r="R1314" s="118"/>
      <c r="S1314" s="118"/>
      <c r="T1314" s="118"/>
      <c r="U1314" s="118"/>
      <c r="V1314" s="118"/>
      <c r="W1314" s="118"/>
      <c r="X1314" s="118"/>
      <c r="Y1314" s="118"/>
      <c r="Z1314" s="118"/>
      <c r="AA1314" s="118"/>
      <c r="AB1314" s="118"/>
      <c r="AC1314" s="118"/>
      <c r="AD1314" s="118"/>
      <c r="AE1314" s="118"/>
      <c r="AF1314" s="118"/>
      <c r="AG1314" s="118"/>
    </row>
    <row r="1315" ht="11.25" customHeight="1">
      <c r="A1315" s="123">
        <v>96698.57672416701</v>
      </c>
      <c r="B1315" s="124">
        <v>17.77586761</v>
      </c>
      <c r="C1315" s="124">
        <f t="shared" si="1"/>
        <v>78.60610666</v>
      </c>
      <c r="D1315" s="124">
        <v>1397.2917452883726</v>
      </c>
      <c r="E1315" s="125">
        <v>380.0</v>
      </c>
      <c r="F1315" s="125">
        <v>0.8</v>
      </c>
      <c r="G1315" s="126">
        <v>-0.4</v>
      </c>
      <c r="H1315" s="127">
        <f t="shared" si="2"/>
        <v>2736</v>
      </c>
      <c r="I1315" s="122">
        <f t="shared" si="3"/>
        <v>7.495890411</v>
      </c>
      <c r="J1315" s="122">
        <f t="shared" si="4"/>
        <v>52.47123288</v>
      </c>
      <c r="K1315" s="122">
        <f t="shared" si="5"/>
        <v>41.9769863</v>
      </c>
      <c r="L1315" s="122">
        <f t="shared" si="6"/>
        <v>136</v>
      </c>
      <c r="M1315" s="125">
        <v>0.7</v>
      </c>
      <c r="N1315" s="125">
        <v>5.0</v>
      </c>
      <c r="O1315" s="118">
        <f t="shared" si="7"/>
        <v>7</v>
      </c>
      <c r="P1315" s="118"/>
      <c r="Q1315" s="118"/>
      <c r="R1315" s="118"/>
      <c r="S1315" s="118"/>
      <c r="T1315" s="118"/>
      <c r="U1315" s="118"/>
      <c r="V1315" s="118"/>
      <c r="W1315" s="118"/>
      <c r="X1315" s="118"/>
      <c r="Y1315" s="118"/>
      <c r="Z1315" s="118"/>
      <c r="AA1315" s="118"/>
      <c r="AB1315" s="118"/>
      <c r="AC1315" s="118"/>
      <c r="AD1315" s="118"/>
      <c r="AE1315" s="118"/>
      <c r="AF1315" s="118"/>
      <c r="AG1315" s="118"/>
    </row>
    <row r="1316" ht="11.25" customHeight="1">
      <c r="A1316" s="123">
        <v>43993.272833788156</v>
      </c>
      <c r="B1316" s="124">
        <v>96.63235930999998</v>
      </c>
      <c r="C1316" s="124">
        <f t="shared" si="1"/>
        <v>5.636377857</v>
      </c>
      <c r="D1316" s="124">
        <v>544.6564902597589</v>
      </c>
      <c r="E1316" s="125">
        <v>34.0</v>
      </c>
      <c r="F1316" s="125">
        <v>0.8</v>
      </c>
      <c r="G1316" s="126">
        <v>0.8</v>
      </c>
      <c r="H1316" s="127">
        <f t="shared" si="2"/>
        <v>734.4</v>
      </c>
      <c r="I1316" s="122">
        <f t="shared" si="3"/>
        <v>2.012054795</v>
      </c>
      <c r="J1316" s="122">
        <f t="shared" si="4"/>
        <v>14.08438356</v>
      </c>
      <c r="K1316" s="122">
        <f t="shared" si="5"/>
        <v>11.26750685</v>
      </c>
      <c r="L1316" s="122">
        <f t="shared" si="6"/>
        <v>37</v>
      </c>
      <c r="M1316" s="125">
        <v>0.7</v>
      </c>
      <c r="N1316" s="125">
        <v>5.0</v>
      </c>
      <c r="O1316" s="118">
        <f t="shared" si="7"/>
        <v>7</v>
      </c>
      <c r="P1316" s="118"/>
      <c r="Q1316" s="118"/>
      <c r="R1316" s="118"/>
      <c r="S1316" s="118"/>
      <c r="T1316" s="118"/>
      <c r="U1316" s="118"/>
      <c r="V1316" s="118"/>
      <c r="W1316" s="118"/>
      <c r="X1316" s="118"/>
      <c r="Y1316" s="118"/>
      <c r="Z1316" s="118"/>
      <c r="AA1316" s="118"/>
      <c r="AB1316" s="118"/>
      <c r="AC1316" s="118"/>
      <c r="AD1316" s="118"/>
      <c r="AE1316" s="118"/>
      <c r="AF1316" s="118"/>
      <c r="AG1316" s="118"/>
    </row>
    <row r="1317" ht="11.25" customHeight="1">
      <c r="A1317" s="123">
        <v>7989.807903017754</v>
      </c>
      <c r="B1317" s="124">
        <v>5.400941039999999</v>
      </c>
      <c r="C1317" s="124">
        <f t="shared" si="1"/>
        <v>60.30841314</v>
      </c>
      <c r="D1317" s="124">
        <v>325.7221835743103</v>
      </c>
      <c r="E1317" s="125">
        <v>300.0</v>
      </c>
      <c r="F1317" s="125">
        <v>0.8</v>
      </c>
      <c r="G1317" s="126">
        <v>1.2</v>
      </c>
      <c r="H1317" s="127">
        <f t="shared" si="2"/>
        <v>7920</v>
      </c>
      <c r="I1317" s="122">
        <f t="shared" si="3"/>
        <v>21.69863014</v>
      </c>
      <c r="J1317" s="122">
        <f t="shared" si="4"/>
        <v>151.890411</v>
      </c>
      <c r="K1317" s="122">
        <f t="shared" si="5"/>
        <v>121.5123288</v>
      </c>
      <c r="L1317" s="122">
        <f t="shared" si="6"/>
        <v>395</v>
      </c>
      <c r="M1317" s="125">
        <v>0.7</v>
      </c>
      <c r="N1317" s="125">
        <v>5.0</v>
      </c>
      <c r="O1317" s="118">
        <f t="shared" si="7"/>
        <v>7</v>
      </c>
      <c r="P1317" s="118"/>
      <c r="Q1317" s="118"/>
      <c r="R1317" s="118"/>
      <c r="S1317" s="118"/>
      <c r="T1317" s="118"/>
      <c r="U1317" s="118"/>
      <c r="V1317" s="118"/>
      <c r="W1317" s="118"/>
      <c r="X1317" s="118"/>
      <c r="Y1317" s="118"/>
      <c r="Z1317" s="118"/>
      <c r="AA1317" s="118"/>
      <c r="AB1317" s="118"/>
      <c r="AC1317" s="118"/>
      <c r="AD1317" s="118"/>
      <c r="AE1317" s="118"/>
      <c r="AF1317" s="118"/>
      <c r="AG1317" s="118"/>
    </row>
    <row r="1318" ht="11.25" customHeight="1">
      <c r="A1318" s="123">
        <v>91785.33862960902</v>
      </c>
      <c r="B1318" s="124">
        <v>5.88373171</v>
      </c>
      <c r="C1318" s="124">
        <f t="shared" si="1"/>
        <v>9.898208564</v>
      </c>
      <c r="D1318" s="124">
        <v>58.23840359900228</v>
      </c>
      <c r="E1318" s="125">
        <v>50.0</v>
      </c>
      <c r="F1318" s="125">
        <v>0.8</v>
      </c>
      <c r="G1318" s="126">
        <v>-0.7</v>
      </c>
      <c r="H1318" s="127">
        <f t="shared" si="2"/>
        <v>180</v>
      </c>
      <c r="I1318" s="122">
        <f t="shared" si="3"/>
        <v>0.4931506849</v>
      </c>
      <c r="J1318" s="122">
        <f t="shared" si="4"/>
        <v>3.452054795</v>
      </c>
      <c r="K1318" s="122">
        <f t="shared" si="5"/>
        <v>2.761643836</v>
      </c>
      <c r="L1318" s="122">
        <f t="shared" si="6"/>
        <v>9</v>
      </c>
      <c r="M1318" s="125">
        <v>0.7</v>
      </c>
      <c r="N1318" s="125">
        <v>5.0</v>
      </c>
      <c r="O1318" s="118">
        <f t="shared" si="7"/>
        <v>7</v>
      </c>
      <c r="P1318" s="118"/>
      <c r="Q1318" s="118"/>
      <c r="R1318" s="118"/>
      <c r="S1318" s="118"/>
      <c r="T1318" s="118"/>
      <c r="U1318" s="118"/>
      <c r="V1318" s="118"/>
      <c r="W1318" s="118"/>
      <c r="X1318" s="118"/>
      <c r="Y1318" s="118"/>
      <c r="Z1318" s="118"/>
      <c r="AA1318" s="118"/>
      <c r="AB1318" s="118"/>
      <c r="AC1318" s="118"/>
      <c r="AD1318" s="118"/>
      <c r="AE1318" s="118"/>
      <c r="AF1318" s="118"/>
      <c r="AG1318" s="118"/>
    </row>
    <row r="1319" ht="11.25" customHeight="1">
      <c r="A1319" s="123">
        <v>54483.07648130188</v>
      </c>
      <c r="B1319" s="124">
        <v>13.240380100000001</v>
      </c>
      <c r="C1319" s="124">
        <f t="shared" si="1"/>
        <v>30.73783021</v>
      </c>
      <c r="D1319" s="124">
        <v>406.98055538755375</v>
      </c>
      <c r="E1319" s="125">
        <v>82.0</v>
      </c>
      <c r="F1319" s="125">
        <v>1.12</v>
      </c>
      <c r="G1319" s="126">
        <v>-0.7</v>
      </c>
      <c r="H1319" s="127">
        <f t="shared" si="2"/>
        <v>295.2</v>
      </c>
      <c r="I1319" s="122">
        <f t="shared" si="3"/>
        <v>0.8087671233</v>
      </c>
      <c r="J1319" s="122">
        <f t="shared" si="4"/>
        <v>8.087671233</v>
      </c>
      <c r="K1319" s="122">
        <f t="shared" si="5"/>
        <v>9.058191781</v>
      </c>
      <c r="L1319" s="122">
        <f t="shared" si="6"/>
        <v>26</v>
      </c>
      <c r="M1319" s="125">
        <v>0.77</v>
      </c>
      <c r="N1319" s="125">
        <v>8.0</v>
      </c>
      <c r="O1319" s="118">
        <f t="shared" si="7"/>
        <v>10</v>
      </c>
      <c r="P1319" s="118"/>
      <c r="Q1319" s="118"/>
      <c r="R1319" s="118"/>
      <c r="S1319" s="118"/>
      <c r="T1319" s="118"/>
      <c r="U1319" s="118"/>
      <c r="V1319" s="118"/>
      <c r="W1319" s="118"/>
      <c r="X1319" s="118"/>
      <c r="Y1319" s="118"/>
      <c r="Z1319" s="118"/>
      <c r="AA1319" s="118"/>
      <c r="AB1319" s="118"/>
      <c r="AC1319" s="118"/>
      <c r="AD1319" s="118"/>
      <c r="AE1319" s="118"/>
      <c r="AF1319" s="118"/>
      <c r="AG1319" s="118"/>
    </row>
    <row r="1320" ht="11.25" customHeight="1">
      <c r="A1320" s="123">
        <v>10401.57273309319</v>
      </c>
      <c r="B1320" s="124">
        <v>30.8436785</v>
      </c>
      <c r="C1320" s="124">
        <f t="shared" si="1"/>
        <v>1.145924923</v>
      </c>
      <c r="D1320" s="124">
        <v>35.34453991755801</v>
      </c>
      <c r="E1320" s="125">
        <v>10.0</v>
      </c>
      <c r="F1320" s="125">
        <v>0.25</v>
      </c>
      <c r="G1320" s="126">
        <v>-0.6</v>
      </c>
      <c r="H1320" s="127">
        <f t="shared" si="2"/>
        <v>48</v>
      </c>
      <c r="I1320" s="122">
        <f t="shared" si="3"/>
        <v>0.1315068493</v>
      </c>
      <c r="J1320" s="122">
        <f t="shared" si="4"/>
        <v>1.315068493</v>
      </c>
      <c r="K1320" s="122">
        <f t="shared" si="5"/>
        <v>0.3287671233</v>
      </c>
      <c r="L1320" s="122">
        <f t="shared" si="6"/>
        <v>2</v>
      </c>
      <c r="M1320" s="125">
        <v>0.77</v>
      </c>
      <c r="N1320" s="125">
        <v>8.0</v>
      </c>
      <c r="O1320" s="118">
        <f t="shared" si="7"/>
        <v>10</v>
      </c>
      <c r="P1320" s="118"/>
      <c r="Q1320" s="118"/>
      <c r="R1320" s="118"/>
      <c r="S1320" s="118"/>
      <c r="T1320" s="118"/>
      <c r="U1320" s="118"/>
      <c r="V1320" s="118"/>
      <c r="W1320" s="118"/>
      <c r="X1320" s="118"/>
      <c r="Y1320" s="118"/>
      <c r="Z1320" s="118"/>
      <c r="AA1320" s="118"/>
      <c r="AB1320" s="118"/>
      <c r="AC1320" s="118"/>
      <c r="AD1320" s="118"/>
      <c r="AE1320" s="118"/>
      <c r="AF1320" s="118"/>
      <c r="AG1320" s="118"/>
    </row>
    <row r="1321" ht="11.25" customHeight="1">
      <c r="A1321" s="123">
        <v>65498.07160461113</v>
      </c>
      <c r="B1321" s="124">
        <v>48.5976729</v>
      </c>
      <c r="C1321" s="124">
        <f t="shared" si="1"/>
        <v>3.766203364</v>
      </c>
      <c r="D1321" s="124">
        <v>183.02871917384803</v>
      </c>
      <c r="E1321" s="125">
        <v>34.0</v>
      </c>
      <c r="F1321" s="125">
        <v>0.25</v>
      </c>
      <c r="G1321" s="126">
        <v>-0.2</v>
      </c>
      <c r="H1321" s="127">
        <f t="shared" si="2"/>
        <v>326.4</v>
      </c>
      <c r="I1321" s="122">
        <f t="shared" si="3"/>
        <v>0.8942465753</v>
      </c>
      <c r="J1321" s="122">
        <f t="shared" si="4"/>
        <v>8.942465753</v>
      </c>
      <c r="K1321" s="122">
        <f t="shared" si="5"/>
        <v>2.235616438</v>
      </c>
      <c r="L1321" s="122">
        <f t="shared" si="6"/>
        <v>13</v>
      </c>
      <c r="M1321" s="125">
        <v>0.77</v>
      </c>
      <c r="N1321" s="125">
        <v>8.0</v>
      </c>
      <c r="O1321" s="118">
        <f t="shared" si="7"/>
        <v>10</v>
      </c>
      <c r="P1321" s="118"/>
      <c r="Q1321" s="118"/>
      <c r="R1321" s="118"/>
      <c r="S1321" s="118"/>
      <c r="T1321" s="118"/>
      <c r="U1321" s="118"/>
      <c r="V1321" s="118"/>
      <c r="W1321" s="118"/>
      <c r="X1321" s="118"/>
      <c r="Y1321" s="118"/>
      <c r="Z1321" s="118"/>
      <c r="AA1321" s="118"/>
      <c r="AB1321" s="118"/>
      <c r="AC1321" s="118"/>
      <c r="AD1321" s="118"/>
      <c r="AE1321" s="118"/>
      <c r="AF1321" s="118"/>
      <c r="AG1321" s="118"/>
    </row>
    <row r="1322" ht="11.25" customHeight="1">
      <c r="A1322" s="123">
        <v>20079.17188950137</v>
      </c>
      <c r="B1322" s="124">
        <v>24.3627569</v>
      </c>
      <c r="C1322" s="124">
        <f t="shared" si="1"/>
        <v>1.173753966</v>
      </c>
      <c r="D1322" s="124">
        <v>28.595882538777335</v>
      </c>
      <c r="E1322" s="125">
        <v>10.0</v>
      </c>
      <c r="F1322" s="125">
        <v>0.25</v>
      </c>
      <c r="G1322" s="126">
        <v>0.4</v>
      </c>
      <c r="H1322" s="127">
        <f t="shared" si="2"/>
        <v>168</v>
      </c>
      <c r="I1322" s="122">
        <f t="shared" si="3"/>
        <v>0.4602739726</v>
      </c>
      <c r="J1322" s="122">
        <f t="shared" si="4"/>
        <v>4.602739726</v>
      </c>
      <c r="K1322" s="122">
        <f t="shared" si="5"/>
        <v>1.150684932</v>
      </c>
      <c r="L1322" s="122">
        <f t="shared" si="6"/>
        <v>7</v>
      </c>
      <c r="M1322" s="125">
        <v>0.77</v>
      </c>
      <c r="N1322" s="125">
        <v>8.0</v>
      </c>
      <c r="O1322" s="118">
        <f t="shared" si="7"/>
        <v>10</v>
      </c>
      <c r="P1322" s="118"/>
      <c r="Q1322" s="118"/>
      <c r="R1322" s="118"/>
      <c r="S1322" s="118"/>
      <c r="T1322" s="118"/>
      <c r="U1322" s="118"/>
      <c r="V1322" s="118"/>
      <c r="W1322" s="118"/>
      <c r="X1322" s="118"/>
      <c r="Y1322" s="118"/>
      <c r="Z1322" s="118"/>
      <c r="AA1322" s="118"/>
      <c r="AB1322" s="118"/>
      <c r="AC1322" s="118"/>
      <c r="AD1322" s="118"/>
      <c r="AE1322" s="118"/>
      <c r="AF1322" s="118"/>
      <c r="AG1322" s="118"/>
    </row>
    <row r="1323" ht="11.25" customHeight="1">
      <c r="A1323" s="123">
        <v>24990.97608360372</v>
      </c>
      <c r="B1323" s="124">
        <v>28.2729685</v>
      </c>
      <c r="C1323" s="124">
        <f t="shared" si="1"/>
        <v>7.160998079</v>
      </c>
      <c r="D1323" s="124">
        <v>202.46267312662332</v>
      </c>
      <c r="E1323" s="125">
        <v>26.0</v>
      </c>
      <c r="F1323" s="125">
        <v>0.83</v>
      </c>
      <c r="G1323" s="126">
        <v>0.8</v>
      </c>
      <c r="H1323" s="127">
        <f t="shared" si="2"/>
        <v>561.6</v>
      </c>
      <c r="I1323" s="122">
        <f t="shared" si="3"/>
        <v>1.538630137</v>
      </c>
      <c r="J1323" s="122">
        <f t="shared" si="4"/>
        <v>15.38630137</v>
      </c>
      <c r="K1323" s="122">
        <f t="shared" si="5"/>
        <v>12.77063014</v>
      </c>
      <c r="L1323" s="122">
        <f t="shared" si="6"/>
        <v>41</v>
      </c>
      <c r="M1323" s="125">
        <v>0.77</v>
      </c>
      <c r="N1323" s="125">
        <v>8.0</v>
      </c>
      <c r="O1323" s="118">
        <f t="shared" si="7"/>
        <v>10</v>
      </c>
      <c r="P1323" s="118"/>
      <c r="Q1323" s="118"/>
      <c r="R1323" s="118"/>
      <c r="S1323" s="118"/>
      <c r="T1323" s="118"/>
      <c r="U1323" s="118"/>
      <c r="V1323" s="118"/>
      <c r="W1323" s="118"/>
      <c r="X1323" s="118"/>
      <c r="Y1323" s="118"/>
      <c r="Z1323" s="118"/>
      <c r="AA1323" s="118"/>
      <c r="AB1323" s="118"/>
      <c r="AC1323" s="118"/>
      <c r="AD1323" s="118"/>
      <c r="AE1323" s="118"/>
      <c r="AF1323" s="118"/>
      <c r="AG1323" s="118"/>
    </row>
    <row r="1324" ht="11.25" customHeight="1">
      <c r="A1324" s="123">
        <v>11568.842454374695</v>
      </c>
      <c r="B1324" s="124">
        <v>6.249104600000001</v>
      </c>
      <c r="C1324" s="124">
        <f t="shared" si="1"/>
        <v>12.96456269</v>
      </c>
      <c r="D1324" s="124">
        <v>81.01690832951337</v>
      </c>
      <c r="E1324" s="125">
        <v>26.0</v>
      </c>
      <c r="F1324" s="125">
        <v>1.44</v>
      </c>
      <c r="G1324" s="126">
        <v>1.2</v>
      </c>
      <c r="H1324" s="127">
        <f t="shared" si="2"/>
        <v>686.4</v>
      </c>
      <c r="I1324" s="122">
        <f t="shared" si="3"/>
        <v>1.880547945</v>
      </c>
      <c r="J1324" s="122">
        <f t="shared" si="4"/>
        <v>18.80547945</v>
      </c>
      <c r="K1324" s="122">
        <f t="shared" si="5"/>
        <v>27.07989041</v>
      </c>
      <c r="L1324" s="122">
        <f t="shared" si="6"/>
        <v>73</v>
      </c>
      <c r="M1324" s="125">
        <v>0.77</v>
      </c>
      <c r="N1324" s="125">
        <v>8.0</v>
      </c>
      <c r="O1324" s="118">
        <f t="shared" si="7"/>
        <v>10</v>
      </c>
      <c r="P1324" s="118"/>
      <c r="Q1324" s="118"/>
      <c r="R1324" s="118"/>
      <c r="S1324" s="118"/>
      <c r="T1324" s="118"/>
      <c r="U1324" s="118"/>
      <c r="V1324" s="118"/>
      <c r="W1324" s="118"/>
      <c r="X1324" s="118"/>
      <c r="Y1324" s="118"/>
      <c r="Z1324" s="118"/>
      <c r="AA1324" s="118"/>
      <c r="AB1324" s="118"/>
      <c r="AC1324" s="118"/>
      <c r="AD1324" s="118"/>
      <c r="AE1324" s="118"/>
      <c r="AF1324" s="118"/>
      <c r="AG1324" s="118"/>
    </row>
    <row r="1325" ht="11.25" customHeight="1">
      <c r="A1325" s="123">
        <v>84047.34263425587</v>
      </c>
      <c r="B1325" s="124">
        <v>6.9302013</v>
      </c>
      <c r="C1325" s="124">
        <f t="shared" si="1"/>
        <v>10.01102649</v>
      </c>
      <c r="D1325" s="124">
        <v>69.37842880606773</v>
      </c>
      <c r="E1325" s="125">
        <v>26.0</v>
      </c>
      <c r="F1325" s="125">
        <v>1.08</v>
      </c>
      <c r="G1325" s="126">
        <v>1.2</v>
      </c>
      <c r="H1325" s="127">
        <f t="shared" si="2"/>
        <v>686.4</v>
      </c>
      <c r="I1325" s="122">
        <f t="shared" si="3"/>
        <v>1.880547945</v>
      </c>
      <c r="J1325" s="122">
        <f t="shared" si="4"/>
        <v>18.80547945</v>
      </c>
      <c r="K1325" s="122">
        <f t="shared" si="5"/>
        <v>20.30991781</v>
      </c>
      <c r="L1325" s="122">
        <f t="shared" si="6"/>
        <v>59</v>
      </c>
      <c r="M1325" s="125">
        <v>0.77</v>
      </c>
      <c r="N1325" s="125">
        <v>8.0</v>
      </c>
      <c r="O1325" s="118">
        <f t="shared" si="7"/>
        <v>10</v>
      </c>
      <c r="P1325" s="118"/>
      <c r="Q1325" s="118"/>
      <c r="R1325" s="118"/>
      <c r="S1325" s="118"/>
      <c r="T1325" s="118"/>
      <c r="U1325" s="118"/>
      <c r="V1325" s="118"/>
      <c r="W1325" s="118"/>
      <c r="X1325" s="118"/>
      <c r="Y1325" s="118"/>
      <c r="Z1325" s="118"/>
      <c r="AA1325" s="118"/>
      <c r="AB1325" s="118"/>
      <c r="AC1325" s="118"/>
      <c r="AD1325" s="118"/>
      <c r="AE1325" s="118"/>
      <c r="AF1325" s="118"/>
      <c r="AG1325" s="118"/>
    </row>
    <row r="1326" ht="11.25" customHeight="1">
      <c r="A1326" s="123">
        <v>97265.6228752838</v>
      </c>
      <c r="B1326" s="124">
        <v>23.0105225</v>
      </c>
      <c r="C1326" s="124">
        <f t="shared" si="1"/>
        <v>1.181537076</v>
      </c>
      <c r="D1326" s="124">
        <v>27.18778547718025</v>
      </c>
      <c r="E1326" s="125">
        <v>10.0</v>
      </c>
      <c r="F1326" s="125">
        <v>0.25</v>
      </c>
      <c r="G1326" s="126">
        <v>0.5</v>
      </c>
      <c r="H1326" s="127">
        <f t="shared" si="2"/>
        <v>180</v>
      </c>
      <c r="I1326" s="122">
        <f t="shared" si="3"/>
        <v>0.4931506849</v>
      </c>
      <c r="J1326" s="122">
        <f t="shared" si="4"/>
        <v>4.931506849</v>
      </c>
      <c r="K1326" s="122">
        <f t="shared" si="5"/>
        <v>1.232876712</v>
      </c>
      <c r="L1326" s="122">
        <f t="shared" si="6"/>
        <v>7</v>
      </c>
      <c r="M1326" s="125">
        <v>0.77</v>
      </c>
      <c r="N1326" s="125">
        <v>8.0</v>
      </c>
      <c r="O1326" s="118">
        <f t="shared" si="7"/>
        <v>10</v>
      </c>
      <c r="P1326" s="118"/>
      <c r="Q1326" s="118"/>
      <c r="R1326" s="118"/>
      <c r="S1326" s="118"/>
      <c r="T1326" s="118"/>
      <c r="U1326" s="118"/>
      <c r="V1326" s="118"/>
      <c r="W1326" s="118"/>
      <c r="X1326" s="118"/>
      <c r="Y1326" s="118"/>
      <c r="Z1326" s="118"/>
      <c r="AA1326" s="118"/>
      <c r="AB1326" s="118"/>
      <c r="AC1326" s="118"/>
      <c r="AD1326" s="118"/>
      <c r="AE1326" s="118"/>
      <c r="AF1326" s="118"/>
      <c r="AG1326" s="118"/>
    </row>
    <row r="1327" ht="11.25" customHeight="1">
      <c r="A1327" s="123">
        <v>41592.17977763942</v>
      </c>
      <c r="B1327" s="124">
        <v>62.0766343</v>
      </c>
      <c r="C1327" s="124">
        <f t="shared" si="1"/>
        <v>1.093290137</v>
      </c>
      <c r="D1327" s="124">
        <v>67.86777204874144</v>
      </c>
      <c r="E1327" s="125">
        <v>10.0</v>
      </c>
      <c r="F1327" s="125">
        <v>0.25</v>
      </c>
      <c r="G1327" s="126">
        <v>-0.4</v>
      </c>
      <c r="H1327" s="127">
        <f t="shared" si="2"/>
        <v>72</v>
      </c>
      <c r="I1327" s="122">
        <f t="shared" si="3"/>
        <v>0.197260274</v>
      </c>
      <c r="J1327" s="122">
        <f t="shared" si="4"/>
        <v>1.97260274</v>
      </c>
      <c r="K1327" s="122">
        <f t="shared" si="5"/>
        <v>0.4931506849</v>
      </c>
      <c r="L1327" s="122">
        <f t="shared" si="6"/>
        <v>3</v>
      </c>
      <c r="M1327" s="125">
        <v>0.77</v>
      </c>
      <c r="N1327" s="125">
        <v>8.0</v>
      </c>
      <c r="O1327" s="118">
        <f t="shared" si="7"/>
        <v>10</v>
      </c>
      <c r="P1327" s="118"/>
      <c r="Q1327" s="118"/>
      <c r="R1327" s="118"/>
      <c r="S1327" s="118"/>
      <c r="T1327" s="118"/>
      <c r="U1327" s="118"/>
      <c r="V1327" s="118"/>
      <c r="W1327" s="118"/>
      <c r="X1327" s="118"/>
      <c r="Y1327" s="118"/>
      <c r="Z1327" s="118"/>
      <c r="AA1327" s="118"/>
      <c r="AB1327" s="118"/>
      <c r="AC1327" s="118"/>
      <c r="AD1327" s="118"/>
      <c r="AE1327" s="118"/>
      <c r="AF1327" s="118"/>
      <c r="AG1327" s="118"/>
    </row>
    <row r="1328" ht="11.25" customHeight="1">
      <c r="A1328" s="123">
        <v>91775.97225602256</v>
      </c>
      <c r="B1328" s="124">
        <v>34.43690410000001</v>
      </c>
      <c r="C1328" s="124">
        <f t="shared" si="1"/>
        <v>1.135009305</v>
      </c>
      <c r="D1328" s="124">
        <v>39.08620660568206</v>
      </c>
      <c r="E1328" s="125">
        <v>10.0</v>
      </c>
      <c r="F1328" s="125">
        <v>0.25</v>
      </c>
      <c r="G1328" s="126">
        <v>-0.4</v>
      </c>
      <c r="H1328" s="127">
        <f t="shared" si="2"/>
        <v>72</v>
      </c>
      <c r="I1328" s="122">
        <f t="shared" si="3"/>
        <v>0.197260274</v>
      </c>
      <c r="J1328" s="122">
        <f t="shared" si="4"/>
        <v>1.97260274</v>
      </c>
      <c r="K1328" s="122">
        <f t="shared" si="5"/>
        <v>0.4931506849</v>
      </c>
      <c r="L1328" s="122">
        <f t="shared" si="6"/>
        <v>3</v>
      </c>
      <c r="M1328" s="125">
        <v>0.77</v>
      </c>
      <c r="N1328" s="125">
        <v>8.0</v>
      </c>
      <c r="O1328" s="118">
        <f t="shared" si="7"/>
        <v>10</v>
      </c>
      <c r="P1328" s="118"/>
      <c r="Q1328" s="118"/>
      <c r="R1328" s="118"/>
      <c r="S1328" s="118"/>
      <c r="T1328" s="118"/>
      <c r="U1328" s="118"/>
      <c r="V1328" s="118"/>
      <c r="W1328" s="118"/>
      <c r="X1328" s="118"/>
      <c r="Y1328" s="118"/>
      <c r="Z1328" s="118"/>
      <c r="AA1328" s="118"/>
      <c r="AB1328" s="118"/>
      <c r="AC1328" s="118"/>
      <c r="AD1328" s="118"/>
      <c r="AE1328" s="118"/>
      <c r="AF1328" s="118"/>
      <c r="AG1328" s="118"/>
    </row>
    <row r="1329" ht="11.25" customHeight="1">
      <c r="A1329" s="123">
        <v>13514.240275765265</v>
      </c>
      <c r="B1329" s="124">
        <v>70.8295672</v>
      </c>
      <c r="C1329" s="124">
        <f t="shared" si="1"/>
        <v>1.086866738</v>
      </c>
      <c r="D1329" s="124">
        <v>76.9823006370146</v>
      </c>
      <c r="E1329" s="125">
        <v>10.0</v>
      </c>
      <c r="F1329" s="125">
        <v>0.25</v>
      </c>
      <c r="G1329" s="126">
        <v>-0.4</v>
      </c>
      <c r="H1329" s="127">
        <f t="shared" si="2"/>
        <v>72</v>
      </c>
      <c r="I1329" s="122">
        <f t="shared" si="3"/>
        <v>0.197260274</v>
      </c>
      <c r="J1329" s="122">
        <f t="shared" si="4"/>
        <v>1.97260274</v>
      </c>
      <c r="K1329" s="122">
        <f t="shared" si="5"/>
        <v>0.4931506849</v>
      </c>
      <c r="L1329" s="122">
        <f t="shared" si="6"/>
        <v>3</v>
      </c>
      <c r="M1329" s="125">
        <v>0.77</v>
      </c>
      <c r="N1329" s="125">
        <v>8.0</v>
      </c>
      <c r="O1329" s="118">
        <f t="shared" si="7"/>
        <v>10</v>
      </c>
      <c r="P1329" s="118"/>
      <c r="Q1329" s="118"/>
      <c r="R1329" s="118"/>
      <c r="S1329" s="118"/>
      <c r="T1329" s="118"/>
      <c r="U1329" s="118"/>
      <c r="V1329" s="118"/>
      <c r="W1329" s="118"/>
      <c r="X1329" s="118"/>
      <c r="Y1329" s="118"/>
      <c r="Z1329" s="118"/>
      <c r="AA1329" s="118"/>
      <c r="AB1329" s="118"/>
      <c r="AC1329" s="118"/>
      <c r="AD1329" s="118"/>
      <c r="AE1329" s="118"/>
      <c r="AF1329" s="118"/>
      <c r="AG1329" s="118"/>
    </row>
    <row r="1330" ht="11.25" customHeight="1">
      <c r="A1330" s="123">
        <v>45713.31833318415</v>
      </c>
      <c r="B1330" s="124">
        <v>10.542073</v>
      </c>
      <c r="C1330" s="124">
        <f t="shared" si="1"/>
        <v>12.41787244</v>
      </c>
      <c r="D1330" s="124">
        <v>130.91011773862311</v>
      </c>
      <c r="E1330" s="125">
        <v>26.0</v>
      </c>
      <c r="F1330" s="125">
        <v>1.44</v>
      </c>
      <c r="G1330" s="126">
        <v>0.5</v>
      </c>
      <c r="H1330" s="127">
        <f t="shared" si="2"/>
        <v>468</v>
      </c>
      <c r="I1330" s="122">
        <f t="shared" si="3"/>
        <v>1.282191781</v>
      </c>
      <c r="J1330" s="122">
        <f t="shared" si="4"/>
        <v>12.82191781</v>
      </c>
      <c r="K1330" s="122">
        <f t="shared" si="5"/>
        <v>18.46356164</v>
      </c>
      <c r="L1330" s="122">
        <f t="shared" si="6"/>
        <v>50</v>
      </c>
      <c r="M1330" s="125">
        <v>0.77</v>
      </c>
      <c r="N1330" s="125">
        <v>8.0</v>
      </c>
      <c r="O1330" s="118">
        <f t="shared" si="7"/>
        <v>10</v>
      </c>
      <c r="P1330" s="118"/>
      <c r="Q1330" s="118"/>
      <c r="R1330" s="118"/>
      <c r="S1330" s="118"/>
      <c r="T1330" s="118"/>
      <c r="U1330" s="118"/>
      <c r="V1330" s="118"/>
      <c r="W1330" s="118"/>
      <c r="X1330" s="118"/>
      <c r="Y1330" s="118"/>
      <c r="Z1330" s="118"/>
      <c r="AA1330" s="118"/>
      <c r="AB1330" s="118"/>
      <c r="AC1330" s="118"/>
      <c r="AD1330" s="118"/>
      <c r="AE1330" s="118"/>
      <c r="AF1330" s="118"/>
      <c r="AG1330" s="118"/>
    </row>
    <row r="1331" ht="11.25" customHeight="1">
      <c r="A1331" s="123">
        <v>8948.118230731461</v>
      </c>
      <c r="B1331" s="124">
        <v>28.181016800000002</v>
      </c>
      <c r="C1331" s="124">
        <f t="shared" si="1"/>
        <v>8.415647171</v>
      </c>
      <c r="D1331" s="124">
        <v>237.16149431691682</v>
      </c>
      <c r="E1331" s="125">
        <v>18.0</v>
      </c>
      <c r="F1331" s="125">
        <v>1.47</v>
      </c>
      <c r="G1331" s="126">
        <v>-0.4</v>
      </c>
      <c r="H1331" s="127">
        <f t="shared" si="2"/>
        <v>129.6</v>
      </c>
      <c r="I1331" s="122">
        <f t="shared" si="3"/>
        <v>0.3550684932</v>
      </c>
      <c r="J1331" s="122">
        <f t="shared" si="4"/>
        <v>3.550684932</v>
      </c>
      <c r="K1331" s="122">
        <f t="shared" si="5"/>
        <v>5.219506849</v>
      </c>
      <c r="L1331" s="122">
        <f t="shared" si="6"/>
        <v>14</v>
      </c>
      <c r="M1331" s="125">
        <v>0.77</v>
      </c>
      <c r="N1331" s="125">
        <v>8.0</v>
      </c>
      <c r="O1331" s="118">
        <f t="shared" si="7"/>
        <v>10</v>
      </c>
      <c r="P1331" s="118"/>
      <c r="Q1331" s="118"/>
      <c r="R1331" s="118"/>
      <c r="S1331" s="118"/>
      <c r="T1331" s="118"/>
      <c r="U1331" s="118"/>
      <c r="V1331" s="118"/>
      <c r="W1331" s="118"/>
      <c r="X1331" s="118"/>
      <c r="Y1331" s="118"/>
      <c r="Z1331" s="118"/>
      <c r="AA1331" s="118"/>
      <c r="AB1331" s="118"/>
      <c r="AC1331" s="118"/>
      <c r="AD1331" s="118"/>
      <c r="AE1331" s="118"/>
      <c r="AF1331" s="118"/>
      <c r="AG1331" s="118"/>
    </row>
    <row r="1332" ht="11.25" customHeight="1">
      <c r="A1332" s="123">
        <v>46840.299785732896</v>
      </c>
      <c r="B1332" s="124">
        <v>32.626376300000004</v>
      </c>
      <c r="C1332" s="124">
        <f t="shared" si="1"/>
        <v>4.659759148</v>
      </c>
      <c r="D1332" s="124">
        <v>152.03105544040554</v>
      </c>
      <c r="E1332" s="125">
        <v>10.0</v>
      </c>
      <c r="F1332" s="125">
        <v>1.47</v>
      </c>
      <c r="G1332" s="126">
        <v>0.2</v>
      </c>
      <c r="H1332" s="127">
        <f t="shared" si="2"/>
        <v>144</v>
      </c>
      <c r="I1332" s="122">
        <f t="shared" si="3"/>
        <v>0.3945205479</v>
      </c>
      <c r="J1332" s="122">
        <f t="shared" si="4"/>
        <v>3.945205479</v>
      </c>
      <c r="K1332" s="122">
        <f t="shared" si="5"/>
        <v>5.799452055</v>
      </c>
      <c r="L1332" s="122">
        <f t="shared" si="6"/>
        <v>16</v>
      </c>
      <c r="M1332" s="125">
        <v>0.77</v>
      </c>
      <c r="N1332" s="125">
        <v>8.0</v>
      </c>
      <c r="O1332" s="118">
        <f t="shared" si="7"/>
        <v>10</v>
      </c>
      <c r="P1332" s="118"/>
      <c r="Q1332" s="118"/>
      <c r="R1332" s="118"/>
      <c r="S1332" s="118"/>
      <c r="T1332" s="118"/>
      <c r="U1332" s="118"/>
      <c r="V1332" s="118"/>
      <c r="W1332" s="118"/>
      <c r="X1332" s="118"/>
      <c r="Y1332" s="118"/>
      <c r="Z1332" s="118"/>
      <c r="AA1332" s="118"/>
      <c r="AB1332" s="118"/>
      <c r="AC1332" s="118"/>
      <c r="AD1332" s="118"/>
      <c r="AE1332" s="118"/>
      <c r="AF1332" s="118"/>
      <c r="AG1332" s="118"/>
    </row>
    <row r="1333" ht="11.25" customHeight="1">
      <c r="A1333" s="123">
        <v>26543.22300140072</v>
      </c>
      <c r="B1333" s="124">
        <v>27.6819306</v>
      </c>
      <c r="C1333" s="124">
        <f t="shared" si="1"/>
        <v>8.419362944</v>
      </c>
      <c r="D1333" s="124">
        <v>233.06422071054533</v>
      </c>
      <c r="E1333" s="125">
        <v>18.0</v>
      </c>
      <c r="F1333" s="125">
        <v>1.47</v>
      </c>
      <c r="G1333" s="126">
        <v>0.8</v>
      </c>
      <c r="H1333" s="127">
        <f t="shared" si="2"/>
        <v>388.8</v>
      </c>
      <c r="I1333" s="122">
        <f t="shared" si="3"/>
        <v>1.065205479</v>
      </c>
      <c r="J1333" s="122">
        <f t="shared" si="4"/>
        <v>10.65205479</v>
      </c>
      <c r="K1333" s="122">
        <f t="shared" si="5"/>
        <v>15.65852055</v>
      </c>
      <c r="L1333" s="122">
        <f t="shared" si="6"/>
        <v>42</v>
      </c>
      <c r="M1333" s="125">
        <v>0.77</v>
      </c>
      <c r="N1333" s="125">
        <v>8.0</v>
      </c>
      <c r="O1333" s="118">
        <f t="shared" si="7"/>
        <v>10</v>
      </c>
      <c r="P1333" s="118"/>
      <c r="Q1333" s="118"/>
      <c r="R1333" s="118"/>
      <c r="S1333" s="118"/>
      <c r="T1333" s="118"/>
      <c r="U1333" s="118"/>
      <c r="V1333" s="118"/>
      <c r="W1333" s="118"/>
      <c r="X1333" s="118"/>
      <c r="Y1333" s="118"/>
      <c r="Z1333" s="118"/>
      <c r="AA1333" s="118"/>
      <c r="AB1333" s="118"/>
      <c r="AC1333" s="118"/>
      <c r="AD1333" s="118"/>
      <c r="AE1333" s="118"/>
      <c r="AF1333" s="118"/>
      <c r="AG1333" s="118"/>
    </row>
    <row r="1334" ht="11.25" customHeight="1">
      <c r="A1334" s="123">
        <v>37521.04229120188</v>
      </c>
      <c r="B1334" s="124">
        <v>20.3813281</v>
      </c>
      <c r="C1334" s="124">
        <f t="shared" si="1"/>
        <v>8.494517697</v>
      </c>
      <c r="D1334" s="124">
        <v>173.12955224273406</v>
      </c>
      <c r="E1334" s="125">
        <v>18.0</v>
      </c>
      <c r="F1334" s="125">
        <v>1.47</v>
      </c>
      <c r="G1334" s="126">
        <v>1.5</v>
      </c>
      <c r="H1334" s="127">
        <f t="shared" si="2"/>
        <v>540</v>
      </c>
      <c r="I1334" s="122">
        <f t="shared" si="3"/>
        <v>1.479452055</v>
      </c>
      <c r="J1334" s="122">
        <f t="shared" si="4"/>
        <v>14.79452055</v>
      </c>
      <c r="K1334" s="122">
        <f t="shared" si="5"/>
        <v>21.74794521</v>
      </c>
      <c r="L1334" s="122">
        <f t="shared" si="6"/>
        <v>58</v>
      </c>
      <c r="M1334" s="125">
        <v>0.77</v>
      </c>
      <c r="N1334" s="125">
        <v>8.0</v>
      </c>
      <c r="O1334" s="118">
        <f t="shared" si="7"/>
        <v>10</v>
      </c>
      <c r="P1334" s="118"/>
      <c r="Q1334" s="118"/>
      <c r="R1334" s="118"/>
      <c r="S1334" s="118"/>
      <c r="T1334" s="118"/>
      <c r="U1334" s="118"/>
      <c r="V1334" s="118"/>
      <c r="W1334" s="118"/>
      <c r="X1334" s="118"/>
      <c r="Y1334" s="118"/>
      <c r="Z1334" s="118"/>
      <c r="AA1334" s="118"/>
      <c r="AB1334" s="118"/>
      <c r="AC1334" s="118"/>
      <c r="AD1334" s="118"/>
      <c r="AE1334" s="118"/>
      <c r="AF1334" s="118"/>
      <c r="AG1334" s="118"/>
    </row>
    <row r="1335" ht="11.25" customHeight="1">
      <c r="A1335" s="123">
        <v>36888.230227515494</v>
      </c>
      <c r="B1335" s="124">
        <v>30.440690900000003</v>
      </c>
      <c r="C1335" s="124">
        <f t="shared" si="1"/>
        <v>1.147309845</v>
      </c>
      <c r="D1335" s="124">
        <v>34.924904345929264</v>
      </c>
      <c r="E1335" s="125">
        <v>10.0</v>
      </c>
      <c r="F1335" s="125">
        <v>0.25</v>
      </c>
      <c r="G1335" s="126">
        <v>-0.2</v>
      </c>
      <c r="H1335" s="127">
        <f t="shared" si="2"/>
        <v>96</v>
      </c>
      <c r="I1335" s="122">
        <f t="shared" si="3"/>
        <v>0.2630136986</v>
      </c>
      <c r="J1335" s="122">
        <f t="shared" si="4"/>
        <v>2.630136986</v>
      </c>
      <c r="K1335" s="122">
        <f t="shared" si="5"/>
        <v>0.6575342466</v>
      </c>
      <c r="L1335" s="122">
        <f t="shared" si="6"/>
        <v>4</v>
      </c>
      <c r="M1335" s="125">
        <v>0.77</v>
      </c>
      <c r="N1335" s="125">
        <v>8.0</v>
      </c>
      <c r="O1335" s="118">
        <f t="shared" si="7"/>
        <v>10</v>
      </c>
      <c r="P1335" s="118"/>
      <c r="Q1335" s="118"/>
      <c r="R1335" s="118"/>
      <c r="S1335" s="118"/>
      <c r="T1335" s="118"/>
      <c r="U1335" s="118"/>
      <c r="V1335" s="118"/>
      <c r="W1335" s="118"/>
      <c r="X1335" s="118"/>
      <c r="Y1335" s="118"/>
      <c r="Z1335" s="118"/>
      <c r="AA1335" s="118"/>
      <c r="AB1335" s="118"/>
      <c r="AC1335" s="118"/>
      <c r="AD1335" s="118"/>
      <c r="AE1335" s="118"/>
      <c r="AF1335" s="118"/>
      <c r="AG1335" s="118"/>
    </row>
    <row r="1336" ht="11.25" customHeight="1">
      <c r="A1336" s="123">
        <v>96559.89403012733</v>
      </c>
      <c r="B1336" s="124">
        <v>15.7684274</v>
      </c>
      <c r="C1336" s="124">
        <f t="shared" si="1"/>
        <v>1.245939685</v>
      </c>
      <c r="D1336" s="124">
        <v>19.646509474945262</v>
      </c>
      <c r="E1336" s="125">
        <v>10.0</v>
      </c>
      <c r="F1336" s="125">
        <v>0.25</v>
      </c>
      <c r="G1336" s="126">
        <v>-0.4</v>
      </c>
      <c r="H1336" s="127">
        <f t="shared" si="2"/>
        <v>72</v>
      </c>
      <c r="I1336" s="122">
        <f t="shared" si="3"/>
        <v>0.197260274</v>
      </c>
      <c r="J1336" s="122">
        <f t="shared" si="4"/>
        <v>1.97260274</v>
      </c>
      <c r="K1336" s="122">
        <f t="shared" si="5"/>
        <v>0.4931506849</v>
      </c>
      <c r="L1336" s="122">
        <f t="shared" si="6"/>
        <v>3</v>
      </c>
      <c r="M1336" s="125">
        <v>0.77</v>
      </c>
      <c r="N1336" s="125">
        <v>8.0</v>
      </c>
      <c r="O1336" s="118">
        <f t="shared" si="7"/>
        <v>10</v>
      </c>
      <c r="P1336" s="118"/>
      <c r="Q1336" s="118"/>
      <c r="R1336" s="118"/>
      <c r="S1336" s="118"/>
      <c r="T1336" s="118"/>
      <c r="U1336" s="118"/>
      <c r="V1336" s="118"/>
      <c r="W1336" s="118"/>
      <c r="X1336" s="118"/>
      <c r="Y1336" s="118"/>
      <c r="Z1336" s="118"/>
      <c r="AA1336" s="118"/>
      <c r="AB1336" s="118"/>
      <c r="AC1336" s="118"/>
      <c r="AD1336" s="118"/>
      <c r="AE1336" s="118"/>
      <c r="AF1336" s="118"/>
      <c r="AG1336" s="118"/>
    </row>
    <row r="1337" ht="11.25" customHeight="1">
      <c r="A1337" s="123">
        <v>48413.0998632043</v>
      </c>
      <c r="B1337" s="124">
        <v>14.635716500000001</v>
      </c>
      <c r="C1337" s="124">
        <f t="shared" si="1"/>
        <v>3.725282168</v>
      </c>
      <c r="D1337" s="124">
        <v>54.52217368992627</v>
      </c>
      <c r="E1337" s="125">
        <v>10.0</v>
      </c>
      <c r="F1337" s="125">
        <v>1.12</v>
      </c>
      <c r="G1337" s="126">
        <v>-0.2</v>
      </c>
      <c r="H1337" s="127">
        <f t="shared" si="2"/>
        <v>96</v>
      </c>
      <c r="I1337" s="122">
        <f t="shared" si="3"/>
        <v>0.2630136986</v>
      </c>
      <c r="J1337" s="122">
        <f t="shared" si="4"/>
        <v>2.630136986</v>
      </c>
      <c r="K1337" s="122">
        <f t="shared" si="5"/>
        <v>2.945753425</v>
      </c>
      <c r="L1337" s="122">
        <f t="shared" si="6"/>
        <v>9</v>
      </c>
      <c r="M1337" s="125">
        <v>0.77</v>
      </c>
      <c r="N1337" s="125">
        <v>8.0</v>
      </c>
      <c r="O1337" s="118">
        <f t="shared" si="7"/>
        <v>10</v>
      </c>
      <c r="P1337" s="118"/>
      <c r="Q1337" s="118"/>
      <c r="R1337" s="118"/>
      <c r="S1337" s="118"/>
      <c r="T1337" s="118"/>
      <c r="U1337" s="118"/>
      <c r="V1337" s="118"/>
      <c r="W1337" s="118"/>
      <c r="X1337" s="118"/>
      <c r="Y1337" s="118"/>
      <c r="Z1337" s="118"/>
      <c r="AA1337" s="118"/>
      <c r="AB1337" s="118"/>
      <c r="AC1337" s="118"/>
      <c r="AD1337" s="118"/>
      <c r="AE1337" s="118"/>
      <c r="AF1337" s="118"/>
      <c r="AG1337" s="118"/>
    </row>
    <row r="1338" ht="11.25" customHeight="1">
      <c r="A1338" s="123">
        <v>69905.31936821</v>
      </c>
      <c r="B1338" s="124">
        <v>7.691059700000001</v>
      </c>
      <c r="C1338" s="124">
        <f t="shared" si="1"/>
        <v>12.0051437</v>
      </c>
      <c r="D1338" s="124">
        <v>92.33227688549538</v>
      </c>
      <c r="E1338" s="125">
        <v>26.0</v>
      </c>
      <c r="F1338" s="125">
        <v>1.35</v>
      </c>
      <c r="G1338" s="126">
        <v>-0.4</v>
      </c>
      <c r="H1338" s="127">
        <f t="shared" si="2"/>
        <v>187.2</v>
      </c>
      <c r="I1338" s="122">
        <f t="shared" si="3"/>
        <v>0.5128767123</v>
      </c>
      <c r="J1338" s="122">
        <f t="shared" si="4"/>
        <v>5.128767123</v>
      </c>
      <c r="K1338" s="122">
        <f t="shared" si="5"/>
        <v>6.923835616</v>
      </c>
      <c r="L1338" s="122">
        <f t="shared" si="6"/>
        <v>19</v>
      </c>
      <c r="M1338" s="125">
        <v>0.77</v>
      </c>
      <c r="N1338" s="125">
        <v>8.0</v>
      </c>
      <c r="O1338" s="118">
        <f t="shared" si="7"/>
        <v>10</v>
      </c>
      <c r="P1338" s="118"/>
      <c r="Q1338" s="118"/>
      <c r="R1338" s="118"/>
      <c r="S1338" s="118"/>
      <c r="T1338" s="118"/>
      <c r="U1338" s="118"/>
      <c r="V1338" s="118"/>
      <c r="W1338" s="118"/>
      <c r="X1338" s="118"/>
      <c r="Y1338" s="118"/>
      <c r="Z1338" s="118"/>
      <c r="AA1338" s="118"/>
      <c r="AB1338" s="118"/>
      <c r="AC1338" s="118"/>
      <c r="AD1338" s="118"/>
      <c r="AE1338" s="118"/>
      <c r="AF1338" s="118"/>
      <c r="AG1338" s="118"/>
    </row>
    <row r="1339" ht="11.25" customHeight="1">
      <c r="A1339" s="123">
        <v>35069.670705214725</v>
      </c>
      <c r="B1339" s="124">
        <v>16.5487806</v>
      </c>
      <c r="C1339" s="124">
        <f t="shared" si="1"/>
        <v>7.829628557</v>
      </c>
      <c r="D1339" s="124">
        <v>129.57080517433297</v>
      </c>
      <c r="E1339" s="125">
        <v>10.0</v>
      </c>
      <c r="F1339" s="125">
        <v>2.48</v>
      </c>
      <c r="G1339" s="126">
        <v>0.6</v>
      </c>
      <c r="H1339" s="127">
        <f t="shared" si="2"/>
        <v>192</v>
      </c>
      <c r="I1339" s="122">
        <f t="shared" si="3"/>
        <v>0.5260273973</v>
      </c>
      <c r="J1339" s="122">
        <f t="shared" si="4"/>
        <v>5.260273973</v>
      </c>
      <c r="K1339" s="122">
        <f t="shared" si="5"/>
        <v>13.04547945</v>
      </c>
      <c r="L1339" s="122">
        <f t="shared" si="6"/>
        <v>31</v>
      </c>
      <c r="M1339" s="125">
        <v>0.77</v>
      </c>
      <c r="N1339" s="125">
        <v>8.0</v>
      </c>
      <c r="O1339" s="118">
        <f t="shared" si="7"/>
        <v>10</v>
      </c>
      <c r="P1339" s="118"/>
      <c r="Q1339" s="118"/>
      <c r="R1339" s="118"/>
      <c r="S1339" s="118"/>
      <c r="T1339" s="118"/>
      <c r="U1339" s="118"/>
      <c r="V1339" s="118"/>
      <c r="W1339" s="118"/>
      <c r="X1339" s="118"/>
      <c r="Y1339" s="118"/>
      <c r="Z1339" s="118"/>
      <c r="AA1339" s="118"/>
      <c r="AB1339" s="118"/>
      <c r="AC1339" s="118"/>
      <c r="AD1339" s="118"/>
      <c r="AE1339" s="118"/>
      <c r="AF1339" s="118"/>
      <c r="AG1339" s="118"/>
    </row>
    <row r="1340" ht="11.25" customHeight="1">
      <c r="A1340" s="123">
        <v>29174.32198172503</v>
      </c>
      <c r="B1340" s="124">
        <v>33.681906100000006</v>
      </c>
      <c r="C1340" s="124">
        <f t="shared" si="1"/>
        <v>1.137109595</v>
      </c>
      <c r="D1340" s="124">
        <v>38.30001860062046</v>
      </c>
      <c r="E1340" s="125">
        <v>10.0</v>
      </c>
      <c r="F1340" s="125">
        <v>0.25</v>
      </c>
      <c r="G1340" s="126">
        <v>-0.2</v>
      </c>
      <c r="H1340" s="127">
        <f t="shared" si="2"/>
        <v>96</v>
      </c>
      <c r="I1340" s="122">
        <f t="shared" si="3"/>
        <v>0.2630136986</v>
      </c>
      <c r="J1340" s="122">
        <f t="shared" si="4"/>
        <v>2.630136986</v>
      </c>
      <c r="K1340" s="122">
        <f t="shared" si="5"/>
        <v>0.6575342466</v>
      </c>
      <c r="L1340" s="122">
        <f t="shared" si="6"/>
        <v>4</v>
      </c>
      <c r="M1340" s="125">
        <v>0.77</v>
      </c>
      <c r="N1340" s="125">
        <v>8.0</v>
      </c>
      <c r="O1340" s="118">
        <f t="shared" si="7"/>
        <v>10</v>
      </c>
      <c r="P1340" s="118"/>
      <c r="Q1340" s="118"/>
      <c r="R1340" s="118"/>
      <c r="S1340" s="118"/>
      <c r="T1340" s="118"/>
      <c r="U1340" s="118"/>
      <c r="V1340" s="118"/>
      <c r="W1340" s="118"/>
      <c r="X1340" s="118"/>
      <c r="Y1340" s="118"/>
      <c r="Z1340" s="118"/>
      <c r="AA1340" s="118"/>
      <c r="AB1340" s="118"/>
      <c r="AC1340" s="118"/>
      <c r="AD1340" s="118"/>
      <c r="AE1340" s="118"/>
      <c r="AF1340" s="118"/>
      <c r="AG1340" s="118"/>
    </row>
    <row r="1341" ht="11.25" customHeight="1">
      <c r="A1341" s="123">
        <v>73991.93825995558</v>
      </c>
      <c r="B1341" s="124">
        <v>9.455723200000001</v>
      </c>
      <c r="C1341" s="124">
        <f t="shared" si="1"/>
        <v>3.248138959</v>
      </c>
      <c r="D1341" s="124">
        <v>30.71350291029063</v>
      </c>
      <c r="E1341" s="125">
        <v>10.0</v>
      </c>
      <c r="F1341" s="125">
        <v>0.92</v>
      </c>
      <c r="G1341" s="126">
        <v>1.5</v>
      </c>
      <c r="H1341" s="127">
        <f t="shared" si="2"/>
        <v>300</v>
      </c>
      <c r="I1341" s="122">
        <f t="shared" si="3"/>
        <v>0.8219178082</v>
      </c>
      <c r="J1341" s="122">
        <f t="shared" si="4"/>
        <v>8.219178082</v>
      </c>
      <c r="K1341" s="122">
        <f t="shared" si="5"/>
        <v>7.561643836</v>
      </c>
      <c r="L1341" s="122">
        <f t="shared" si="6"/>
        <v>23</v>
      </c>
      <c r="M1341" s="125">
        <v>0.77</v>
      </c>
      <c r="N1341" s="125">
        <v>8.0</v>
      </c>
      <c r="O1341" s="118">
        <f t="shared" si="7"/>
        <v>10</v>
      </c>
      <c r="P1341" s="118"/>
      <c r="Q1341" s="118"/>
      <c r="R1341" s="118"/>
      <c r="S1341" s="118"/>
      <c r="T1341" s="118"/>
      <c r="U1341" s="118"/>
      <c r="V1341" s="118"/>
      <c r="W1341" s="118"/>
      <c r="X1341" s="118"/>
      <c r="Y1341" s="118"/>
      <c r="Z1341" s="118"/>
      <c r="AA1341" s="118"/>
      <c r="AB1341" s="118"/>
      <c r="AC1341" s="118"/>
      <c r="AD1341" s="118"/>
      <c r="AE1341" s="118"/>
      <c r="AF1341" s="118"/>
      <c r="AG1341" s="118"/>
    </row>
    <row r="1342" ht="11.25" customHeight="1">
      <c r="A1342" s="123">
        <v>59728.21089858167</v>
      </c>
      <c r="B1342" s="124">
        <v>5.0307785</v>
      </c>
      <c r="C1342" s="124">
        <f t="shared" si="1"/>
        <v>1.682696533</v>
      </c>
      <c r="D1342" s="124">
        <v>8.46527354088594</v>
      </c>
      <c r="E1342" s="125">
        <v>10.0</v>
      </c>
      <c r="F1342" s="125">
        <v>0.25</v>
      </c>
      <c r="G1342" s="126">
        <v>-0.7</v>
      </c>
      <c r="H1342" s="127">
        <f t="shared" si="2"/>
        <v>36</v>
      </c>
      <c r="I1342" s="122">
        <f t="shared" si="3"/>
        <v>0.09863013699</v>
      </c>
      <c r="J1342" s="122">
        <f t="shared" si="4"/>
        <v>0.9863013699</v>
      </c>
      <c r="K1342" s="122">
        <f t="shared" si="5"/>
        <v>0.2465753425</v>
      </c>
      <c r="L1342" s="122">
        <f t="shared" si="6"/>
        <v>1</v>
      </c>
      <c r="M1342" s="125">
        <v>0.77</v>
      </c>
      <c r="N1342" s="125">
        <v>8.0</v>
      </c>
      <c r="O1342" s="118">
        <f t="shared" si="7"/>
        <v>10</v>
      </c>
      <c r="P1342" s="118"/>
      <c r="Q1342" s="118"/>
      <c r="R1342" s="118"/>
      <c r="S1342" s="118"/>
      <c r="T1342" s="118"/>
      <c r="U1342" s="118"/>
      <c r="V1342" s="118"/>
      <c r="W1342" s="118"/>
      <c r="X1342" s="118"/>
      <c r="Y1342" s="118"/>
      <c r="Z1342" s="118"/>
      <c r="AA1342" s="118"/>
      <c r="AB1342" s="118"/>
      <c r="AC1342" s="118"/>
      <c r="AD1342" s="118"/>
      <c r="AE1342" s="118"/>
      <c r="AF1342" s="118"/>
      <c r="AG1342" s="118"/>
    </row>
    <row r="1343" ht="11.25" customHeight="1">
      <c r="A1343" s="123">
        <v>30893.03415383867</v>
      </c>
      <c r="B1343" s="124">
        <v>11.6936715</v>
      </c>
      <c r="C1343" s="124">
        <f t="shared" si="1"/>
        <v>19.62970776</v>
      </c>
      <c r="D1343" s="124">
        <v>229.54335415181131</v>
      </c>
      <c r="E1343" s="125">
        <v>18.0</v>
      </c>
      <c r="F1343" s="125">
        <v>3.46</v>
      </c>
      <c r="G1343" s="126">
        <v>0.5</v>
      </c>
      <c r="H1343" s="127">
        <f t="shared" si="2"/>
        <v>324</v>
      </c>
      <c r="I1343" s="122">
        <f t="shared" si="3"/>
        <v>0.8876712329</v>
      </c>
      <c r="J1343" s="122">
        <f t="shared" si="4"/>
        <v>8.876712329</v>
      </c>
      <c r="K1343" s="122">
        <f t="shared" si="5"/>
        <v>30.71342466</v>
      </c>
      <c r="L1343" s="122">
        <f t="shared" si="6"/>
        <v>70</v>
      </c>
      <c r="M1343" s="125">
        <v>0.77</v>
      </c>
      <c r="N1343" s="125">
        <v>8.0</v>
      </c>
      <c r="O1343" s="118">
        <f t="shared" si="7"/>
        <v>10</v>
      </c>
      <c r="P1343" s="118"/>
      <c r="Q1343" s="118"/>
      <c r="R1343" s="118"/>
      <c r="S1343" s="118"/>
      <c r="T1343" s="118"/>
      <c r="U1343" s="118"/>
      <c r="V1343" s="118"/>
      <c r="W1343" s="118"/>
      <c r="X1343" s="118"/>
      <c r="Y1343" s="118"/>
      <c r="Z1343" s="118"/>
      <c r="AA1343" s="118"/>
      <c r="AB1343" s="118"/>
      <c r="AC1343" s="118"/>
      <c r="AD1343" s="118"/>
      <c r="AE1343" s="118"/>
      <c r="AF1343" s="118"/>
      <c r="AG1343" s="118"/>
    </row>
    <row r="1344" ht="11.25" customHeight="1">
      <c r="A1344" s="123">
        <v>13433.728315815219</v>
      </c>
      <c r="B1344" s="124">
        <v>5.3074317</v>
      </c>
      <c r="C1344" s="124">
        <f t="shared" si="1"/>
        <v>4.288086219</v>
      </c>
      <c r="D1344" s="124">
        <v>22.758724728518025</v>
      </c>
      <c r="E1344" s="125">
        <v>26.0</v>
      </c>
      <c r="F1344" s="125">
        <v>0.25</v>
      </c>
      <c r="G1344" s="126">
        <v>-0.2</v>
      </c>
      <c r="H1344" s="127">
        <f t="shared" si="2"/>
        <v>249.6</v>
      </c>
      <c r="I1344" s="122">
        <f t="shared" si="3"/>
        <v>0.6838356164</v>
      </c>
      <c r="J1344" s="122">
        <f t="shared" si="4"/>
        <v>6.838356164</v>
      </c>
      <c r="K1344" s="122">
        <f t="shared" si="5"/>
        <v>1.709589041</v>
      </c>
      <c r="L1344" s="122">
        <f t="shared" si="6"/>
        <v>10</v>
      </c>
      <c r="M1344" s="125">
        <v>0.77</v>
      </c>
      <c r="N1344" s="125">
        <v>8.0</v>
      </c>
      <c r="O1344" s="118">
        <f t="shared" si="7"/>
        <v>10</v>
      </c>
      <c r="P1344" s="118"/>
      <c r="Q1344" s="118"/>
      <c r="R1344" s="118"/>
      <c r="S1344" s="118"/>
      <c r="T1344" s="118"/>
      <c r="U1344" s="118"/>
      <c r="V1344" s="118"/>
      <c r="W1344" s="118"/>
      <c r="X1344" s="118"/>
      <c r="Y1344" s="118"/>
      <c r="Z1344" s="118"/>
      <c r="AA1344" s="118"/>
      <c r="AB1344" s="118"/>
      <c r="AC1344" s="118"/>
      <c r="AD1344" s="118"/>
      <c r="AE1344" s="118"/>
      <c r="AF1344" s="118"/>
      <c r="AG1344" s="118"/>
    </row>
    <row r="1345" ht="11.25" customHeight="1">
      <c r="A1345" s="123">
        <v>48754.45583459521</v>
      </c>
      <c r="B1345" s="124">
        <v>460.4036431</v>
      </c>
      <c r="C1345" s="124">
        <f t="shared" si="1"/>
        <v>2.558702584</v>
      </c>
      <c r="D1345" s="124">
        <v>1178.0359911059852</v>
      </c>
      <c r="E1345" s="125">
        <v>10.0</v>
      </c>
      <c r="F1345" s="125">
        <v>0.24</v>
      </c>
      <c r="G1345" s="126">
        <v>-0.2</v>
      </c>
      <c r="H1345" s="127">
        <f t="shared" si="2"/>
        <v>96</v>
      </c>
      <c r="I1345" s="122">
        <f t="shared" si="3"/>
        <v>0.2630136986</v>
      </c>
      <c r="J1345" s="122">
        <f t="shared" si="4"/>
        <v>8.679452055</v>
      </c>
      <c r="K1345" s="122">
        <f t="shared" si="5"/>
        <v>2.083068493</v>
      </c>
      <c r="L1345" s="122">
        <f t="shared" si="6"/>
        <v>13</v>
      </c>
      <c r="M1345" s="125">
        <v>0.82</v>
      </c>
      <c r="N1345" s="125">
        <v>27.0</v>
      </c>
      <c r="O1345" s="118">
        <f t="shared" si="7"/>
        <v>33</v>
      </c>
      <c r="P1345" s="118"/>
      <c r="Q1345" s="118"/>
      <c r="R1345" s="118"/>
      <c r="S1345" s="118"/>
      <c r="T1345" s="118"/>
      <c r="U1345" s="118"/>
      <c r="V1345" s="118"/>
      <c r="W1345" s="118"/>
      <c r="X1345" s="118"/>
      <c r="Y1345" s="118"/>
      <c r="Z1345" s="118"/>
      <c r="AA1345" s="118"/>
      <c r="AB1345" s="118"/>
      <c r="AC1345" s="118"/>
      <c r="AD1345" s="118"/>
      <c r="AE1345" s="118"/>
      <c r="AF1345" s="118"/>
      <c r="AG1345" s="118"/>
    </row>
    <row r="1346" ht="11.25" customHeight="1">
      <c r="A1346" s="123">
        <v>69438.2595120346</v>
      </c>
      <c r="B1346" s="124">
        <v>80.6495184</v>
      </c>
      <c r="C1346" s="124">
        <f t="shared" si="1"/>
        <v>0.5935341033</v>
      </c>
      <c r="D1346" s="124">
        <v>47.8682395846429</v>
      </c>
      <c r="E1346" s="125">
        <v>10.0</v>
      </c>
      <c r="F1346" s="125">
        <v>0.47</v>
      </c>
      <c r="G1346" s="126">
        <v>1.2</v>
      </c>
      <c r="H1346" s="127">
        <f t="shared" si="2"/>
        <v>264</v>
      </c>
      <c r="I1346" s="122">
        <f t="shared" si="3"/>
        <v>0.7232876712</v>
      </c>
      <c r="J1346" s="122">
        <f t="shared" si="4"/>
        <v>2.893150685</v>
      </c>
      <c r="K1346" s="122">
        <f t="shared" si="5"/>
        <v>1.359780822</v>
      </c>
      <c r="L1346" s="122">
        <f t="shared" si="6"/>
        <v>6</v>
      </c>
      <c r="M1346" s="125">
        <v>0.82</v>
      </c>
      <c r="N1346" s="125">
        <v>3.0</v>
      </c>
      <c r="O1346" s="118">
        <f t="shared" si="7"/>
        <v>4</v>
      </c>
      <c r="P1346" s="118"/>
      <c r="Q1346" s="118"/>
      <c r="R1346" s="118"/>
      <c r="S1346" s="118"/>
      <c r="T1346" s="118"/>
      <c r="U1346" s="118"/>
      <c r="V1346" s="118"/>
      <c r="W1346" s="118"/>
      <c r="X1346" s="118"/>
      <c r="Y1346" s="118"/>
      <c r="Z1346" s="118"/>
      <c r="AA1346" s="118"/>
      <c r="AB1346" s="118"/>
      <c r="AC1346" s="118"/>
      <c r="AD1346" s="118"/>
      <c r="AE1346" s="118"/>
      <c r="AF1346" s="118"/>
      <c r="AG1346" s="118"/>
    </row>
    <row r="1347" ht="11.25" customHeight="1">
      <c r="A1347" s="123">
        <v>48521.12751857266</v>
      </c>
      <c r="B1347" s="124">
        <v>194.47159870000002</v>
      </c>
      <c r="C1347" s="124">
        <f t="shared" si="1"/>
        <v>0.6005586007</v>
      </c>
      <c r="D1347" s="124">
        <v>116.7915911971871</v>
      </c>
      <c r="E1347" s="125">
        <v>10.0</v>
      </c>
      <c r="F1347" s="125">
        <v>0.25</v>
      </c>
      <c r="G1347" s="126">
        <v>-0.4</v>
      </c>
      <c r="H1347" s="127">
        <f t="shared" si="2"/>
        <v>72</v>
      </c>
      <c r="I1347" s="122">
        <f t="shared" si="3"/>
        <v>0.197260274</v>
      </c>
      <c r="J1347" s="122">
        <f t="shared" si="4"/>
        <v>1.183561644</v>
      </c>
      <c r="K1347" s="122">
        <f t="shared" si="5"/>
        <v>0.295890411</v>
      </c>
      <c r="L1347" s="122">
        <f t="shared" si="6"/>
        <v>2</v>
      </c>
      <c r="M1347" s="125">
        <v>0.82</v>
      </c>
      <c r="N1347" s="125">
        <v>5.0</v>
      </c>
      <c r="O1347" s="118">
        <f t="shared" si="7"/>
        <v>6</v>
      </c>
      <c r="P1347" s="118"/>
      <c r="Q1347" s="118"/>
      <c r="R1347" s="118"/>
      <c r="S1347" s="118"/>
      <c r="T1347" s="118"/>
      <c r="U1347" s="118"/>
      <c r="V1347" s="118"/>
      <c r="W1347" s="118"/>
      <c r="X1347" s="118"/>
      <c r="Y1347" s="118"/>
      <c r="Z1347" s="118"/>
      <c r="AA1347" s="118"/>
      <c r="AB1347" s="118"/>
      <c r="AC1347" s="118"/>
      <c r="AD1347" s="118"/>
      <c r="AE1347" s="118"/>
      <c r="AF1347" s="118"/>
      <c r="AG1347" s="118"/>
    </row>
    <row r="1348" ht="11.25" customHeight="1">
      <c r="A1348" s="123">
        <v>10159.678234743407</v>
      </c>
      <c r="B1348" s="124">
        <v>47.4521602</v>
      </c>
      <c r="C1348" s="124">
        <f t="shared" si="1"/>
        <v>0.588754366</v>
      </c>
      <c r="D1348" s="124">
        <v>27.937666493451</v>
      </c>
      <c r="E1348" s="125">
        <v>10.0</v>
      </c>
      <c r="F1348" s="125">
        <v>0.49</v>
      </c>
      <c r="G1348" s="126">
        <v>0.8</v>
      </c>
      <c r="H1348" s="127">
        <f t="shared" si="2"/>
        <v>216</v>
      </c>
      <c r="I1348" s="122">
        <f t="shared" si="3"/>
        <v>0.5917808219</v>
      </c>
      <c r="J1348" s="122">
        <f t="shared" si="4"/>
        <v>1.775342466</v>
      </c>
      <c r="K1348" s="122">
        <f t="shared" si="5"/>
        <v>0.8699178082</v>
      </c>
      <c r="L1348" s="122">
        <f t="shared" si="6"/>
        <v>4</v>
      </c>
      <c r="M1348" s="125">
        <v>1.0</v>
      </c>
      <c r="N1348" s="125">
        <v>3.0</v>
      </c>
      <c r="O1348" s="118">
        <f t="shared" si="7"/>
        <v>3</v>
      </c>
      <c r="P1348" s="118"/>
      <c r="Q1348" s="118"/>
      <c r="R1348" s="118"/>
      <c r="S1348" s="118"/>
      <c r="T1348" s="118"/>
      <c r="U1348" s="118"/>
      <c r="V1348" s="118"/>
      <c r="W1348" s="118"/>
      <c r="X1348" s="118"/>
      <c r="Y1348" s="118"/>
      <c r="Z1348" s="118"/>
      <c r="AA1348" s="118"/>
      <c r="AB1348" s="118"/>
      <c r="AC1348" s="118"/>
      <c r="AD1348" s="118"/>
      <c r="AE1348" s="118"/>
      <c r="AF1348" s="118"/>
      <c r="AG1348" s="118"/>
    </row>
    <row r="1349" ht="11.25" customHeight="1">
      <c r="A1349" s="123">
        <v>22636.424434087286</v>
      </c>
      <c r="B1349" s="124">
        <v>216.0487566</v>
      </c>
      <c r="C1349" s="124">
        <f t="shared" si="1"/>
        <v>1.434545143</v>
      </c>
      <c r="D1349" s="124">
        <v>309.9316943626905</v>
      </c>
      <c r="E1349" s="125">
        <v>10.0</v>
      </c>
      <c r="F1349" s="125">
        <v>1.23</v>
      </c>
      <c r="G1349" s="126">
        <v>-0.2</v>
      </c>
      <c r="H1349" s="127">
        <f t="shared" si="2"/>
        <v>96</v>
      </c>
      <c r="I1349" s="122">
        <f t="shared" si="3"/>
        <v>0.2630136986</v>
      </c>
      <c r="J1349" s="122">
        <f t="shared" si="4"/>
        <v>1.052054795</v>
      </c>
      <c r="K1349" s="122">
        <f t="shared" si="5"/>
        <v>1.294027397</v>
      </c>
      <c r="L1349" s="122">
        <f t="shared" si="6"/>
        <v>4</v>
      </c>
      <c r="M1349" s="125">
        <v>0.82</v>
      </c>
      <c r="N1349" s="125">
        <v>3.0</v>
      </c>
      <c r="O1349" s="118">
        <f t="shared" si="7"/>
        <v>4</v>
      </c>
      <c r="P1349" s="118"/>
      <c r="Q1349" s="118"/>
      <c r="R1349" s="118"/>
      <c r="S1349" s="118"/>
      <c r="T1349" s="118"/>
      <c r="U1349" s="118"/>
      <c r="V1349" s="118"/>
      <c r="W1349" s="118"/>
      <c r="X1349" s="118"/>
      <c r="Y1349" s="118"/>
      <c r="Z1349" s="118"/>
      <c r="AA1349" s="118"/>
      <c r="AB1349" s="118"/>
      <c r="AC1349" s="118"/>
      <c r="AD1349" s="118"/>
      <c r="AE1349" s="118"/>
      <c r="AF1349" s="118"/>
      <c r="AG1349" s="118"/>
    </row>
    <row r="1350" ht="11.25" customHeight="1">
      <c r="A1350" s="123">
        <v>79757.16541944846</v>
      </c>
      <c r="B1350" s="124">
        <v>21.0948571</v>
      </c>
      <c r="C1350" s="124">
        <f t="shared" si="1"/>
        <v>4.712719905</v>
      </c>
      <c r="D1350" s="124">
        <v>99.4141529458</v>
      </c>
      <c r="E1350" s="125">
        <v>10.0</v>
      </c>
      <c r="F1350" s="125">
        <v>2.0</v>
      </c>
      <c r="G1350" s="126">
        <v>-0.2</v>
      </c>
      <c r="H1350" s="127">
        <f t="shared" si="2"/>
        <v>96</v>
      </c>
      <c r="I1350" s="122">
        <f t="shared" si="3"/>
        <v>0.2630136986</v>
      </c>
      <c r="J1350" s="122">
        <f t="shared" si="4"/>
        <v>1.578082192</v>
      </c>
      <c r="K1350" s="122">
        <f t="shared" si="5"/>
        <v>3.156164384</v>
      </c>
      <c r="L1350" s="122">
        <f t="shared" si="6"/>
        <v>8</v>
      </c>
      <c r="M1350" s="125">
        <v>1.0</v>
      </c>
      <c r="N1350" s="125">
        <v>6.0</v>
      </c>
      <c r="O1350" s="118">
        <f t="shared" si="7"/>
        <v>6</v>
      </c>
      <c r="P1350" s="118"/>
      <c r="Q1350" s="118"/>
      <c r="R1350" s="118"/>
      <c r="S1350" s="118"/>
      <c r="T1350" s="118"/>
      <c r="U1350" s="118"/>
      <c r="V1350" s="118"/>
      <c r="W1350" s="118"/>
      <c r="X1350" s="118"/>
      <c r="Y1350" s="118"/>
      <c r="Z1350" s="118"/>
      <c r="AA1350" s="118"/>
      <c r="AB1350" s="118"/>
      <c r="AC1350" s="118"/>
      <c r="AD1350" s="118"/>
      <c r="AE1350" s="118"/>
      <c r="AF1350" s="118"/>
      <c r="AG1350" s="118"/>
    </row>
    <row r="1351" ht="11.25" customHeight="1">
      <c r="A1351" s="123">
        <v>38508.4805569273</v>
      </c>
      <c r="B1351" s="124">
        <v>23.5390211</v>
      </c>
      <c r="C1351" s="124">
        <f t="shared" si="1"/>
        <v>1.601511845</v>
      </c>
      <c r="D1351" s="124">
        <v>37.69802111246266</v>
      </c>
      <c r="E1351" s="125">
        <v>10.0</v>
      </c>
      <c r="F1351" s="125">
        <v>0.98</v>
      </c>
      <c r="G1351" s="126">
        <v>0.2</v>
      </c>
      <c r="H1351" s="127">
        <f t="shared" si="2"/>
        <v>144</v>
      </c>
      <c r="I1351" s="122">
        <f t="shared" si="3"/>
        <v>0.3945205479</v>
      </c>
      <c r="J1351" s="122">
        <f t="shared" si="4"/>
        <v>1.97260274</v>
      </c>
      <c r="K1351" s="122">
        <f t="shared" si="5"/>
        <v>1.933150685</v>
      </c>
      <c r="L1351" s="122">
        <f t="shared" si="6"/>
        <v>6</v>
      </c>
      <c r="M1351" s="125">
        <v>0.8</v>
      </c>
      <c r="N1351" s="125">
        <v>4.0</v>
      </c>
      <c r="O1351" s="118">
        <f t="shared" si="7"/>
        <v>5</v>
      </c>
      <c r="P1351" s="118"/>
      <c r="Q1351" s="118"/>
      <c r="R1351" s="118"/>
      <c r="S1351" s="118"/>
      <c r="T1351" s="118"/>
      <c r="U1351" s="118"/>
      <c r="V1351" s="118"/>
      <c r="W1351" s="118"/>
      <c r="X1351" s="118"/>
      <c r="Y1351" s="118"/>
      <c r="Z1351" s="118"/>
      <c r="AA1351" s="118"/>
      <c r="AB1351" s="118"/>
      <c r="AC1351" s="118"/>
      <c r="AD1351" s="118"/>
      <c r="AE1351" s="118"/>
      <c r="AF1351" s="118"/>
      <c r="AG1351" s="118"/>
    </row>
    <row r="1352" ht="11.25" customHeight="1">
      <c r="A1352" s="123">
        <v>68359.31198189394</v>
      </c>
      <c r="B1352" s="124">
        <v>28.1940877</v>
      </c>
      <c r="C1352" s="124">
        <f t="shared" si="1"/>
        <v>34.2539944</v>
      </c>
      <c r="D1352" s="124">
        <v>965.7601222820589</v>
      </c>
      <c r="E1352" s="125">
        <v>10.0</v>
      </c>
      <c r="F1352" s="125">
        <v>2.66</v>
      </c>
      <c r="G1352" s="126">
        <v>0.4</v>
      </c>
      <c r="H1352" s="127">
        <f t="shared" si="2"/>
        <v>168</v>
      </c>
      <c r="I1352" s="122">
        <f t="shared" si="3"/>
        <v>0.4602739726</v>
      </c>
      <c r="J1352" s="122">
        <f t="shared" si="4"/>
        <v>15.1890411</v>
      </c>
      <c r="K1352" s="122">
        <f t="shared" si="5"/>
        <v>40.40284932</v>
      </c>
      <c r="L1352" s="122">
        <f t="shared" si="6"/>
        <v>96</v>
      </c>
      <c r="M1352" s="125">
        <v>0.85</v>
      </c>
      <c r="N1352" s="125">
        <v>28.0</v>
      </c>
      <c r="O1352" s="118">
        <f t="shared" si="7"/>
        <v>33</v>
      </c>
      <c r="P1352" s="118"/>
      <c r="Q1352" s="118"/>
      <c r="R1352" s="118"/>
      <c r="S1352" s="118"/>
      <c r="T1352" s="118"/>
      <c r="U1352" s="118"/>
      <c r="V1352" s="118"/>
      <c r="W1352" s="118"/>
      <c r="X1352" s="118"/>
      <c r="Y1352" s="118"/>
      <c r="Z1352" s="118"/>
      <c r="AA1352" s="118"/>
      <c r="AB1352" s="118"/>
      <c r="AC1352" s="118"/>
      <c r="AD1352" s="118"/>
      <c r="AE1352" s="118"/>
      <c r="AF1352" s="118"/>
      <c r="AG1352" s="118"/>
    </row>
    <row r="1353" ht="11.25" customHeight="1">
      <c r="A1353" s="123">
        <v>76115.21440895897</v>
      </c>
      <c r="B1353" s="124">
        <v>18.024833200000003</v>
      </c>
      <c r="C1353" s="124">
        <f t="shared" si="1"/>
        <v>9.240592261</v>
      </c>
      <c r="D1353" s="124">
        <v>166.56013417474207</v>
      </c>
      <c r="E1353" s="125">
        <v>10.0</v>
      </c>
      <c r="F1353" s="125">
        <v>1.09</v>
      </c>
      <c r="G1353" s="126">
        <v>1.2</v>
      </c>
      <c r="H1353" s="127">
        <f t="shared" si="2"/>
        <v>264</v>
      </c>
      <c r="I1353" s="122">
        <f t="shared" si="3"/>
        <v>0.7232876712</v>
      </c>
      <c r="J1353" s="122">
        <f t="shared" si="4"/>
        <v>15.1890411</v>
      </c>
      <c r="K1353" s="122">
        <f t="shared" si="5"/>
        <v>16.55605479</v>
      </c>
      <c r="L1353" s="122">
        <f t="shared" si="6"/>
        <v>48</v>
      </c>
      <c r="M1353" s="125">
        <v>1.0</v>
      </c>
      <c r="N1353" s="125">
        <v>21.0</v>
      </c>
      <c r="O1353" s="118">
        <f t="shared" si="7"/>
        <v>21</v>
      </c>
      <c r="P1353" s="118"/>
      <c r="Q1353" s="118"/>
      <c r="R1353" s="118"/>
      <c r="S1353" s="118"/>
      <c r="T1353" s="118"/>
      <c r="U1353" s="118"/>
      <c r="V1353" s="118"/>
      <c r="W1353" s="118"/>
      <c r="X1353" s="118"/>
      <c r="Y1353" s="118"/>
      <c r="Z1353" s="118"/>
      <c r="AA1353" s="118"/>
      <c r="AB1353" s="118"/>
      <c r="AC1353" s="118"/>
      <c r="AD1353" s="118"/>
      <c r="AE1353" s="118"/>
      <c r="AF1353" s="118"/>
      <c r="AG1353" s="118"/>
    </row>
    <row r="1354" ht="11.25" customHeight="1">
      <c r="A1354" s="123">
        <v>91854.05980492248</v>
      </c>
      <c r="B1354" s="124">
        <v>142.789198</v>
      </c>
      <c r="C1354" s="124">
        <f t="shared" si="1"/>
        <v>1.896478707</v>
      </c>
      <c r="D1354" s="124">
        <v>270.7966736189734</v>
      </c>
      <c r="E1354" s="125">
        <v>10.0</v>
      </c>
      <c r="F1354" s="125">
        <v>1.23</v>
      </c>
      <c r="G1354" s="126">
        <v>0.2</v>
      </c>
      <c r="H1354" s="127">
        <f t="shared" si="2"/>
        <v>144</v>
      </c>
      <c r="I1354" s="122">
        <f t="shared" si="3"/>
        <v>0.3945205479</v>
      </c>
      <c r="J1354" s="122">
        <f t="shared" si="4"/>
        <v>1.578082192</v>
      </c>
      <c r="K1354" s="122">
        <f t="shared" si="5"/>
        <v>1.941041096</v>
      </c>
      <c r="L1354" s="122">
        <f t="shared" si="6"/>
        <v>5</v>
      </c>
      <c r="M1354" s="125">
        <v>1.0</v>
      </c>
      <c r="N1354" s="125">
        <v>4.0</v>
      </c>
      <c r="O1354" s="118">
        <f t="shared" si="7"/>
        <v>4</v>
      </c>
      <c r="P1354" s="118"/>
      <c r="Q1354" s="118"/>
      <c r="R1354" s="118"/>
      <c r="S1354" s="118"/>
      <c r="T1354" s="118"/>
      <c r="U1354" s="118"/>
      <c r="V1354" s="118"/>
      <c r="W1354" s="118"/>
      <c r="X1354" s="118"/>
      <c r="Y1354" s="118"/>
      <c r="Z1354" s="118"/>
      <c r="AA1354" s="118"/>
      <c r="AB1354" s="118"/>
      <c r="AC1354" s="118"/>
      <c r="AD1354" s="118"/>
      <c r="AE1354" s="118"/>
      <c r="AF1354" s="118"/>
      <c r="AG1354" s="118"/>
    </row>
    <row r="1355" ht="11.25" customHeight="1">
      <c r="A1355" s="123">
        <v>78230.8133696418</v>
      </c>
      <c r="B1355" s="124">
        <v>18.4241937</v>
      </c>
      <c r="C1355" s="124">
        <f t="shared" si="1"/>
        <v>15.55431742</v>
      </c>
      <c r="D1355" s="124">
        <v>286.5757569717974</v>
      </c>
      <c r="E1355" s="125">
        <v>10.0</v>
      </c>
      <c r="F1355" s="125">
        <v>2.48</v>
      </c>
      <c r="G1355" s="126">
        <v>1.5</v>
      </c>
      <c r="H1355" s="127">
        <f t="shared" si="2"/>
        <v>300</v>
      </c>
      <c r="I1355" s="122">
        <f t="shared" si="3"/>
        <v>0.8219178082</v>
      </c>
      <c r="J1355" s="122">
        <f t="shared" si="4"/>
        <v>13.15068493</v>
      </c>
      <c r="K1355" s="122">
        <f t="shared" si="5"/>
        <v>32.61369863</v>
      </c>
      <c r="L1355" s="122">
        <f t="shared" si="6"/>
        <v>78</v>
      </c>
      <c r="M1355" s="125">
        <v>1.0</v>
      </c>
      <c r="N1355" s="125">
        <v>16.0</v>
      </c>
      <c r="O1355" s="118">
        <f t="shared" si="7"/>
        <v>16</v>
      </c>
      <c r="P1355" s="118"/>
      <c r="Q1355" s="118"/>
      <c r="R1355" s="118"/>
      <c r="S1355" s="118"/>
      <c r="T1355" s="118"/>
      <c r="U1355" s="118"/>
      <c r="V1355" s="118"/>
      <c r="W1355" s="118"/>
      <c r="X1355" s="118"/>
      <c r="Y1355" s="118"/>
      <c r="Z1355" s="118"/>
      <c r="AA1355" s="118"/>
      <c r="AB1355" s="118"/>
      <c r="AC1355" s="118"/>
      <c r="AD1355" s="118"/>
      <c r="AE1355" s="118"/>
      <c r="AF1355" s="118"/>
      <c r="AG1355" s="118"/>
    </row>
    <row r="1356" ht="11.25" customHeight="1">
      <c r="A1356" s="123">
        <v>21326.321627750487</v>
      </c>
      <c r="B1356" s="124">
        <v>19.4504744</v>
      </c>
      <c r="C1356" s="124">
        <f t="shared" si="1"/>
        <v>0.4185542796</v>
      </c>
      <c r="D1356" s="124">
        <v>8.141079300068002</v>
      </c>
      <c r="E1356" s="125">
        <v>10.0</v>
      </c>
      <c r="F1356" s="125">
        <v>0.31</v>
      </c>
      <c r="G1356" s="126">
        <v>1.2</v>
      </c>
      <c r="H1356" s="127">
        <f t="shared" si="2"/>
        <v>264</v>
      </c>
      <c r="I1356" s="122">
        <f t="shared" si="3"/>
        <v>0.7232876712</v>
      </c>
      <c r="J1356" s="122">
        <f t="shared" si="4"/>
        <v>2.169863014</v>
      </c>
      <c r="K1356" s="122">
        <f t="shared" si="5"/>
        <v>0.6726575342</v>
      </c>
      <c r="L1356" s="122">
        <f t="shared" si="6"/>
        <v>4</v>
      </c>
      <c r="M1356" s="125">
        <v>1.0</v>
      </c>
      <c r="N1356" s="125">
        <v>3.0</v>
      </c>
      <c r="O1356" s="118">
        <f t="shared" si="7"/>
        <v>3</v>
      </c>
      <c r="P1356" s="118"/>
      <c r="Q1356" s="118"/>
      <c r="R1356" s="118"/>
      <c r="S1356" s="118"/>
      <c r="T1356" s="118"/>
      <c r="U1356" s="118"/>
      <c r="V1356" s="118"/>
      <c r="W1356" s="118"/>
      <c r="X1356" s="118"/>
      <c r="Y1356" s="118"/>
      <c r="Z1356" s="118"/>
      <c r="AA1356" s="118"/>
      <c r="AB1356" s="118"/>
      <c r="AC1356" s="118"/>
      <c r="AD1356" s="118"/>
      <c r="AE1356" s="118"/>
      <c r="AF1356" s="118"/>
      <c r="AG1356" s="118"/>
    </row>
    <row r="1357" ht="11.25" customHeight="1">
      <c r="A1357" s="123">
        <v>2018.0184456463967</v>
      </c>
      <c r="B1357" s="124">
        <v>315.5213761</v>
      </c>
      <c r="C1357" s="124">
        <f t="shared" si="1"/>
        <v>23.16247384</v>
      </c>
      <c r="D1357" s="124">
        <v>7308.255618721695</v>
      </c>
      <c r="E1357" s="125">
        <v>18.0</v>
      </c>
      <c r="F1357" s="125">
        <v>1.34</v>
      </c>
      <c r="G1357" s="126">
        <v>0.8</v>
      </c>
      <c r="H1357" s="127">
        <f t="shared" si="2"/>
        <v>388.8</v>
      </c>
      <c r="I1357" s="122">
        <f t="shared" si="3"/>
        <v>1.065205479</v>
      </c>
      <c r="J1357" s="122">
        <f t="shared" si="4"/>
        <v>26.63013699</v>
      </c>
      <c r="K1357" s="122">
        <f t="shared" si="5"/>
        <v>35.68438356</v>
      </c>
      <c r="L1357" s="122">
        <f t="shared" si="6"/>
        <v>98</v>
      </c>
      <c r="M1357" s="125">
        <v>1.0</v>
      </c>
      <c r="N1357" s="125">
        <v>25.0</v>
      </c>
      <c r="O1357" s="118">
        <f t="shared" si="7"/>
        <v>25</v>
      </c>
      <c r="P1357" s="118"/>
      <c r="Q1357" s="118"/>
      <c r="R1357" s="118"/>
      <c r="S1357" s="118"/>
      <c r="T1357" s="118"/>
      <c r="U1357" s="118"/>
      <c r="V1357" s="118"/>
      <c r="W1357" s="118"/>
      <c r="X1357" s="118"/>
      <c r="Y1357" s="118"/>
      <c r="Z1357" s="118"/>
      <c r="AA1357" s="118"/>
      <c r="AB1357" s="118"/>
      <c r="AC1357" s="118"/>
      <c r="AD1357" s="118"/>
      <c r="AE1357" s="118"/>
      <c r="AF1357" s="118"/>
      <c r="AG1357" s="118"/>
    </row>
    <row r="1358" ht="11.25" customHeight="1">
      <c r="A1358" s="123">
        <v>27348.246351815174</v>
      </c>
      <c r="B1358" s="124">
        <v>531.2349698</v>
      </c>
      <c r="C1358" s="124">
        <f t="shared" si="1"/>
        <v>7.89939747</v>
      </c>
      <c r="D1358" s="124">
        <v>4196.436176505517</v>
      </c>
      <c r="E1358" s="125">
        <v>10.0</v>
      </c>
      <c r="F1358" s="125">
        <v>0.74</v>
      </c>
      <c r="G1358" s="126">
        <v>0.6</v>
      </c>
      <c r="H1358" s="127">
        <f t="shared" si="2"/>
        <v>192</v>
      </c>
      <c r="I1358" s="122">
        <f t="shared" si="3"/>
        <v>0.5260273973</v>
      </c>
      <c r="J1358" s="122">
        <f t="shared" si="4"/>
        <v>17.35890411</v>
      </c>
      <c r="K1358" s="122">
        <f t="shared" si="5"/>
        <v>12.84558904</v>
      </c>
      <c r="L1358" s="122">
        <f t="shared" si="6"/>
        <v>43</v>
      </c>
      <c r="M1358" s="125">
        <v>0.82</v>
      </c>
      <c r="N1358" s="125">
        <v>27.0</v>
      </c>
      <c r="O1358" s="118">
        <f t="shared" si="7"/>
        <v>33</v>
      </c>
      <c r="P1358" s="118"/>
      <c r="Q1358" s="118"/>
      <c r="R1358" s="118"/>
      <c r="S1358" s="118"/>
      <c r="T1358" s="118"/>
      <c r="U1358" s="118"/>
      <c r="V1358" s="118"/>
      <c r="W1358" s="118"/>
      <c r="X1358" s="118"/>
      <c r="Y1358" s="118"/>
      <c r="Z1358" s="118"/>
      <c r="AA1358" s="118"/>
      <c r="AB1358" s="118"/>
      <c r="AC1358" s="118"/>
      <c r="AD1358" s="118"/>
      <c r="AE1358" s="118"/>
      <c r="AF1358" s="118"/>
      <c r="AG1358" s="118"/>
    </row>
    <row r="1359" ht="11.25" customHeight="1">
      <c r="A1359" s="123">
        <v>20920.764798614287</v>
      </c>
      <c r="B1359" s="124">
        <v>38.6513689</v>
      </c>
      <c r="C1359" s="124">
        <f t="shared" si="1"/>
        <v>0.4566204889</v>
      </c>
      <c r="D1359" s="124">
        <v>17.649006963703503</v>
      </c>
      <c r="E1359" s="125">
        <v>10.0</v>
      </c>
      <c r="F1359" s="125">
        <v>0.37</v>
      </c>
      <c r="G1359" s="126">
        <v>0.2</v>
      </c>
      <c r="H1359" s="127">
        <f t="shared" si="2"/>
        <v>144</v>
      </c>
      <c r="I1359" s="122">
        <f t="shared" si="3"/>
        <v>0.3945205479</v>
      </c>
      <c r="J1359" s="122">
        <f t="shared" si="4"/>
        <v>1.183561644</v>
      </c>
      <c r="K1359" s="122">
        <f t="shared" si="5"/>
        <v>0.4379178082</v>
      </c>
      <c r="L1359" s="122">
        <f t="shared" si="6"/>
        <v>2</v>
      </c>
      <c r="M1359" s="125">
        <v>1.0</v>
      </c>
      <c r="N1359" s="125">
        <v>3.0</v>
      </c>
      <c r="O1359" s="118">
        <f t="shared" si="7"/>
        <v>3</v>
      </c>
      <c r="P1359" s="118"/>
      <c r="Q1359" s="118"/>
      <c r="R1359" s="118"/>
      <c r="S1359" s="118"/>
      <c r="T1359" s="118"/>
      <c r="U1359" s="118"/>
      <c r="V1359" s="118"/>
      <c r="W1359" s="118"/>
      <c r="X1359" s="118"/>
      <c r="Y1359" s="118"/>
      <c r="Z1359" s="118"/>
      <c r="AA1359" s="118"/>
      <c r="AB1359" s="118"/>
      <c r="AC1359" s="118"/>
      <c r="AD1359" s="118"/>
      <c r="AE1359" s="118"/>
      <c r="AF1359" s="118"/>
      <c r="AG1359" s="118"/>
    </row>
    <row r="1360" ht="11.25" customHeight="1">
      <c r="A1360" s="123">
        <v>95171.47713507229</v>
      </c>
      <c r="B1360" s="124">
        <v>36.961075900000004</v>
      </c>
      <c r="C1360" s="124">
        <f t="shared" si="1"/>
        <v>32.10407225</v>
      </c>
      <c r="D1360" s="124">
        <v>1186.6010512440864</v>
      </c>
      <c r="E1360" s="125">
        <v>18.0</v>
      </c>
      <c r="F1360" s="125">
        <v>1.37</v>
      </c>
      <c r="G1360" s="126">
        <v>0.5</v>
      </c>
      <c r="H1360" s="127">
        <f t="shared" si="2"/>
        <v>324</v>
      </c>
      <c r="I1360" s="122">
        <f t="shared" si="3"/>
        <v>0.8876712329</v>
      </c>
      <c r="J1360" s="122">
        <f t="shared" si="4"/>
        <v>29.29315068</v>
      </c>
      <c r="K1360" s="122">
        <f t="shared" si="5"/>
        <v>40.13161644</v>
      </c>
      <c r="L1360" s="122">
        <f t="shared" si="6"/>
        <v>110</v>
      </c>
      <c r="M1360" s="125">
        <v>0.85</v>
      </c>
      <c r="N1360" s="125">
        <v>28.0</v>
      </c>
      <c r="O1360" s="118">
        <f t="shared" si="7"/>
        <v>33</v>
      </c>
      <c r="P1360" s="118"/>
      <c r="Q1360" s="118"/>
      <c r="R1360" s="118"/>
      <c r="S1360" s="118"/>
      <c r="T1360" s="118"/>
      <c r="U1360" s="118"/>
      <c r="V1360" s="118"/>
      <c r="W1360" s="118"/>
      <c r="X1360" s="118"/>
      <c r="Y1360" s="118"/>
      <c r="Z1360" s="118"/>
      <c r="AA1360" s="118"/>
      <c r="AB1360" s="118"/>
      <c r="AC1360" s="118"/>
      <c r="AD1360" s="118"/>
      <c r="AE1360" s="118"/>
      <c r="AF1360" s="118"/>
      <c r="AG1360" s="118"/>
    </row>
    <row r="1361" ht="11.25" customHeight="1">
      <c r="A1361" s="123">
        <v>4141.507253232435</v>
      </c>
      <c r="B1361" s="124">
        <v>28.112955200000002</v>
      </c>
      <c r="C1361" s="124">
        <f t="shared" si="1"/>
        <v>0.8688426069</v>
      </c>
      <c r="D1361" s="124">
        <v>24.425733282316493</v>
      </c>
      <c r="E1361" s="125">
        <v>10.0</v>
      </c>
      <c r="F1361" s="125">
        <v>0.69</v>
      </c>
      <c r="G1361" s="126">
        <v>0.2</v>
      </c>
      <c r="H1361" s="127">
        <f t="shared" si="2"/>
        <v>144</v>
      </c>
      <c r="I1361" s="122">
        <f t="shared" si="3"/>
        <v>0.3945205479</v>
      </c>
      <c r="J1361" s="122">
        <f t="shared" si="4"/>
        <v>1.578082192</v>
      </c>
      <c r="K1361" s="122">
        <f t="shared" si="5"/>
        <v>1.088876712</v>
      </c>
      <c r="L1361" s="122">
        <f t="shared" si="6"/>
        <v>4</v>
      </c>
      <c r="M1361" s="125">
        <v>0.8</v>
      </c>
      <c r="N1361" s="125">
        <v>3.0</v>
      </c>
      <c r="O1361" s="118">
        <f t="shared" si="7"/>
        <v>4</v>
      </c>
      <c r="P1361" s="118"/>
      <c r="Q1361" s="118"/>
      <c r="R1361" s="118"/>
      <c r="S1361" s="118"/>
      <c r="T1361" s="118"/>
      <c r="U1361" s="118"/>
      <c r="V1361" s="118"/>
      <c r="W1361" s="118"/>
      <c r="X1361" s="118"/>
      <c r="Y1361" s="118"/>
      <c r="Z1361" s="118"/>
      <c r="AA1361" s="118"/>
      <c r="AB1361" s="118"/>
      <c r="AC1361" s="118"/>
      <c r="AD1361" s="118"/>
      <c r="AE1361" s="118"/>
      <c r="AF1361" s="118"/>
      <c r="AG1361" s="118"/>
    </row>
    <row r="1362" ht="11.25" customHeight="1">
      <c r="A1362" s="123">
        <v>94901.17871220702</v>
      </c>
      <c r="B1362" s="124">
        <v>147.20649749999998</v>
      </c>
      <c r="C1362" s="124">
        <f t="shared" si="1"/>
        <v>2.001652075</v>
      </c>
      <c r="D1362" s="124">
        <v>294.6561911791605</v>
      </c>
      <c r="E1362" s="125">
        <v>18.0</v>
      </c>
      <c r="F1362" s="125">
        <v>0.69</v>
      </c>
      <c r="G1362" s="126">
        <v>-0.2</v>
      </c>
      <c r="H1362" s="127">
        <f t="shared" si="2"/>
        <v>172.8</v>
      </c>
      <c r="I1362" s="122">
        <f t="shared" si="3"/>
        <v>0.4734246575</v>
      </c>
      <c r="J1362" s="122">
        <f t="shared" si="4"/>
        <v>2.367123288</v>
      </c>
      <c r="K1362" s="122">
        <f t="shared" si="5"/>
        <v>1.633315068</v>
      </c>
      <c r="L1362" s="122">
        <f t="shared" si="6"/>
        <v>6</v>
      </c>
      <c r="M1362" s="125">
        <v>0.8</v>
      </c>
      <c r="N1362" s="125">
        <v>4.0</v>
      </c>
      <c r="O1362" s="118">
        <f t="shared" si="7"/>
        <v>5</v>
      </c>
      <c r="P1362" s="118"/>
      <c r="Q1362" s="118"/>
      <c r="R1362" s="118"/>
      <c r="S1362" s="118"/>
      <c r="T1362" s="118"/>
      <c r="U1362" s="118"/>
      <c r="V1362" s="118"/>
      <c r="W1362" s="118"/>
      <c r="X1362" s="118"/>
      <c r="Y1362" s="118"/>
      <c r="Z1362" s="118"/>
      <c r="AA1362" s="118"/>
      <c r="AB1362" s="118"/>
      <c r="AC1362" s="118"/>
      <c r="AD1362" s="118"/>
      <c r="AE1362" s="118"/>
      <c r="AF1362" s="118"/>
      <c r="AG1362" s="118"/>
    </row>
    <row r="1363" ht="11.25" customHeight="1">
      <c r="A1363" s="123">
        <v>69218.28127986265</v>
      </c>
      <c r="B1363" s="124">
        <v>142.789198</v>
      </c>
      <c r="C1363" s="124">
        <f t="shared" si="1"/>
        <v>0.8231961365</v>
      </c>
      <c r="D1363" s="124">
        <v>117.54351612952972</v>
      </c>
      <c r="E1363" s="125">
        <v>18.0</v>
      </c>
      <c r="F1363" s="125">
        <v>0.57</v>
      </c>
      <c r="G1363" s="126">
        <v>-0.1</v>
      </c>
      <c r="H1363" s="127">
        <f t="shared" si="2"/>
        <v>194.4</v>
      </c>
      <c r="I1363" s="122">
        <f t="shared" si="3"/>
        <v>0.5326027397</v>
      </c>
      <c r="J1363" s="122">
        <f t="shared" si="4"/>
        <v>1.065205479</v>
      </c>
      <c r="K1363" s="122">
        <f t="shared" si="5"/>
        <v>0.6071671233</v>
      </c>
      <c r="L1363" s="122">
        <f t="shared" si="6"/>
        <v>2</v>
      </c>
      <c r="M1363" s="125">
        <v>0.85</v>
      </c>
      <c r="N1363" s="125">
        <v>2.0</v>
      </c>
      <c r="O1363" s="118">
        <f t="shared" si="7"/>
        <v>2</v>
      </c>
      <c r="P1363" s="118"/>
      <c r="Q1363" s="118"/>
      <c r="R1363" s="118"/>
      <c r="S1363" s="118"/>
      <c r="T1363" s="118"/>
      <c r="U1363" s="118"/>
      <c r="V1363" s="118"/>
      <c r="W1363" s="118"/>
      <c r="X1363" s="118"/>
      <c r="Y1363" s="118"/>
      <c r="Z1363" s="118"/>
      <c r="AA1363" s="118"/>
      <c r="AB1363" s="118"/>
      <c r="AC1363" s="118"/>
      <c r="AD1363" s="118"/>
      <c r="AE1363" s="118"/>
      <c r="AF1363" s="118"/>
      <c r="AG1363" s="118"/>
    </row>
    <row r="1364" ht="11.25" customHeight="1">
      <c r="A1364" s="123">
        <v>12028.399636776143</v>
      </c>
      <c r="B1364" s="124">
        <v>33.9162508</v>
      </c>
      <c r="C1364" s="124">
        <f t="shared" si="1"/>
        <v>0.7322491897</v>
      </c>
      <c r="D1364" s="124">
        <v>24.83514716694</v>
      </c>
      <c r="E1364" s="125">
        <v>34.0</v>
      </c>
      <c r="F1364" s="125">
        <v>0.25</v>
      </c>
      <c r="G1364" s="126">
        <v>0.6</v>
      </c>
      <c r="H1364" s="127">
        <f t="shared" si="2"/>
        <v>652.8</v>
      </c>
      <c r="I1364" s="122">
        <f t="shared" si="3"/>
        <v>1.788493151</v>
      </c>
      <c r="J1364" s="122">
        <f t="shared" si="4"/>
        <v>3.576986301</v>
      </c>
      <c r="K1364" s="122">
        <f t="shared" si="5"/>
        <v>0.8942465753</v>
      </c>
      <c r="L1364" s="122">
        <f t="shared" si="6"/>
        <v>5</v>
      </c>
      <c r="M1364" s="125">
        <v>1.0</v>
      </c>
      <c r="N1364" s="125">
        <v>2.0</v>
      </c>
      <c r="O1364" s="118">
        <f t="shared" si="7"/>
        <v>2</v>
      </c>
      <c r="P1364" s="118"/>
      <c r="Q1364" s="118"/>
      <c r="R1364" s="118"/>
      <c r="S1364" s="118"/>
      <c r="T1364" s="118"/>
      <c r="U1364" s="118"/>
      <c r="V1364" s="118"/>
      <c r="W1364" s="118"/>
      <c r="X1364" s="118"/>
      <c r="Y1364" s="118"/>
      <c r="Z1364" s="118"/>
      <c r="AA1364" s="118"/>
      <c r="AB1364" s="118"/>
      <c r="AC1364" s="118"/>
      <c r="AD1364" s="118"/>
      <c r="AE1364" s="118"/>
      <c r="AF1364" s="118"/>
      <c r="AG1364" s="118"/>
    </row>
    <row r="1365" ht="11.25" customHeight="1">
      <c r="A1365" s="123">
        <v>92084.2001046185</v>
      </c>
      <c r="B1365" s="124">
        <v>189.0261509</v>
      </c>
      <c r="C1365" s="124">
        <f t="shared" si="1"/>
        <v>2.514309642</v>
      </c>
      <c r="D1365" s="124">
        <v>475.27027388456395</v>
      </c>
      <c r="E1365" s="125">
        <v>26.0</v>
      </c>
      <c r="F1365" s="125">
        <v>0.78</v>
      </c>
      <c r="G1365" s="126">
        <v>-0.1</v>
      </c>
      <c r="H1365" s="127">
        <f t="shared" si="2"/>
        <v>280.8</v>
      </c>
      <c r="I1365" s="122">
        <f t="shared" si="3"/>
        <v>0.7693150685</v>
      </c>
      <c r="J1365" s="122">
        <f t="shared" si="4"/>
        <v>3.077260274</v>
      </c>
      <c r="K1365" s="122">
        <f t="shared" si="5"/>
        <v>2.400263014</v>
      </c>
      <c r="L1365" s="122">
        <f t="shared" si="6"/>
        <v>8</v>
      </c>
      <c r="M1365" s="125">
        <v>0.7</v>
      </c>
      <c r="N1365" s="125">
        <v>3.0</v>
      </c>
      <c r="O1365" s="118">
        <f t="shared" si="7"/>
        <v>4</v>
      </c>
      <c r="P1365" s="118"/>
      <c r="Q1365" s="118"/>
      <c r="R1365" s="118"/>
      <c r="S1365" s="118"/>
      <c r="T1365" s="118"/>
      <c r="U1365" s="118"/>
      <c r="V1365" s="118"/>
      <c r="W1365" s="118"/>
      <c r="X1365" s="118"/>
      <c r="Y1365" s="118"/>
      <c r="Z1365" s="118"/>
      <c r="AA1365" s="118"/>
      <c r="AB1365" s="118"/>
      <c r="AC1365" s="118"/>
      <c r="AD1365" s="118"/>
      <c r="AE1365" s="118"/>
      <c r="AF1365" s="118"/>
      <c r="AG1365" s="118"/>
    </row>
    <row r="1366" ht="11.25" customHeight="1">
      <c r="A1366" s="123">
        <v>1132.4168292373815</v>
      </c>
      <c r="B1366" s="124">
        <v>370.8503026</v>
      </c>
      <c r="C1366" s="124">
        <f t="shared" si="1"/>
        <v>1.61977099</v>
      </c>
      <c r="D1366" s="124">
        <v>600.6925616655349</v>
      </c>
      <c r="E1366" s="125">
        <v>18.0</v>
      </c>
      <c r="F1366" s="125">
        <v>0.78</v>
      </c>
      <c r="G1366" s="126">
        <v>0.2</v>
      </c>
      <c r="H1366" s="127">
        <f t="shared" si="2"/>
        <v>259.2</v>
      </c>
      <c r="I1366" s="122">
        <f t="shared" si="3"/>
        <v>0.7101369863</v>
      </c>
      <c r="J1366" s="122">
        <f t="shared" si="4"/>
        <v>2.130410959</v>
      </c>
      <c r="K1366" s="122">
        <f t="shared" si="5"/>
        <v>1.661720548</v>
      </c>
      <c r="L1366" s="122">
        <f t="shared" si="6"/>
        <v>5</v>
      </c>
      <c r="M1366" s="125">
        <v>1.0</v>
      </c>
      <c r="N1366" s="125">
        <v>3.0</v>
      </c>
      <c r="O1366" s="118">
        <f t="shared" si="7"/>
        <v>3</v>
      </c>
      <c r="P1366" s="118"/>
      <c r="Q1366" s="118"/>
      <c r="R1366" s="118"/>
      <c r="S1366" s="118"/>
      <c r="T1366" s="118"/>
      <c r="U1366" s="118"/>
      <c r="V1366" s="118"/>
      <c r="W1366" s="118"/>
      <c r="X1366" s="118"/>
      <c r="Y1366" s="118"/>
      <c r="Z1366" s="118"/>
      <c r="AA1366" s="118"/>
      <c r="AB1366" s="118"/>
      <c r="AC1366" s="118"/>
      <c r="AD1366" s="118"/>
      <c r="AE1366" s="118"/>
      <c r="AF1366" s="118"/>
      <c r="AG1366" s="118"/>
    </row>
    <row r="1367" ht="11.25" customHeight="1">
      <c r="A1367" s="123">
        <v>93549.10259043824</v>
      </c>
      <c r="B1367" s="124">
        <v>114.79456400000001</v>
      </c>
      <c r="C1367" s="124">
        <f t="shared" si="1"/>
        <v>3.591309245</v>
      </c>
      <c r="D1367" s="124">
        <v>412.2627789962881</v>
      </c>
      <c r="E1367" s="125">
        <v>34.0</v>
      </c>
      <c r="F1367" s="125">
        <v>0.68</v>
      </c>
      <c r="G1367" s="126">
        <v>1.2</v>
      </c>
      <c r="H1367" s="127">
        <f t="shared" si="2"/>
        <v>897.6</v>
      </c>
      <c r="I1367" s="122">
        <f t="shared" si="3"/>
        <v>2.459178082</v>
      </c>
      <c r="J1367" s="122">
        <f t="shared" si="4"/>
        <v>9.836712329</v>
      </c>
      <c r="K1367" s="122">
        <f t="shared" si="5"/>
        <v>6.688964384</v>
      </c>
      <c r="L1367" s="122">
        <f t="shared" si="6"/>
        <v>23</v>
      </c>
      <c r="M1367" s="125">
        <v>1.0</v>
      </c>
      <c r="N1367" s="125">
        <v>4.0</v>
      </c>
      <c r="O1367" s="118">
        <f t="shared" si="7"/>
        <v>4</v>
      </c>
      <c r="P1367" s="118"/>
      <c r="Q1367" s="118"/>
      <c r="R1367" s="118"/>
      <c r="S1367" s="118"/>
      <c r="T1367" s="118"/>
      <c r="U1367" s="118"/>
      <c r="V1367" s="118"/>
      <c r="W1367" s="118"/>
      <c r="X1367" s="118"/>
      <c r="Y1367" s="118"/>
      <c r="Z1367" s="118"/>
      <c r="AA1367" s="118"/>
      <c r="AB1367" s="118"/>
      <c r="AC1367" s="118"/>
      <c r="AD1367" s="118"/>
      <c r="AE1367" s="118"/>
      <c r="AF1367" s="118"/>
      <c r="AG1367" s="118"/>
    </row>
    <row r="1368" ht="11.25" customHeight="1">
      <c r="A1368" s="123">
        <v>59794.46788672865</v>
      </c>
      <c r="B1368" s="124">
        <v>91.83925760000001</v>
      </c>
      <c r="C1368" s="124">
        <f t="shared" si="1"/>
        <v>53.37129172</v>
      </c>
      <c r="D1368" s="124">
        <v>4901.579809007788</v>
      </c>
      <c r="E1368" s="125">
        <v>26.0</v>
      </c>
      <c r="F1368" s="125">
        <v>1.06</v>
      </c>
      <c r="G1368" s="126">
        <v>0.2</v>
      </c>
      <c r="H1368" s="127">
        <f t="shared" si="2"/>
        <v>374.4</v>
      </c>
      <c r="I1368" s="122">
        <f t="shared" si="3"/>
        <v>1.025753425</v>
      </c>
      <c r="J1368" s="122">
        <f t="shared" si="4"/>
        <v>51.28767123</v>
      </c>
      <c r="K1368" s="122">
        <f t="shared" si="5"/>
        <v>54.36493151</v>
      </c>
      <c r="L1368" s="122">
        <f t="shared" si="6"/>
        <v>160</v>
      </c>
      <c r="M1368" s="125">
        <v>1.0</v>
      </c>
      <c r="N1368" s="125">
        <v>50.0</v>
      </c>
      <c r="O1368" s="118">
        <f t="shared" si="7"/>
        <v>50</v>
      </c>
      <c r="P1368" s="118"/>
      <c r="Q1368" s="118"/>
      <c r="R1368" s="118"/>
      <c r="S1368" s="118"/>
      <c r="T1368" s="118"/>
      <c r="U1368" s="118"/>
      <c r="V1368" s="118"/>
      <c r="W1368" s="118"/>
      <c r="X1368" s="118"/>
      <c r="Y1368" s="118"/>
      <c r="Z1368" s="118"/>
      <c r="AA1368" s="118"/>
      <c r="AB1368" s="118"/>
      <c r="AC1368" s="118"/>
      <c r="AD1368" s="118"/>
      <c r="AE1368" s="118"/>
      <c r="AF1368" s="118"/>
      <c r="AG1368" s="118"/>
    </row>
    <row r="1369" ht="11.25" customHeight="1">
      <c r="A1369" s="123">
        <v>27931.151597590666</v>
      </c>
      <c r="B1369" s="124">
        <v>10.0290718</v>
      </c>
      <c r="C1369" s="124">
        <f t="shared" si="1"/>
        <v>20.2377693</v>
      </c>
      <c r="D1369" s="124">
        <v>202.96604134895668</v>
      </c>
      <c r="E1369" s="125">
        <v>26.0</v>
      </c>
      <c r="F1369" s="125">
        <v>1.09</v>
      </c>
      <c r="G1369" s="126">
        <v>-0.2</v>
      </c>
      <c r="H1369" s="127">
        <f t="shared" si="2"/>
        <v>249.6</v>
      </c>
      <c r="I1369" s="122">
        <f t="shared" si="3"/>
        <v>0.6838356164</v>
      </c>
      <c r="J1369" s="122">
        <f t="shared" si="4"/>
        <v>11.62520548</v>
      </c>
      <c r="K1369" s="122">
        <f t="shared" si="5"/>
        <v>12.67147397</v>
      </c>
      <c r="L1369" s="122">
        <f t="shared" si="6"/>
        <v>37</v>
      </c>
      <c r="M1369" s="125">
        <v>1.0</v>
      </c>
      <c r="N1369" s="125">
        <v>17.0</v>
      </c>
      <c r="O1369" s="118">
        <f t="shared" si="7"/>
        <v>17</v>
      </c>
      <c r="P1369" s="118"/>
      <c r="Q1369" s="118"/>
      <c r="R1369" s="118"/>
      <c r="S1369" s="118"/>
      <c r="T1369" s="118"/>
      <c r="U1369" s="118"/>
      <c r="V1369" s="118"/>
      <c r="W1369" s="118"/>
      <c r="X1369" s="118"/>
      <c r="Y1369" s="118"/>
      <c r="Z1369" s="118"/>
      <c r="AA1369" s="118"/>
      <c r="AB1369" s="118"/>
      <c r="AC1369" s="118"/>
      <c r="AD1369" s="118"/>
      <c r="AE1369" s="118"/>
      <c r="AF1369" s="118"/>
      <c r="AG1369" s="118"/>
    </row>
    <row r="1370" ht="11.25" customHeight="1">
      <c r="A1370" s="123">
        <v>35673.9655777352</v>
      </c>
      <c r="B1370" s="124">
        <v>53.802704000000006</v>
      </c>
      <c r="C1370" s="124">
        <f t="shared" si="1"/>
        <v>1.991037676</v>
      </c>
      <c r="D1370" s="124">
        <v>107.12321071908129</v>
      </c>
      <c r="E1370" s="125">
        <v>18.0</v>
      </c>
      <c r="F1370" s="125">
        <v>0.69</v>
      </c>
      <c r="G1370" s="126">
        <v>0.8</v>
      </c>
      <c r="H1370" s="127">
        <f t="shared" si="2"/>
        <v>388.8</v>
      </c>
      <c r="I1370" s="122">
        <f t="shared" si="3"/>
        <v>1.065205479</v>
      </c>
      <c r="J1370" s="122">
        <f t="shared" si="4"/>
        <v>5.326027397</v>
      </c>
      <c r="K1370" s="122">
        <f t="shared" si="5"/>
        <v>3.674958904</v>
      </c>
      <c r="L1370" s="122">
        <f t="shared" si="6"/>
        <v>13</v>
      </c>
      <c r="M1370" s="125">
        <v>0.87</v>
      </c>
      <c r="N1370" s="125">
        <v>4.0</v>
      </c>
      <c r="O1370" s="118">
        <f t="shared" si="7"/>
        <v>5</v>
      </c>
      <c r="P1370" s="118"/>
      <c r="Q1370" s="118"/>
      <c r="R1370" s="118"/>
      <c r="S1370" s="118"/>
      <c r="T1370" s="118"/>
      <c r="U1370" s="118"/>
      <c r="V1370" s="118"/>
      <c r="W1370" s="118"/>
      <c r="X1370" s="118"/>
      <c r="Y1370" s="118"/>
      <c r="Z1370" s="118"/>
      <c r="AA1370" s="118"/>
      <c r="AB1370" s="118"/>
      <c r="AC1370" s="118"/>
      <c r="AD1370" s="118"/>
      <c r="AE1370" s="118"/>
      <c r="AF1370" s="118"/>
      <c r="AG1370" s="118"/>
    </row>
    <row r="1371" ht="11.25" customHeight="1">
      <c r="A1371" s="123">
        <v>67973.73256991651</v>
      </c>
      <c r="B1371" s="124">
        <v>281.7155138</v>
      </c>
      <c r="C1371" s="124">
        <f t="shared" si="1"/>
        <v>31.72346912</v>
      </c>
      <c r="D1371" s="124">
        <v>8936.993401995469</v>
      </c>
      <c r="E1371" s="125">
        <v>26.0</v>
      </c>
      <c r="F1371" s="125">
        <v>1.27</v>
      </c>
      <c r="G1371" s="126">
        <v>-0.4</v>
      </c>
      <c r="H1371" s="127">
        <f t="shared" si="2"/>
        <v>187.2</v>
      </c>
      <c r="I1371" s="122">
        <f t="shared" si="3"/>
        <v>0.5128767123</v>
      </c>
      <c r="J1371" s="122">
        <f t="shared" si="4"/>
        <v>12.82191781</v>
      </c>
      <c r="K1371" s="122">
        <f t="shared" si="5"/>
        <v>16.28383562</v>
      </c>
      <c r="L1371" s="122">
        <f t="shared" si="6"/>
        <v>45</v>
      </c>
      <c r="M1371" s="125">
        <v>1.0</v>
      </c>
      <c r="N1371" s="125">
        <v>25.0</v>
      </c>
      <c r="O1371" s="118">
        <f t="shared" si="7"/>
        <v>25</v>
      </c>
      <c r="P1371" s="118"/>
      <c r="Q1371" s="118"/>
      <c r="R1371" s="118"/>
      <c r="S1371" s="118"/>
      <c r="T1371" s="118"/>
      <c r="U1371" s="118"/>
      <c r="V1371" s="118"/>
      <c r="W1371" s="118"/>
      <c r="X1371" s="118"/>
      <c r="Y1371" s="118"/>
      <c r="Z1371" s="118"/>
      <c r="AA1371" s="118"/>
      <c r="AB1371" s="118"/>
      <c r="AC1371" s="118"/>
      <c r="AD1371" s="118"/>
      <c r="AE1371" s="118"/>
      <c r="AF1371" s="118"/>
      <c r="AG1371" s="118"/>
    </row>
    <row r="1372" ht="11.25" customHeight="1">
      <c r="A1372" s="123">
        <v>64792.186909990254</v>
      </c>
      <c r="B1372" s="124">
        <v>25.0839495</v>
      </c>
      <c r="C1372" s="124">
        <f t="shared" si="1"/>
        <v>51.37776726</v>
      </c>
      <c r="D1372" s="124">
        <v>1288.757319398273</v>
      </c>
      <c r="E1372" s="125">
        <v>34.0</v>
      </c>
      <c r="F1372" s="125">
        <v>1.14</v>
      </c>
      <c r="G1372" s="126">
        <v>0.5</v>
      </c>
      <c r="H1372" s="127">
        <f t="shared" si="2"/>
        <v>612</v>
      </c>
      <c r="I1372" s="122">
        <f t="shared" si="3"/>
        <v>1.676712329</v>
      </c>
      <c r="J1372" s="122">
        <f t="shared" si="4"/>
        <v>55.33150685</v>
      </c>
      <c r="K1372" s="122">
        <f t="shared" si="5"/>
        <v>63.07791781</v>
      </c>
      <c r="L1372" s="122">
        <f t="shared" si="6"/>
        <v>181</v>
      </c>
      <c r="M1372" s="125">
        <v>0.85</v>
      </c>
      <c r="N1372" s="125">
        <v>28.0</v>
      </c>
      <c r="O1372" s="118">
        <f t="shared" si="7"/>
        <v>33</v>
      </c>
      <c r="P1372" s="118"/>
      <c r="Q1372" s="118"/>
      <c r="R1372" s="118"/>
      <c r="S1372" s="118"/>
      <c r="T1372" s="118"/>
      <c r="U1372" s="118"/>
      <c r="V1372" s="118"/>
      <c r="W1372" s="118"/>
      <c r="X1372" s="118"/>
      <c r="Y1372" s="118"/>
      <c r="Z1372" s="118"/>
      <c r="AA1372" s="118"/>
      <c r="AB1372" s="118"/>
      <c r="AC1372" s="118"/>
      <c r="AD1372" s="118"/>
      <c r="AE1372" s="118"/>
      <c r="AF1372" s="118"/>
      <c r="AG1372" s="118"/>
    </row>
    <row r="1373" ht="11.25" customHeight="1">
      <c r="A1373" s="123">
        <v>54367.23600545393</v>
      </c>
      <c r="B1373" s="124">
        <v>22.456602</v>
      </c>
      <c r="C1373" s="124">
        <f t="shared" si="1"/>
        <v>17.14119034</v>
      </c>
      <c r="D1373" s="124">
        <v>384.9328893455101</v>
      </c>
      <c r="E1373" s="125">
        <v>18.0</v>
      </c>
      <c r="F1373" s="125">
        <v>1.61</v>
      </c>
      <c r="G1373" s="126">
        <v>0.8</v>
      </c>
      <c r="H1373" s="127">
        <f t="shared" si="2"/>
        <v>388.8</v>
      </c>
      <c r="I1373" s="122">
        <f t="shared" si="3"/>
        <v>1.065205479</v>
      </c>
      <c r="J1373" s="122">
        <f t="shared" si="4"/>
        <v>15.97808219</v>
      </c>
      <c r="K1373" s="122">
        <f t="shared" si="5"/>
        <v>25.72471233</v>
      </c>
      <c r="L1373" s="122">
        <f t="shared" si="6"/>
        <v>67</v>
      </c>
      <c r="M1373" s="125">
        <v>1.0</v>
      </c>
      <c r="N1373" s="125">
        <v>15.0</v>
      </c>
      <c r="O1373" s="118">
        <f t="shared" si="7"/>
        <v>15</v>
      </c>
      <c r="P1373" s="118"/>
      <c r="Q1373" s="118"/>
      <c r="R1373" s="118"/>
      <c r="S1373" s="118"/>
      <c r="T1373" s="118"/>
      <c r="U1373" s="118"/>
      <c r="V1373" s="118"/>
      <c r="W1373" s="118"/>
      <c r="X1373" s="118"/>
      <c r="Y1373" s="118"/>
      <c r="Z1373" s="118"/>
      <c r="AA1373" s="118"/>
      <c r="AB1373" s="118"/>
      <c r="AC1373" s="118"/>
      <c r="AD1373" s="118"/>
      <c r="AE1373" s="118"/>
      <c r="AF1373" s="118"/>
      <c r="AG1373" s="118"/>
    </row>
    <row r="1374" ht="11.25" customHeight="1">
      <c r="A1374" s="123">
        <v>32416.583463629377</v>
      </c>
      <c r="B1374" s="124">
        <v>28.1940877</v>
      </c>
      <c r="C1374" s="124">
        <f t="shared" si="1"/>
        <v>42.98535604</v>
      </c>
      <c r="D1374" s="124">
        <v>1211.9328980726132</v>
      </c>
      <c r="E1374" s="125">
        <v>26.0</v>
      </c>
      <c r="F1374" s="125">
        <v>1.84</v>
      </c>
      <c r="G1374" s="126">
        <v>-0.7</v>
      </c>
      <c r="H1374" s="127">
        <f t="shared" si="2"/>
        <v>93.6</v>
      </c>
      <c r="I1374" s="122">
        <f t="shared" si="3"/>
        <v>0.2564383562</v>
      </c>
      <c r="J1374" s="122">
        <f t="shared" si="4"/>
        <v>8.462465753</v>
      </c>
      <c r="K1374" s="122">
        <f t="shared" si="5"/>
        <v>15.57093699</v>
      </c>
      <c r="L1374" s="122">
        <f t="shared" si="6"/>
        <v>40</v>
      </c>
      <c r="M1374" s="125">
        <v>0.85</v>
      </c>
      <c r="N1374" s="125">
        <v>28.0</v>
      </c>
      <c r="O1374" s="118">
        <f t="shared" si="7"/>
        <v>33</v>
      </c>
      <c r="P1374" s="118"/>
      <c r="Q1374" s="118"/>
      <c r="R1374" s="118"/>
      <c r="S1374" s="118"/>
      <c r="T1374" s="118"/>
      <c r="U1374" s="118"/>
      <c r="V1374" s="118"/>
      <c r="W1374" s="118"/>
      <c r="X1374" s="118"/>
      <c r="Y1374" s="118"/>
      <c r="Z1374" s="118"/>
      <c r="AA1374" s="118"/>
      <c r="AB1374" s="118"/>
      <c r="AC1374" s="118"/>
      <c r="AD1374" s="118"/>
      <c r="AE1374" s="118"/>
      <c r="AF1374" s="118"/>
      <c r="AG1374" s="118"/>
    </row>
    <row r="1375" ht="11.25" customHeight="1">
      <c r="A1375" s="123">
        <v>78607.59890930985</v>
      </c>
      <c r="B1375" s="124">
        <v>25.0839495</v>
      </c>
      <c r="C1375" s="124">
        <f t="shared" si="1"/>
        <v>44.75891572</v>
      </c>
      <c r="D1375" s="124">
        <v>1122.7303816832543</v>
      </c>
      <c r="E1375" s="125">
        <v>34.0</v>
      </c>
      <c r="F1375" s="125">
        <v>1.45</v>
      </c>
      <c r="G1375" s="126">
        <v>1.2</v>
      </c>
      <c r="H1375" s="127">
        <f t="shared" si="2"/>
        <v>897.6</v>
      </c>
      <c r="I1375" s="122">
        <f t="shared" si="3"/>
        <v>2.459178082</v>
      </c>
      <c r="J1375" s="122">
        <f t="shared" si="4"/>
        <v>81.15287671</v>
      </c>
      <c r="K1375" s="122">
        <f t="shared" si="5"/>
        <v>117.6716712</v>
      </c>
      <c r="L1375" s="122">
        <f t="shared" si="6"/>
        <v>316</v>
      </c>
      <c r="M1375" s="125">
        <v>0.85</v>
      </c>
      <c r="N1375" s="125">
        <v>28.0</v>
      </c>
      <c r="O1375" s="118">
        <f t="shared" si="7"/>
        <v>33</v>
      </c>
      <c r="P1375" s="118"/>
      <c r="Q1375" s="118"/>
      <c r="R1375" s="118"/>
      <c r="S1375" s="118"/>
      <c r="T1375" s="118"/>
      <c r="U1375" s="118"/>
      <c r="V1375" s="118"/>
      <c r="W1375" s="118"/>
      <c r="X1375" s="118"/>
      <c r="Y1375" s="118"/>
      <c r="Z1375" s="118"/>
      <c r="AA1375" s="118"/>
      <c r="AB1375" s="118"/>
      <c r="AC1375" s="118"/>
      <c r="AD1375" s="118"/>
      <c r="AE1375" s="118"/>
      <c r="AF1375" s="118"/>
      <c r="AG1375" s="118"/>
    </row>
    <row r="1376" ht="11.25" customHeight="1">
      <c r="A1376" s="123">
        <v>41576.820152948945</v>
      </c>
      <c r="B1376" s="124">
        <v>206.1030713</v>
      </c>
      <c r="C1376" s="124">
        <f t="shared" si="1"/>
        <v>15.09122807</v>
      </c>
      <c r="D1376" s="124">
        <v>3110.348455939323</v>
      </c>
      <c r="E1376" s="125">
        <v>18.0</v>
      </c>
      <c r="F1376" s="125">
        <v>2.73</v>
      </c>
      <c r="G1376" s="126">
        <v>0.5</v>
      </c>
      <c r="H1376" s="127">
        <f t="shared" si="2"/>
        <v>324</v>
      </c>
      <c r="I1376" s="122">
        <f t="shared" si="3"/>
        <v>0.8876712329</v>
      </c>
      <c r="J1376" s="122">
        <f t="shared" si="4"/>
        <v>7.101369863</v>
      </c>
      <c r="K1376" s="122">
        <f t="shared" si="5"/>
        <v>19.38673973</v>
      </c>
      <c r="L1376" s="122">
        <f t="shared" si="6"/>
        <v>46</v>
      </c>
      <c r="M1376" s="125">
        <v>1.0</v>
      </c>
      <c r="N1376" s="125">
        <v>8.0</v>
      </c>
      <c r="O1376" s="118">
        <f t="shared" si="7"/>
        <v>8</v>
      </c>
      <c r="P1376" s="118"/>
      <c r="Q1376" s="118"/>
      <c r="R1376" s="118"/>
      <c r="S1376" s="118"/>
      <c r="T1376" s="118"/>
      <c r="U1376" s="118"/>
      <c r="V1376" s="118"/>
      <c r="W1376" s="118"/>
      <c r="X1376" s="118"/>
      <c r="Y1376" s="118"/>
      <c r="Z1376" s="118"/>
      <c r="AA1376" s="118"/>
      <c r="AB1376" s="118"/>
      <c r="AC1376" s="118"/>
      <c r="AD1376" s="118"/>
      <c r="AE1376" s="118"/>
      <c r="AF1376" s="118"/>
      <c r="AG1376" s="118"/>
    </row>
    <row r="1377" ht="11.25" customHeight="1">
      <c r="A1377" s="123">
        <v>93388.69441734694</v>
      </c>
      <c r="B1377" s="124">
        <v>12.1475719</v>
      </c>
      <c r="C1377" s="124">
        <f t="shared" si="1"/>
        <v>11.03559068</v>
      </c>
      <c r="D1377" s="124">
        <v>134.05563119494448</v>
      </c>
      <c r="E1377" s="125">
        <v>26.0</v>
      </c>
      <c r="F1377" s="125">
        <v>1.01</v>
      </c>
      <c r="G1377" s="126">
        <v>0.5</v>
      </c>
      <c r="H1377" s="127">
        <f t="shared" si="2"/>
        <v>468</v>
      </c>
      <c r="I1377" s="122">
        <f t="shared" si="3"/>
        <v>1.282191781</v>
      </c>
      <c r="J1377" s="122">
        <f t="shared" si="4"/>
        <v>15.38630137</v>
      </c>
      <c r="K1377" s="122">
        <f t="shared" si="5"/>
        <v>15.54016438</v>
      </c>
      <c r="L1377" s="122">
        <f t="shared" si="6"/>
        <v>46</v>
      </c>
      <c r="M1377" s="125">
        <v>0.85</v>
      </c>
      <c r="N1377" s="125">
        <v>10.0</v>
      </c>
      <c r="O1377" s="118">
        <f t="shared" si="7"/>
        <v>12</v>
      </c>
      <c r="P1377" s="118"/>
      <c r="Q1377" s="118"/>
      <c r="R1377" s="118"/>
      <c r="S1377" s="118"/>
      <c r="T1377" s="118"/>
      <c r="U1377" s="118"/>
      <c r="V1377" s="118"/>
      <c r="W1377" s="118"/>
      <c r="X1377" s="118"/>
      <c r="Y1377" s="118"/>
      <c r="Z1377" s="118"/>
      <c r="AA1377" s="118"/>
      <c r="AB1377" s="118"/>
      <c r="AC1377" s="118"/>
      <c r="AD1377" s="118"/>
      <c r="AE1377" s="118"/>
      <c r="AF1377" s="118"/>
      <c r="AG1377" s="118"/>
    </row>
    <row r="1378" ht="11.25" customHeight="1">
      <c r="A1378" s="123">
        <v>94298.9171697307</v>
      </c>
      <c r="B1378" s="124">
        <v>22.8865686</v>
      </c>
      <c r="C1378" s="124">
        <f t="shared" si="1"/>
        <v>16.29969756</v>
      </c>
      <c r="D1378" s="124">
        <v>373.0441462786091</v>
      </c>
      <c r="E1378" s="125">
        <v>18.0</v>
      </c>
      <c r="F1378" s="125">
        <v>0.97</v>
      </c>
      <c r="G1378" s="126">
        <v>0.2</v>
      </c>
      <c r="H1378" s="127">
        <f t="shared" si="2"/>
        <v>259.2</v>
      </c>
      <c r="I1378" s="122">
        <f t="shared" si="3"/>
        <v>0.7101369863</v>
      </c>
      <c r="J1378" s="122">
        <f t="shared" si="4"/>
        <v>19.17369863</v>
      </c>
      <c r="K1378" s="122">
        <f t="shared" si="5"/>
        <v>18.59848767</v>
      </c>
      <c r="L1378" s="122">
        <f t="shared" si="6"/>
        <v>56</v>
      </c>
      <c r="M1378" s="125">
        <v>0.85</v>
      </c>
      <c r="N1378" s="125">
        <v>23.0</v>
      </c>
      <c r="O1378" s="118">
        <f t="shared" si="7"/>
        <v>27</v>
      </c>
      <c r="P1378" s="118"/>
      <c r="Q1378" s="118"/>
      <c r="R1378" s="118"/>
      <c r="S1378" s="118"/>
      <c r="T1378" s="118"/>
      <c r="U1378" s="118"/>
      <c r="V1378" s="118"/>
      <c r="W1378" s="118"/>
      <c r="X1378" s="118"/>
      <c r="Y1378" s="118"/>
      <c r="Z1378" s="118"/>
      <c r="AA1378" s="118"/>
      <c r="AB1378" s="118"/>
      <c r="AC1378" s="118"/>
      <c r="AD1378" s="118"/>
      <c r="AE1378" s="118"/>
      <c r="AF1378" s="118"/>
      <c r="AG1378" s="118"/>
    </row>
    <row r="1379" ht="11.25" customHeight="1">
      <c r="A1379" s="123">
        <v>42600.178949081426</v>
      </c>
      <c r="B1379" s="124">
        <v>25.0839495</v>
      </c>
      <c r="C1379" s="124">
        <f t="shared" si="1"/>
        <v>63.36387745</v>
      </c>
      <c r="D1379" s="124">
        <v>1589.4163022005375</v>
      </c>
      <c r="E1379" s="125">
        <v>42.0</v>
      </c>
      <c r="F1379" s="125">
        <v>1.67</v>
      </c>
      <c r="G1379" s="126">
        <v>0.8</v>
      </c>
      <c r="H1379" s="127">
        <f t="shared" si="2"/>
        <v>907.2</v>
      </c>
      <c r="I1379" s="122">
        <f t="shared" si="3"/>
        <v>2.485479452</v>
      </c>
      <c r="J1379" s="122">
        <f t="shared" si="4"/>
        <v>82.02082192</v>
      </c>
      <c r="K1379" s="122">
        <f t="shared" si="5"/>
        <v>136.9747726</v>
      </c>
      <c r="L1379" s="122">
        <f t="shared" si="6"/>
        <v>356</v>
      </c>
      <c r="M1379" s="125">
        <v>0.85</v>
      </c>
      <c r="N1379" s="125">
        <v>28.0</v>
      </c>
      <c r="O1379" s="118">
        <f t="shared" si="7"/>
        <v>33</v>
      </c>
      <c r="P1379" s="118"/>
      <c r="Q1379" s="118"/>
      <c r="R1379" s="118"/>
      <c r="S1379" s="118"/>
      <c r="T1379" s="118"/>
      <c r="U1379" s="118"/>
      <c r="V1379" s="118"/>
      <c r="W1379" s="118"/>
      <c r="X1379" s="118"/>
      <c r="Y1379" s="118"/>
      <c r="Z1379" s="118"/>
      <c r="AA1379" s="118"/>
      <c r="AB1379" s="118"/>
      <c r="AC1379" s="118"/>
      <c r="AD1379" s="118"/>
      <c r="AE1379" s="118"/>
      <c r="AF1379" s="118"/>
      <c r="AG1379" s="118"/>
    </row>
    <row r="1380" ht="11.25" customHeight="1">
      <c r="A1380" s="123">
        <v>76119.65710298574</v>
      </c>
      <c r="B1380" s="124">
        <v>22.2893322</v>
      </c>
      <c r="C1380" s="124">
        <f t="shared" si="1"/>
        <v>18.3600466</v>
      </c>
      <c r="D1380" s="124">
        <v>409.2331778011398</v>
      </c>
      <c r="E1380" s="125">
        <v>18.0</v>
      </c>
      <c r="F1380" s="125">
        <v>1.1</v>
      </c>
      <c r="G1380" s="126">
        <v>0.2</v>
      </c>
      <c r="H1380" s="127">
        <f t="shared" si="2"/>
        <v>259.2</v>
      </c>
      <c r="I1380" s="122">
        <f t="shared" si="3"/>
        <v>0.7101369863</v>
      </c>
      <c r="J1380" s="122">
        <f t="shared" si="4"/>
        <v>19.17369863</v>
      </c>
      <c r="K1380" s="122">
        <f t="shared" si="5"/>
        <v>21.09106849</v>
      </c>
      <c r="L1380" s="122">
        <f t="shared" si="6"/>
        <v>61</v>
      </c>
      <c r="M1380" s="125">
        <v>0.85</v>
      </c>
      <c r="N1380" s="125">
        <v>23.0</v>
      </c>
      <c r="O1380" s="118">
        <f t="shared" si="7"/>
        <v>27</v>
      </c>
      <c r="P1380" s="118"/>
      <c r="Q1380" s="118"/>
      <c r="R1380" s="118"/>
      <c r="S1380" s="118"/>
      <c r="T1380" s="118"/>
      <c r="U1380" s="118"/>
      <c r="V1380" s="118"/>
      <c r="W1380" s="118"/>
      <c r="X1380" s="118"/>
      <c r="Y1380" s="118"/>
      <c r="Z1380" s="118"/>
      <c r="AA1380" s="118"/>
      <c r="AB1380" s="118"/>
      <c r="AC1380" s="118"/>
      <c r="AD1380" s="118"/>
      <c r="AE1380" s="118"/>
      <c r="AF1380" s="118"/>
      <c r="AG1380" s="118"/>
    </row>
    <row r="1381" ht="11.25" customHeight="1">
      <c r="A1381" s="123">
        <v>40362.31438968297</v>
      </c>
      <c r="B1381" s="124">
        <v>41.9868795</v>
      </c>
      <c r="C1381" s="124">
        <f t="shared" si="1"/>
        <v>1.120973169</v>
      </c>
      <c r="D1381" s="124">
        <v>47.06616536657751</v>
      </c>
      <c r="E1381" s="125">
        <v>26.0</v>
      </c>
      <c r="F1381" s="125">
        <v>0.35</v>
      </c>
      <c r="G1381" s="126">
        <v>-0.4</v>
      </c>
      <c r="H1381" s="127">
        <f t="shared" si="2"/>
        <v>187.2</v>
      </c>
      <c r="I1381" s="122">
        <f t="shared" si="3"/>
        <v>0.5128767123</v>
      </c>
      <c r="J1381" s="122">
        <f t="shared" si="4"/>
        <v>1.538630137</v>
      </c>
      <c r="K1381" s="122">
        <f t="shared" si="5"/>
        <v>0.5385205479</v>
      </c>
      <c r="L1381" s="122">
        <f t="shared" si="6"/>
        <v>3</v>
      </c>
      <c r="M1381" s="125">
        <v>1.0</v>
      </c>
      <c r="N1381" s="125">
        <v>3.0</v>
      </c>
      <c r="O1381" s="118">
        <f t="shared" si="7"/>
        <v>3</v>
      </c>
      <c r="P1381" s="118"/>
      <c r="Q1381" s="118"/>
      <c r="R1381" s="118"/>
      <c r="S1381" s="118"/>
      <c r="T1381" s="118"/>
      <c r="U1381" s="118"/>
      <c r="V1381" s="118"/>
      <c r="W1381" s="118"/>
      <c r="X1381" s="118"/>
      <c r="Y1381" s="118"/>
      <c r="Z1381" s="118"/>
      <c r="AA1381" s="118"/>
      <c r="AB1381" s="118"/>
      <c r="AC1381" s="118"/>
      <c r="AD1381" s="118"/>
      <c r="AE1381" s="118"/>
      <c r="AF1381" s="118"/>
      <c r="AG1381" s="118"/>
    </row>
    <row r="1382" ht="11.25" customHeight="1">
      <c r="A1382" s="123">
        <v>55607.84764411431</v>
      </c>
      <c r="B1382" s="124">
        <v>40.9050929</v>
      </c>
      <c r="C1382" s="124">
        <f t="shared" si="1"/>
        <v>1.170559204</v>
      </c>
      <c r="D1382" s="124">
        <v>47.8818329684706</v>
      </c>
      <c r="E1382" s="125">
        <v>18.0</v>
      </c>
      <c r="F1382" s="125">
        <v>0.54</v>
      </c>
      <c r="G1382" s="126">
        <v>-0.2</v>
      </c>
      <c r="H1382" s="127">
        <f t="shared" si="2"/>
        <v>172.8</v>
      </c>
      <c r="I1382" s="122">
        <f t="shared" si="3"/>
        <v>0.4734246575</v>
      </c>
      <c r="J1382" s="122">
        <f t="shared" si="4"/>
        <v>1.420273973</v>
      </c>
      <c r="K1382" s="122">
        <f t="shared" si="5"/>
        <v>0.7669479452</v>
      </c>
      <c r="L1382" s="122">
        <f t="shared" si="6"/>
        <v>3</v>
      </c>
      <c r="M1382" s="125">
        <v>1.0</v>
      </c>
      <c r="N1382" s="125">
        <v>3.0</v>
      </c>
      <c r="O1382" s="118">
        <f t="shared" si="7"/>
        <v>3</v>
      </c>
      <c r="P1382" s="118"/>
      <c r="Q1382" s="118"/>
      <c r="R1382" s="118"/>
      <c r="S1382" s="118"/>
      <c r="T1382" s="118"/>
      <c r="U1382" s="118"/>
      <c r="V1382" s="118"/>
      <c r="W1382" s="118"/>
      <c r="X1382" s="118"/>
      <c r="Y1382" s="118"/>
      <c r="Z1382" s="118"/>
      <c r="AA1382" s="118"/>
      <c r="AB1382" s="118"/>
      <c r="AC1382" s="118"/>
      <c r="AD1382" s="118"/>
      <c r="AE1382" s="118"/>
      <c r="AF1382" s="118"/>
      <c r="AG1382" s="118"/>
    </row>
    <row r="1383" ht="11.25" customHeight="1">
      <c r="A1383" s="123">
        <v>67616.65103882768</v>
      </c>
      <c r="B1383" s="124">
        <v>73.60662860000001</v>
      </c>
      <c r="C1383" s="124">
        <f t="shared" si="1"/>
        <v>3.745451641</v>
      </c>
      <c r="D1383" s="124">
        <v>275.6900678491226</v>
      </c>
      <c r="E1383" s="125">
        <v>34.0</v>
      </c>
      <c r="F1383" s="125">
        <v>0.44</v>
      </c>
      <c r="G1383" s="126">
        <v>-0.4</v>
      </c>
      <c r="H1383" s="127">
        <f t="shared" si="2"/>
        <v>244.8</v>
      </c>
      <c r="I1383" s="122">
        <f t="shared" si="3"/>
        <v>0.6706849315</v>
      </c>
      <c r="J1383" s="122">
        <f t="shared" si="4"/>
        <v>4.694794521</v>
      </c>
      <c r="K1383" s="122">
        <f t="shared" si="5"/>
        <v>2.065709589</v>
      </c>
      <c r="L1383" s="122">
        <f t="shared" si="6"/>
        <v>9</v>
      </c>
      <c r="M1383" s="125">
        <v>0.85</v>
      </c>
      <c r="N1383" s="125">
        <v>6.0</v>
      </c>
      <c r="O1383" s="118">
        <f t="shared" si="7"/>
        <v>7</v>
      </c>
      <c r="P1383" s="118"/>
      <c r="Q1383" s="118"/>
      <c r="R1383" s="118"/>
      <c r="S1383" s="118"/>
      <c r="T1383" s="118"/>
      <c r="U1383" s="118"/>
      <c r="V1383" s="118"/>
      <c r="W1383" s="118"/>
      <c r="X1383" s="118"/>
      <c r="Y1383" s="118"/>
      <c r="Z1383" s="118"/>
      <c r="AA1383" s="118"/>
      <c r="AB1383" s="118"/>
      <c r="AC1383" s="118"/>
      <c r="AD1383" s="118"/>
      <c r="AE1383" s="118"/>
      <c r="AF1383" s="118"/>
      <c r="AG1383" s="118"/>
    </row>
    <row r="1384" ht="11.25" customHeight="1">
      <c r="A1384" s="123">
        <v>54137.96425400073</v>
      </c>
      <c r="B1384" s="124">
        <v>21.511796500000003</v>
      </c>
      <c r="C1384" s="124">
        <f t="shared" si="1"/>
        <v>49.60392634</v>
      </c>
      <c r="D1384" s="124">
        <v>1067.0695689404836</v>
      </c>
      <c r="E1384" s="125">
        <v>42.0</v>
      </c>
      <c r="F1384" s="125">
        <v>1.07</v>
      </c>
      <c r="G1384" s="126">
        <v>-0.6</v>
      </c>
      <c r="H1384" s="127">
        <f t="shared" si="2"/>
        <v>201.6</v>
      </c>
      <c r="I1384" s="122">
        <f t="shared" si="3"/>
        <v>0.5523287671</v>
      </c>
      <c r="J1384" s="122">
        <f t="shared" si="4"/>
        <v>15.46520548</v>
      </c>
      <c r="K1384" s="122">
        <f t="shared" si="5"/>
        <v>16.54776986</v>
      </c>
      <c r="L1384" s="122">
        <f t="shared" si="6"/>
        <v>49</v>
      </c>
      <c r="M1384" s="125">
        <v>0.82</v>
      </c>
      <c r="N1384" s="125">
        <v>23.0</v>
      </c>
      <c r="O1384" s="118">
        <f t="shared" si="7"/>
        <v>28</v>
      </c>
      <c r="P1384" s="118"/>
      <c r="Q1384" s="118"/>
      <c r="R1384" s="118"/>
      <c r="S1384" s="118"/>
      <c r="T1384" s="118"/>
      <c r="U1384" s="118"/>
      <c r="V1384" s="118"/>
      <c r="W1384" s="118"/>
      <c r="X1384" s="118"/>
      <c r="Y1384" s="118"/>
      <c r="Z1384" s="118"/>
      <c r="AA1384" s="118"/>
      <c r="AB1384" s="118"/>
      <c r="AC1384" s="118"/>
      <c r="AD1384" s="118"/>
      <c r="AE1384" s="118"/>
      <c r="AF1384" s="118"/>
      <c r="AG1384" s="118"/>
    </row>
    <row r="1385" ht="11.25" customHeight="1">
      <c r="A1385" s="123">
        <v>50881.522994888626</v>
      </c>
      <c r="B1385" s="124">
        <v>142.789198</v>
      </c>
      <c r="C1385" s="124">
        <f t="shared" si="1"/>
        <v>1.220299322</v>
      </c>
      <c r="D1385" s="124">
        <v>174.2455615436707</v>
      </c>
      <c r="E1385" s="125">
        <v>34.0</v>
      </c>
      <c r="F1385" s="125">
        <v>0.35</v>
      </c>
      <c r="G1385" s="126">
        <v>-0.4</v>
      </c>
      <c r="H1385" s="127">
        <f t="shared" si="2"/>
        <v>244.8</v>
      </c>
      <c r="I1385" s="122">
        <f t="shared" si="3"/>
        <v>0.6706849315</v>
      </c>
      <c r="J1385" s="122">
        <f t="shared" si="4"/>
        <v>2.012054795</v>
      </c>
      <c r="K1385" s="122">
        <f t="shared" si="5"/>
        <v>0.7042191781</v>
      </c>
      <c r="L1385" s="122">
        <f t="shared" si="6"/>
        <v>3</v>
      </c>
      <c r="M1385" s="125">
        <v>0.7</v>
      </c>
      <c r="N1385" s="125">
        <v>2.0</v>
      </c>
      <c r="O1385" s="118">
        <f t="shared" si="7"/>
        <v>3</v>
      </c>
      <c r="P1385" s="118"/>
      <c r="Q1385" s="118"/>
      <c r="R1385" s="118"/>
      <c r="S1385" s="118"/>
      <c r="T1385" s="118"/>
      <c r="U1385" s="118"/>
      <c r="V1385" s="118"/>
      <c r="W1385" s="118"/>
      <c r="X1385" s="118"/>
      <c r="Y1385" s="118"/>
      <c r="Z1385" s="118"/>
      <c r="AA1385" s="118"/>
      <c r="AB1385" s="118"/>
      <c r="AC1385" s="118"/>
      <c r="AD1385" s="118"/>
      <c r="AE1385" s="118"/>
      <c r="AF1385" s="118"/>
      <c r="AG1385" s="118"/>
    </row>
    <row r="1386" ht="11.25" customHeight="1">
      <c r="A1386" s="123">
        <v>16357.875826415735</v>
      </c>
      <c r="B1386" s="124">
        <v>43.2041384</v>
      </c>
      <c r="C1386" s="124">
        <f t="shared" si="1"/>
        <v>22.34471743</v>
      </c>
      <c r="D1386" s="124">
        <v>965.3842641595153</v>
      </c>
      <c r="E1386" s="125">
        <v>26.0</v>
      </c>
      <c r="F1386" s="125">
        <v>1.03</v>
      </c>
      <c r="G1386" s="126">
        <v>-0.4</v>
      </c>
      <c r="H1386" s="127">
        <f t="shared" si="2"/>
        <v>187.2</v>
      </c>
      <c r="I1386" s="122">
        <f t="shared" si="3"/>
        <v>0.5128767123</v>
      </c>
      <c r="J1386" s="122">
        <f t="shared" si="4"/>
        <v>9.231780822</v>
      </c>
      <c r="K1386" s="122">
        <f t="shared" si="5"/>
        <v>9.508734247</v>
      </c>
      <c r="L1386" s="122">
        <f t="shared" si="6"/>
        <v>28</v>
      </c>
      <c r="M1386" s="125">
        <v>1.0</v>
      </c>
      <c r="N1386" s="125">
        <v>18.0</v>
      </c>
      <c r="O1386" s="118">
        <f t="shared" si="7"/>
        <v>18</v>
      </c>
      <c r="P1386" s="118"/>
      <c r="Q1386" s="118"/>
      <c r="R1386" s="118"/>
      <c r="S1386" s="118"/>
      <c r="T1386" s="118"/>
      <c r="U1386" s="118"/>
      <c r="V1386" s="118"/>
      <c r="W1386" s="118"/>
      <c r="X1386" s="118"/>
      <c r="Y1386" s="118"/>
      <c r="Z1386" s="118"/>
      <c r="AA1386" s="118"/>
      <c r="AB1386" s="118"/>
      <c r="AC1386" s="118"/>
      <c r="AD1386" s="118"/>
      <c r="AE1386" s="118"/>
      <c r="AF1386" s="118"/>
      <c r="AG1386" s="118"/>
    </row>
    <row r="1387" ht="11.25" customHeight="1">
      <c r="A1387" s="123">
        <v>12533.727286075635</v>
      </c>
      <c r="B1387" s="124">
        <v>71.8915462</v>
      </c>
      <c r="C1387" s="124">
        <f t="shared" si="1"/>
        <v>6.346959814</v>
      </c>
      <c r="D1387" s="124">
        <v>456.2927546686739</v>
      </c>
      <c r="E1387" s="125">
        <v>42.0</v>
      </c>
      <c r="F1387" s="125">
        <v>1.3</v>
      </c>
      <c r="G1387" s="126">
        <v>1.2</v>
      </c>
      <c r="H1387" s="127">
        <f t="shared" si="2"/>
        <v>1108.8</v>
      </c>
      <c r="I1387" s="122">
        <f t="shared" si="3"/>
        <v>3.037808219</v>
      </c>
      <c r="J1387" s="122">
        <f t="shared" si="4"/>
        <v>9.113424658</v>
      </c>
      <c r="K1387" s="122">
        <f t="shared" si="5"/>
        <v>11.84745205</v>
      </c>
      <c r="L1387" s="122">
        <f t="shared" si="6"/>
        <v>33</v>
      </c>
      <c r="M1387" s="125">
        <v>1.0</v>
      </c>
      <c r="N1387" s="125">
        <v>3.0</v>
      </c>
      <c r="O1387" s="118">
        <f t="shared" si="7"/>
        <v>3</v>
      </c>
      <c r="P1387" s="118"/>
      <c r="Q1387" s="118"/>
      <c r="R1387" s="118"/>
      <c r="S1387" s="118"/>
      <c r="T1387" s="118"/>
      <c r="U1387" s="118"/>
      <c r="V1387" s="118"/>
      <c r="W1387" s="118"/>
      <c r="X1387" s="118"/>
      <c r="Y1387" s="118"/>
      <c r="Z1387" s="118"/>
      <c r="AA1387" s="118"/>
      <c r="AB1387" s="118"/>
      <c r="AC1387" s="118"/>
      <c r="AD1387" s="118"/>
      <c r="AE1387" s="118"/>
      <c r="AF1387" s="118"/>
      <c r="AG1387" s="118"/>
    </row>
    <row r="1388" ht="11.25" customHeight="1">
      <c r="A1388" s="123">
        <v>62403.2770114459</v>
      </c>
      <c r="B1388" s="124">
        <v>40.397126400000005</v>
      </c>
      <c r="C1388" s="124">
        <f t="shared" si="1"/>
        <v>28.70180293</v>
      </c>
      <c r="D1388" s="124">
        <v>1159.4703609021867</v>
      </c>
      <c r="E1388" s="125">
        <v>82.0</v>
      </c>
      <c r="F1388" s="125">
        <v>0.25</v>
      </c>
      <c r="G1388" s="126">
        <v>0.8</v>
      </c>
      <c r="H1388" s="127">
        <f t="shared" si="2"/>
        <v>1771.2</v>
      </c>
      <c r="I1388" s="122">
        <f t="shared" si="3"/>
        <v>4.85260274</v>
      </c>
      <c r="J1388" s="122">
        <f t="shared" si="4"/>
        <v>135.8728767</v>
      </c>
      <c r="K1388" s="122">
        <f t="shared" si="5"/>
        <v>33.96821918</v>
      </c>
      <c r="L1388" s="122">
        <f t="shared" si="6"/>
        <v>204</v>
      </c>
      <c r="M1388" s="125">
        <v>1.0</v>
      </c>
      <c r="N1388" s="125">
        <v>28.0</v>
      </c>
      <c r="O1388" s="118">
        <f t="shared" si="7"/>
        <v>28</v>
      </c>
      <c r="P1388" s="118"/>
      <c r="Q1388" s="118"/>
      <c r="R1388" s="118"/>
      <c r="S1388" s="118"/>
      <c r="T1388" s="118"/>
      <c r="U1388" s="118"/>
      <c r="V1388" s="118"/>
      <c r="W1388" s="118"/>
      <c r="X1388" s="118"/>
      <c r="Y1388" s="118"/>
      <c r="Z1388" s="118"/>
      <c r="AA1388" s="118"/>
      <c r="AB1388" s="118"/>
      <c r="AC1388" s="118"/>
      <c r="AD1388" s="118"/>
      <c r="AE1388" s="118"/>
      <c r="AF1388" s="118"/>
      <c r="AG1388" s="118"/>
    </row>
    <row r="1389" ht="11.25" customHeight="1">
      <c r="A1389" s="123">
        <v>82248.326621427</v>
      </c>
      <c r="B1389" s="124">
        <v>1104.3248175</v>
      </c>
      <c r="C1389" s="124">
        <f t="shared" si="1"/>
        <v>3.572474562</v>
      </c>
      <c r="D1389" s="124">
        <v>3945.1723191634974</v>
      </c>
      <c r="E1389" s="125">
        <v>58.0</v>
      </c>
      <c r="F1389" s="125">
        <v>0.5</v>
      </c>
      <c r="G1389" s="126">
        <v>-0.6</v>
      </c>
      <c r="H1389" s="127">
        <f t="shared" si="2"/>
        <v>278.4</v>
      </c>
      <c r="I1389" s="122">
        <f t="shared" si="3"/>
        <v>0.762739726</v>
      </c>
      <c r="J1389" s="122">
        <f t="shared" si="4"/>
        <v>3.050958904</v>
      </c>
      <c r="K1389" s="122">
        <f t="shared" si="5"/>
        <v>1.525479452</v>
      </c>
      <c r="L1389" s="122">
        <f t="shared" si="6"/>
        <v>6</v>
      </c>
      <c r="M1389" s="125">
        <v>0.81</v>
      </c>
      <c r="N1389" s="125">
        <v>3.0</v>
      </c>
      <c r="O1389" s="118">
        <f t="shared" si="7"/>
        <v>4</v>
      </c>
      <c r="P1389" s="118"/>
      <c r="Q1389" s="118"/>
      <c r="R1389" s="118"/>
      <c r="S1389" s="118"/>
      <c r="T1389" s="118"/>
      <c r="U1389" s="118"/>
      <c r="V1389" s="118"/>
      <c r="W1389" s="118"/>
      <c r="X1389" s="118"/>
      <c r="Y1389" s="118"/>
      <c r="Z1389" s="118"/>
      <c r="AA1389" s="118"/>
      <c r="AB1389" s="118"/>
      <c r="AC1389" s="118"/>
      <c r="AD1389" s="118"/>
      <c r="AE1389" s="118"/>
      <c r="AF1389" s="118"/>
      <c r="AG1389" s="118"/>
    </row>
    <row r="1390" ht="11.25" customHeight="1">
      <c r="A1390" s="123">
        <v>52071.583922068006</v>
      </c>
      <c r="B1390" s="124">
        <v>6.8711879</v>
      </c>
      <c r="C1390" s="124">
        <f t="shared" si="1"/>
        <v>25.2238137</v>
      </c>
      <c r="D1390" s="124">
        <v>173.3175634817</v>
      </c>
      <c r="E1390" s="125">
        <v>10.0</v>
      </c>
      <c r="F1390" s="125">
        <v>2.48</v>
      </c>
      <c r="G1390" s="126">
        <v>-0.2</v>
      </c>
      <c r="H1390" s="127">
        <f t="shared" si="2"/>
        <v>96</v>
      </c>
      <c r="I1390" s="122">
        <f t="shared" si="3"/>
        <v>0.2630136986</v>
      </c>
      <c r="J1390" s="122">
        <f t="shared" si="4"/>
        <v>6.575342466</v>
      </c>
      <c r="K1390" s="122">
        <f t="shared" si="5"/>
        <v>16.30684932</v>
      </c>
      <c r="L1390" s="122">
        <f t="shared" si="6"/>
        <v>39</v>
      </c>
      <c r="M1390" s="125">
        <v>1.0</v>
      </c>
      <c r="N1390" s="125">
        <v>25.0</v>
      </c>
      <c r="O1390" s="118">
        <f t="shared" si="7"/>
        <v>25</v>
      </c>
      <c r="P1390" s="118"/>
      <c r="Q1390" s="118"/>
      <c r="R1390" s="118"/>
      <c r="S1390" s="118"/>
      <c r="T1390" s="118"/>
      <c r="U1390" s="118"/>
      <c r="V1390" s="118"/>
      <c r="W1390" s="118"/>
      <c r="X1390" s="118"/>
      <c r="Y1390" s="118"/>
      <c r="Z1390" s="118"/>
      <c r="AA1390" s="118"/>
      <c r="AB1390" s="118"/>
      <c r="AC1390" s="118"/>
      <c r="AD1390" s="118"/>
      <c r="AE1390" s="118"/>
      <c r="AF1390" s="118"/>
      <c r="AG1390" s="118"/>
    </row>
    <row r="1391" ht="11.25" customHeight="1">
      <c r="A1391" s="123">
        <v>28729.899060744592</v>
      </c>
      <c r="B1391" s="124">
        <v>71.4317854</v>
      </c>
      <c r="C1391" s="124">
        <f t="shared" si="1"/>
        <v>54.47850565</v>
      </c>
      <c r="D1391" s="124">
        <v>3891.4969246448813</v>
      </c>
      <c r="E1391" s="125">
        <v>50.0</v>
      </c>
      <c r="F1391" s="125">
        <v>0.89</v>
      </c>
      <c r="G1391" s="126">
        <v>1.2</v>
      </c>
      <c r="H1391" s="127">
        <f t="shared" si="2"/>
        <v>1320</v>
      </c>
      <c r="I1391" s="122">
        <f t="shared" si="3"/>
        <v>3.616438356</v>
      </c>
      <c r="J1391" s="122">
        <f t="shared" si="4"/>
        <v>130.1917808</v>
      </c>
      <c r="K1391" s="122">
        <f t="shared" si="5"/>
        <v>115.8706849</v>
      </c>
      <c r="L1391" s="122">
        <f t="shared" si="6"/>
        <v>362</v>
      </c>
      <c r="M1391" s="125">
        <v>0.85</v>
      </c>
      <c r="N1391" s="125">
        <v>31.0</v>
      </c>
      <c r="O1391" s="118">
        <f t="shared" si="7"/>
        <v>36</v>
      </c>
      <c r="P1391" s="118"/>
      <c r="Q1391" s="118"/>
      <c r="R1391" s="118"/>
      <c r="S1391" s="118"/>
      <c r="T1391" s="118"/>
      <c r="U1391" s="118"/>
      <c r="V1391" s="118"/>
      <c r="W1391" s="118"/>
      <c r="X1391" s="118"/>
      <c r="Y1391" s="118"/>
      <c r="Z1391" s="118"/>
      <c r="AA1391" s="118"/>
      <c r="AB1391" s="118"/>
      <c r="AC1391" s="118"/>
      <c r="AD1391" s="118"/>
      <c r="AE1391" s="118"/>
      <c r="AF1391" s="118"/>
      <c r="AG1391" s="118"/>
    </row>
    <row r="1392" ht="11.25" customHeight="1">
      <c r="A1392" s="123">
        <v>52153.341811459744</v>
      </c>
      <c r="B1392" s="124">
        <v>29.861845300000002</v>
      </c>
      <c r="C1392" s="124">
        <f t="shared" si="1"/>
        <v>13.66228892</v>
      </c>
      <c r="D1392" s="124">
        <v>407.98115804531255</v>
      </c>
      <c r="E1392" s="125">
        <v>50.0</v>
      </c>
      <c r="F1392" s="125">
        <v>0.25</v>
      </c>
      <c r="G1392" s="126">
        <v>0.2</v>
      </c>
      <c r="H1392" s="127">
        <f t="shared" si="2"/>
        <v>720</v>
      </c>
      <c r="I1392" s="122">
        <f t="shared" si="3"/>
        <v>1.97260274</v>
      </c>
      <c r="J1392" s="122">
        <f t="shared" si="4"/>
        <v>49.31506849</v>
      </c>
      <c r="K1392" s="122">
        <f t="shared" si="5"/>
        <v>12.32876712</v>
      </c>
      <c r="L1392" s="122">
        <f t="shared" si="6"/>
        <v>74</v>
      </c>
      <c r="M1392" s="125">
        <v>1.0</v>
      </c>
      <c r="N1392" s="125">
        <v>25.0</v>
      </c>
      <c r="O1392" s="118">
        <f t="shared" si="7"/>
        <v>25</v>
      </c>
      <c r="P1392" s="118"/>
      <c r="Q1392" s="118"/>
      <c r="R1392" s="118"/>
      <c r="S1392" s="118"/>
      <c r="T1392" s="118"/>
      <c r="U1392" s="118"/>
      <c r="V1392" s="118"/>
      <c r="W1392" s="118"/>
      <c r="X1392" s="118"/>
      <c r="Y1392" s="118"/>
      <c r="Z1392" s="118"/>
      <c r="AA1392" s="118"/>
      <c r="AB1392" s="118"/>
      <c r="AC1392" s="118"/>
      <c r="AD1392" s="118"/>
      <c r="AE1392" s="118"/>
      <c r="AF1392" s="118"/>
      <c r="AG1392" s="118"/>
    </row>
    <row r="1393" ht="11.25" customHeight="1">
      <c r="A1393" s="123">
        <v>54009.317974054095</v>
      </c>
      <c r="B1393" s="124">
        <v>23.4161942</v>
      </c>
      <c r="C1393" s="124">
        <f t="shared" si="1"/>
        <v>43.356861</v>
      </c>
      <c r="D1393" s="124">
        <v>1015.252677022303</v>
      </c>
      <c r="E1393" s="125">
        <v>66.0</v>
      </c>
      <c r="F1393" s="125">
        <v>0.68</v>
      </c>
      <c r="G1393" s="126">
        <v>-0.4</v>
      </c>
      <c r="H1393" s="127">
        <f t="shared" si="2"/>
        <v>475.2</v>
      </c>
      <c r="I1393" s="122">
        <f t="shared" si="3"/>
        <v>1.301917808</v>
      </c>
      <c r="J1393" s="122">
        <f t="shared" si="4"/>
        <v>44.26520548</v>
      </c>
      <c r="K1393" s="122">
        <f t="shared" si="5"/>
        <v>30.10033973</v>
      </c>
      <c r="L1393" s="122">
        <f t="shared" si="6"/>
        <v>104</v>
      </c>
      <c r="M1393" s="125">
        <v>0.82</v>
      </c>
      <c r="N1393" s="125">
        <v>28.0</v>
      </c>
      <c r="O1393" s="118">
        <f t="shared" si="7"/>
        <v>34</v>
      </c>
      <c r="P1393" s="118"/>
      <c r="Q1393" s="118"/>
      <c r="R1393" s="118"/>
      <c r="S1393" s="118"/>
      <c r="T1393" s="118"/>
      <c r="U1393" s="118"/>
      <c r="V1393" s="118"/>
      <c r="W1393" s="118"/>
      <c r="X1393" s="118"/>
      <c r="Y1393" s="118"/>
      <c r="Z1393" s="118"/>
      <c r="AA1393" s="118"/>
      <c r="AB1393" s="118"/>
      <c r="AC1393" s="118"/>
      <c r="AD1393" s="118"/>
      <c r="AE1393" s="118"/>
      <c r="AF1393" s="118"/>
      <c r="AG1393" s="118"/>
    </row>
    <row r="1394" ht="11.25" customHeight="1">
      <c r="A1394" s="123">
        <v>68435.63095980542</v>
      </c>
      <c r="B1394" s="124">
        <v>106.5110013</v>
      </c>
      <c r="C1394" s="124">
        <f t="shared" si="1"/>
        <v>45.34670953</v>
      </c>
      <c r="D1394" s="124">
        <v>4829.9234374994585</v>
      </c>
      <c r="E1394" s="125">
        <v>58.0</v>
      </c>
      <c r="F1394" s="125">
        <v>0.95</v>
      </c>
      <c r="G1394" s="126">
        <v>0.2</v>
      </c>
      <c r="H1394" s="127">
        <f t="shared" si="2"/>
        <v>835.2</v>
      </c>
      <c r="I1394" s="122">
        <f t="shared" si="3"/>
        <v>2.288219178</v>
      </c>
      <c r="J1394" s="122">
        <f t="shared" si="4"/>
        <v>57.20547945</v>
      </c>
      <c r="K1394" s="122">
        <f t="shared" si="5"/>
        <v>54.34520548</v>
      </c>
      <c r="L1394" s="122">
        <f t="shared" si="6"/>
        <v>166</v>
      </c>
      <c r="M1394" s="125">
        <v>0.85</v>
      </c>
      <c r="N1394" s="125">
        <v>21.0</v>
      </c>
      <c r="O1394" s="118">
        <f t="shared" si="7"/>
        <v>25</v>
      </c>
      <c r="P1394" s="118"/>
      <c r="Q1394" s="118"/>
      <c r="R1394" s="118"/>
      <c r="S1394" s="118"/>
      <c r="T1394" s="118"/>
      <c r="U1394" s="118"/>
      <c r="V1394" s="118"/>
      <c r="W1394" s="118"/>
      <c r="X1394" s="118"/>
      <c r="Y1394" s="118"/>
      <c r="Z1394" s="118"/>
      <c r="AA1394" s="118"/>
      <c r="AB1394" s="118"/>
      <c r="AC1394" s="118"/>
      <c r="AD1394" s="118"/>
      <c r="AE1394" s="118"/>
      <c r="AF1394" s="118"/>
      <c r="AG1394" s="118"/>
    </row>
    <row r="1395" ht="11.25" customHeight="1">
      <c r="A1395" s="123">
        <v>13779.475862414303</v>
      </c>
      <c r="B1395" s="124">
        <v>382.7323326</v>
      </c>
      <c r="C1395" s="124">
        <f t="shared" si="1"/>
        <v>49.70298707</v>
      </c>
      <c r="D1395" s="124">
        <v>19022.940177081564</v>
      </c>
      <c r="E1395" s="125">
        <v>34.0</v>
      </c>
      <c r="F1395" s="125">
        <v>1.18</v>
      </c>
      <c r="G1395" s="126">
        <v>-0.4</v>
      </c>
      <c r="H1395" s="127">
        <f t="shared" si="2"/>
        <v>244.8</v>
      </c>
      <c r="I1395" s="122">
        <f t="shared" si="3"/>
        <v>0.6706849315</v>
      </c>
      <c r="J1395" s="122">
        <f t="shared" si="4"/>
        <v>25.4860274</v>
      </c>
      <c r="K1395" s="122">
        <f t="shared" si="5"/>
        <v>30.07351233</v>
      </c>
      <c r="L1395" s="122">
        <f t="shared" si="6"/>
        <v>86</v>
      </c>
      <c r="M1395" s="125">
        <v>0.85</v>
      </c>
      <c r="N1395" s="125">
        <v>32.0</v>
      </c>
      <c r="O1395" s="118">
        <f t="shared" si="7"/>
        <v>38</v>
      </c>
      <c r="P1395" s="118"/>
      <c r="Q1395" s="118"/>
      <c r="R1395" s="118"/>
      <c r="S1395" s="118"/>
      <c r="T1395" s="118"/>
      <c r="U1395" s="118"/>
      <c r="V1395" s="118"/>
      <c r="W1395" s="118"/>
      <c r="X1395" s="118"/>
      <c r="Y1395" s="118"/>
      <c r="Z1395" s="118"/>
      <c r="AA1395" s="118"/>
      <c r="AB1395" s="118"/>
      <c r="AC1395" s="118"/>
      <c r="AD1395" s="118"/>
      <c r="AE1395" s="118"/>
      <c r="AF1395" s="118"/>
      <c r="AG1395" s="118"/>
    </row>
    <row r="1396" ht="11.25" customHeight="1">
      <c r="A1396" s="123">
        <v>2813.969934204552</v>
      </c>
      <c r="B1396" s="124">
        <v>21.942933800000002</v>
      </c>
      <c r="C1396" s="124">
        <f t="shared" si="1"/>
        <v>10.75772304</v>
      </c>
      <c r="D1396" s="124">
        <v>236.0560045288303</v>
      </c>
      <c r="E1396" s="125">
        <v>66.0</v>
      </c>
      <c r="F1396" s="125">
        <v>1.37</v>
      </c>
      <c r="G1396" s="126">
        <v>-0.7</v>
      </c>
      <c r="H1396" s="127">
        <f t="shared" si="2"/>
        <v>237.6</v>
      </c>
      <c r="I1396" s="122">
        <f t="shared" si="3"/>
        <v>0.6509589041</v>
      </c>
      <c r="J1396" s="122">
        <f t="shared" si="4"/>
        <v>1.952876712</v>
      </c>
      <c r="K1396" s="122">
        <f t="shared" si="5"/>
        <v>2.675441096</v>
      </c>
      <c r="L1396" s="122">
        <f t="shared" si="6"/>
        <v>7</v>
      </c>
      <c r="M1396" s="125">
        <v>1.0</v>
      </c>
      <c r="N1396" s="125">
        <v>3.0</v>
      </c>
      <c r="O1396" s="118">
        <f t="shared" si="7"/>
        <v>3</v>
      </c>
      <c r="P1396" s="118"/>
      <c r="Q1396" s="118"/>
      <c r="R1396" s="118"/>
      <c r="S1396" s="118"/>
      <c r="T1396" s="118"/>
      <c r="U1396" s="118"/>
      <c r="V1396" s="118"/>
      <c r="W1396" s="118"/>
      <c r="X1396" s="118"/>
      <c r="Y1396" s="118"/>
      <c r="Z1396" s="118"/>
      <c r="AA1396" s="118"/>
      <c r="AB1396" s="118"/>
      <c r="AC1396" s="118"/>
      <c r="AD1396" s="118"/>
      <c r="AE1396" s="118"/>
      <c r="AF1396" s="118"/>
      <c r="AG1396" s="118"/>
    </row>
    <row r="1397" ht="11.25" customHeight="1">
      <c r="A1397" s="123">
        <v>19447.596788712275</v>
      </c>
      <c r="B1397" s="124">
        <v>91.5325273</v>
      </c>
      <c r="C1397" s="124">
        <f t="shared" si="1"/>
        <v>8.030320995</v>
      </c>
      <c r="D1397" s="124">
        <v>735.0355756882234</v>
      </c>
      <c r="E1397" s="125">
        <v>58.0</v>
      </c>
      <c r="F1397" s="125">
        <v>0.6</v>
      </c>
      <c r="G1397" s="126">
        <v>-0.1</v>
      </c>
      <c r="H1397" s="127">
        <f t="shared" si="2"/>
        <v>626.4</v>
      </c>
      <c r="I1397" s="122">
        <f t="shared" si="3"/>
        <v>1.716164384</v>
      </c>
      <c r="J1397" s="122">
        <f t="shared" si="4"/>
        <v>8.580821918</v>
      </c>
      <c r="K1397" s="122">
        <f t="shared" si="5"/>
        <v>5.148493151</v>
      </c>
      <c r="L1397" s="122">
        <f t="shared" si="6"/>
        <v>19</v>
      </c>
      <c r="M1397" s="125">
        <v>1.0</v>
      </c>
      <c r="N1397" s="125">
        <v>5.0</v>
      </c>
      <c r="O1397" s="118">
        <f t="shared" si="7"/>
        <v>5</v>
      </c>
      <c r="P1397" s="118"/>
      <c r="Q1397" s="118"/>
      <c r="R1397" s="118"/>
      <c r="S1397" s="118"/>
      <c r="T1397" s="118"/>
      <c r="U1397" s="118"/>
      <c r="V1397" s="118"/>
      <c r="W1397" s="118"/>
      <c r="X1397" s="118"/>
      <c r="Y1397" s="118"/>
      <c r="Z1397" s="118"/>
      <c r="AA1397" s="118"/>
      <c r="AB1397" s="118"/>
      <c r="AC1397" s="118"/>
      <c r="AD1397" s="118"/>
      <c r="AE1397" s="118"/>
      <c r="AF1397" s="118"/>
      <c r="AG1397" s="118"/>
    </row>
    <row r="1398" ht="11.25" customHeight="1">
      <c r="A1398" s="123">
        <v>99849.03071232786</v>
      </c>
      <c r="B1398" s="124">
        <v>19.0439678</v>
      </c>
      <c r="C1398" s="124">
        <f t="shared" si="1"/>
        <v>55.06501614</v>
      </c>
      <c r="D1398" s="124">
        <v>1048.6563942371195</v>
      </c>
      <c r="E1398" s="125">
        <v>42.0</v>
      </c>
      <c r="F1398" s="125">
        <v>1.19</v>
      </c>
      <c r="G1398" s="126">
        <v>0.5</v>
      </c>
      <c r="H1398" s="127">
        <f t="shared" si="2"/>
        <v>756</v>
      </c>
      <c r="I1398" s="122">
        <f t="shared" si="3"/>
        <v>2.071232877</v>
      </c>
      <c r="J1398" s="122">
        <f t="shared" si="4"/>
        <v>57.99452055</v>
      </c>
      <c r="K1398" s="122">
        <f t="shared" si="5"/>
        <v>69.01347945</v>
      </c>
      <c r="L1398" s="122">
        <f t="shared" si="6"/>
        <v>196</v>
      </c>
      <c r="M1398" s="125">
        <v>0.82</v>
      </c>
      <c r="N1398" s="125">
        <v>23.0</v>
      </c>
      <c r="O1398" s="118">
        <f t="shared" si="7"/>
        <v>28</v>
      </c>
      <c r="P1398" s="118"/>
      <c r="Q1398" s="118"/>
      <c r="R1398" s="118"/>
      <c r="S1398" s="118"/>
      <c r="T1398" s="118"/>
      <c r="U1398" s="118"/>
      <c r="V1398" s="118"/>
      <c r="W1398" s="118"/>
      <c r="X1398" s="118"/>
      <c r="Y1398" s="118"/>
      <c r="Z1398" s="118"/>
      <c r="AA1398" s="118"/>
      <c r="AB1398" s="118"/>
      <c r="AC1398" s="118"/>
      <c r="AD1398" s="118"/>
      <c r="AE1398" s="118"/>
      <c r="AF1398" s="118"/>
      <c r="AG1398" s="118"/>
    </row>
    <row r="1399" ht="11.25" customHeight="1">
      <c r="A1399" s="123">
        <v>10514.998744902316</v>
      </c>
      <c r="B1399" s="124">
        <v>7.0876248</v>
      </c>
      <c r="C1399" s="124">
        <f t="shared" si="1"/>
        <v>20.24337484</v>
      </c>
      <c r="D1399" s="124">
        <v>143.47744551653335</v>
      </c>
      <c r="E1399" s="125">
        <v>10.0</v>
      </c>
      <c r="F1399" s="125">
        <v>1.0</v>
      </c>
      <c r="G1399" s="126">
        <v>-0.4</v>
      </c>
      <c r="H1399" s="127">
        <f t="shared" si="2"/>
        <v>72</v>
      </c>
      <c r="I1399" s="122">
        <f t="shared" si="3"/>
        <v>0.197260274</v>
      </c>
      <c r="J1399" s="122">
        <f t="shared" si="4"/>
        <v>9.073972603</v>
      </c>
      <c r="K1399" s="122">
        <f t="shared" si="5"/>
        <v>9.073972603</v>
      </c>
      <c r="L1399" s="122">
        <f t="shared" si="6"/>
        <v>27</v>
      </c>
      <c r="M1399" s="125">
        <v>1.0</v>
      </c>
      <c r="N1399" s="125">
        <v>46.0</v>
      </c>
      <c r="O1399" s="118">
        <f t="shared" si="7"/>
        <v>46</v>
      </c>
      <c r="P1399" s="118"/>
      <c r="Q1399" s="118"/>
      <c r="R1399" s="118"/>
      <c r="S1399" s="118"/>
      <c r="T1399" s="118"/>
      <c r="U1399" s="118"/>
      <c r="V1399" s="118"/>
      <c r="W1399" s="118"/>
      <c r="X1399" s="118"/>
      <c r="Y1399" s="118"/>
      <c r="Z1399" s="118"/>
      <c r="AA1399" s="118"/>
      <c r="AB1399" s="118"/>
      <c r="AC1399" s="118"/>
      <c r="AD1399" s="118"/>
      <c r="AE1399" s="118"/>
      <c r="AF1399" s="118"/>
      <c r="AG1399" s="118"/>
    </row>
    <row r="1400" ht="11.25" customHeight="1">
      <c r="A1400" s="123">
        <v>2809.0558660969655</v>
      </c>
      <c r="B1400" s="124">
        <v>43.3925958</v>
      </c>
      <c r="C1400" s="124">
        <f t="shared" si="1"/>
        <v>25.51885927</v>
      </c>
      <c r="D1400" s="124">
        <v>1107.32954572086</v>
      </c>
      <c r="E1400" s="125">
        <v>106.0</v>
      </c>
      <c r="F1400" s="125">
        <v>0.25</v>
      </c>
      <c r="G1400" s="126">
        <v>-0.2</v>
      </c>
      <c r="H1400" s="127">
        <f t="shared" si="2"/>
        <v>1017.6</v>
      </c>
      <c r="I1400" s="122">
        <f t="shared" si="3"/>
        <v>2.787945205</v>
      </c>
      <c r="J1400" s="122">
        <f t="shared" si="4"/>
        <v>78.06246575</v>
      </c>
      <c r="K1400" s="122">
        <f t="shared" si="5"/>
        <v>19.51561644</v>
      </c>
      <c r="L1400" s="122">
        <f t="shared" si="6"/>
        <v>117</v>
      </c>
      <c r="M1400" s="125">
        <v>1.0</v>
      </c>
      <c r="N1400" s="125">
        <v>28.0</v>
      </c>
      <c r="O1400" s="118">
        <f t="shared" si="7"/>
        <v>28</v>
      </c>
      <c r="P1400" s="118"/>
      <c r="Q1400" s="118"/>
      <c r="R1400" s="118"/>
      <c r="S1400" s="118"/>
      <c r="T1400" s="118"/>
      <c r="U1400" s="118"/>
      <c r="V1400" s="118"/>
      <c r="W1400" s="118"/>
      <c r="X1400" s="118"/>
      <c r="Y1400" s="118"/>
      <c r="Z1400" s="118"/>
      <c r="AA1400" s="118"/>
      <c r="AB1400" s="118"/>
      <c r="AC1400" s="118"/>
      <c r="AD1400" s="118"/>
      <c r="AE1400" s="118"/>
      <c r="AF1400" s="118"/>
      <c r="AG1400" s="118"/>
    </row>
    <row r="1401" ht="11.25" customHeight="1">
      <c r="A1401" s="123">
        <v>13599.734105211302</v>
      </c>
      <c r="B1401" s="124">
        <v>26.571407800000003</v>
      </c>
      <c r="C1401" s="124">
        <f t="shared" si="1"/>
        <v>89.83526573</v>
      </c>
      <c r="D1401" s="124">
        <v>2387.049480623346</v>
      </c>
      <c r="E1401" s="125">
        <v>82.0</v>
      </c>
      <c r="F1401" s="125">
        <v>0.97</v>
      </c>
      <c r="G1401" s="126">
        <v>1.5</v>
      </c>
      <c r="H1401" s="127">
        <f t="shared" si="2"/>
        <v>2460</v>
      </c>
      <c r="I1401" s="122">
        <f t="shared" si="3"/>
        <v>6.739726027</v>
      </c>
      <c r="J1401" s="122">
        <f t="shared" si="4"/>
        <v>222.4109589</v>
      </c>
      <c r="K1401" s="122">
        <f t="shared" si="5"/>
        <v>215.7386301</v>
      </c>
      <c r="L1401" s="122">
        <f t="shared" si="6"/>
        <v>654</v>
      </c>
      <c r="M1401" s="125">
        <v>0.85</v>
      </c>
      <c r="N1401" s="125">
        <v>28.0</v>
      </c>
      <c r="O1401" s="118">
        <f t="shared" si="7"/>
        <v>33</v>
      </c>
      <c r="P1401" s="118"/>
      <c r="Q1401" s="118"/>
      <c r="R1401" s="118"/>
      <c r="S1401" s="118"/>
      <c r="T1401" s="118"/>
      <c r="U1401" s="118"/>
      <c r="V1401" s="118"/>
      <c r="W1401" s="118"/>
      <c r="X1401" s="118"/>
      <c r="Y1401" s="118"/>
      <c r="Z1401" s="118"/>
      <c r="AA1401" s="118"/>
      <c r="AB1401" s="118"/>
      <c r="AC1401" s="118"/>
      <c r="AD1401" s="118"/>
      <c r="AE1401" s="118"/>
      <c r="AF1401" s="118"/>
      <c r="AG1401" s="118"/>
    </row>
    <row r="1402" ht="11.25" customHeight="1">
      <c r="A1402" s="123">
        <v>70304.0228691468</v>
      </c>
      <c r="B1402" s="124">
        <v>12.3729443</v>
      </c>
      <c r="C1402" s="124">
        <f t="shared" si="1"/>
        <v>65.3407689</v>
      </c>
      <c r="D1402" s="124">
        <v>808.457694118875</v>
      </c>
      <c r="E1402" s="125">
        <v>82.0</v>
      </c>
      <c r="F1402" s="125">
        <v>0.68</v>
      </c>
      <c r="G1402" s="126">
        <v>0.8</v>
      </c>
      <c r="H1402" s="127">
        <f t="shared" si="2"/>
        <v>1771.2</v>
      </c>
      <c r="I1402" s="122">
        <f t="shared" si="3"/>
        <v>4.85260274</v>
      </c>
      <c r="J1402" s="122">
        <f t="shared" si="4"/>
        <v>111.609863</v>
      </c>
      <c r="K1402" s="122">
        <f t="shared" si="5"/>
        <v>75.89470685</v>
      </c>
      <c r="L1402" s="122">
        <f t="shared" si="6"/>
        <v>263</v>
      </c>
      <c r="M1402" s="125">
        <v>1.0</v>
      </c>
      <c r="N1402" s="125">
        <v>23.0</v>
      </c>
      <c r="O1402" s="118">
        <f t="shared" si="7"/>
        <v>23</v>
      </c>
      <c r="P1402" s="118"/>
      <c r="Q1402" s="118"/>
      <c r="R1402" s="118"/>
      <c r="S1402" s="118"/>
      <c r="T1402" s="118"/>
      <c r="U1402" s="118"/>
      <c r="V1402" s="118"/>
      <c r="W1402" s="118"/>
      <c r="X1402" s="118"/>
      <c r="Y1402" s="118"/>
      <c r="Z1402" s="118"/>
      <c r="AA1402" s="118"/>
      <c r="AB1402" s="118"/>
      <c r="AC1402" s="118"/>
      <c r="AD1402" s="118"/>
      <c r="AE1402" s="118"/>
      <c r="AF1402" s="118"/>
      <c r="AG1402" s="118"/>
    </row>
    <row r="1403" ht="11.25" customHeight="1">
      <c r="A1403" s="123">
        <v>68029.75789670575</v>
      </c>
      <c r="B1403" s="124">
        <v>9.313576300000001</v>
      </c>
      <c r="C1403" s="124">
        <f t="shared" si="1"/>
        <v>306.974132</v>
      </c>
      <c r="D1403" s="124">
        <v>2859.027000220311</v>
      </c>
      <c r="E1403" s="125">
        <v>74.0</v>
      </c>
      <c r="F1403" s="125">
        <v>1.35</v>
      </c>
      <c r="G1403" s="126">
        <v>0.8</v>
      </c>
      <c r="H1403" s="127">
        <f t="shared" si="2"/>
        <v>1598.4</v>
      </c>
      <c r="I1403" s="122">
        <f t="shared" si="3"/>
        <v>4.379178082</v>
      </c>
      <c r="J1403" s="122">
        <f t="shared" si="4"/>
        <v>324.0591781</v>
      </c>
      <c r="K1403" s="122">
        <f t="shared" si="5"/>
        <v>437.4798904</v>
      </c>
      <c r="L1403" s="122">
        <f t="shared" si="6"/>
        <v>1199</v>
      </c>
      <c r="M1403" s="125">
        <v>1.0</v>
      </c>
      <c r="N1403" s="125">
        <v>74.0</v>
      </c>
      <c r="O1403" s="118">
        <f t="shared" si="7"/>
        <v>74</v>
      </c>
      <c r="P1403" s="118"/>
      <c r="Q1403" s="118"/>
      <c r="R1403" s="118"/>
      <c r="S1403" s="118"/>
      <c r="T1403" s="118"/>
      <c r="U1403" s="118"/>
      <c r="V1403" s="118"/>
      <c r="W1403" s="118"/>
      <c r="X1403" s="118"/>
      <c r="Y1403" s="118"/>
      <c r="Z1403" s="118"/>
      <c r="AA1403" s="118"/>
      <c r="AB1403" s="118"/>
      <c r="AC1403" s="118"/>
      <c r="AD1403" s="118"/>
      <c r="AE1403" s="118"/>
      <c r="AF1403" s="118"/>
      <c r="AG1403" s="118"/>
    </row>
    <row r="1404" ht="11.25" customHeight="1">
      <c r="A1404" s="123">
        <v>93202.32542735283</v>
      </c>
      <c r="B1404" s="124">
        <v>12.396045500000001</v>
      </c>
      <c r="C1404" s="124">
        <f t="shared" si="1"/>
        <v>22.4632365</v>
      </c>
      <c r="D1404" s="124">
        <v>278.45530177445943</v>
      </c>
      <c r="E1404" s="125">
        <v>26.0</v>
      </c>
      <c r="F1404" s="125">
        <v>0.94</v>
      </c>
      <c r="G1404" s="126">
        <v>-0.2</v>
      </c>
      <c r="H1404" s="127">
        <f t="shared" si="2"/>
        <v>249.6</v>
      </c>
      <c r="I1404" s="122">
        <f t="shared" si="3"/>
        <v>0.6838356164</v>
      </c>
      <c r="J1404" s="122">
        <f t="shared" si="4"/>
        <v>15.04438356</v>
      </c>
      <c r="K1404" s="122">
        <f t="shared" si="5"/>
        <v>14.14172055</v>
      </c>
      <c r="L1404" s="122">
        <f t="shared" si="6"/>
        <v>43</v>
      </c>
      <c r="M1404" s="125">
        <v>1.0</v>
      </c>
      <c r="N1404" s="125">
        <v>22.0</v>
      </c>
      <c r="O1404" s="118">
        <f t="shared" si="7"/>
        <v>22</v>
      </c>
      <c r="P1404" s="118"/>
      <c r="Q1404" s="118"/>
      <c r="R1404" s="118"/>
      <c r="S1404" s="118"/>
      <c r="T1404" s="118"/>
      <c r="U1404" s="118"/>
      <c r="V1404" s="118"/>
      <c r="W1404" s="118"/>
      <c r="X1404" s="118"/>
      <c r="Y1404" s="118"/>
      <c r="Z1404" s="118"/>
      <c r="AA1404" s="118"/>
      <c r="AB1404" s="118"/>
      <c r="AC1404" s="118"/>
      <c r="AD1404" s="118"/>
      <c r="AE1404" s="118"/>
      <c r="AF1404" s="118"/>
      <c r="AG1404" s="118"/>
    </row>
    <row r="1405" ht="11.25" customHeight="1">
      <c r="A1405" s="123">
        <v>45879.09283922628</v>
      </c>
      <c r="B1405" s="124">
        <v>9.017713500000001</v>
      </c>
      <c r="C1405" s="124">
        <f t="shared" si="1"/>
        <v>4.771237413</v>
      </c>
      <c r="D1405" s="124">
        <v>43.025652031809344</v>
      </c>
      <c r="E1405" s="125">
        <v>58.0</v>
      </c>
      <c r="F1405" s="125">
        <v>0.42</v>
      </c>
      <c r="G1405" s="126">
        <v>0.6</v>
      </c>
      <c r="H1405" s="127">
        <f t="shared" si="2"/>
        <v>1113.6</v>
      </c>
      <c r="I1405" s="122">
        <f t="shared" si="3"/>
        <v>3.050958904</v>
      </c>
      <c r="J1405" s="122">
        <f t="shared" si="4"/>
        <v>12.20383562</v>
      </c>
      <c r="K1405" s="122">
        <f t="shared" si="5"/>
        <v>5.125610959</v>
      </c>
      <c r="L1405" s="122">
        <f t="shared" si="6"/>
        <v>22</v>
      </c>
      <c r="M1405" s="125">
        <v>1.0</v>
      </c>
      <c r="N1405" s="125">
        <v>4.0</v>
      </c>
      <c r="O1405" s="118">
        <f t="shared" si="7"/>
        <v>4</v>
      </c>
      <c r="P1405" s="118"/>
      <c r="Q1405" s="118"/>
      <c r="R1405" s="118"/>
      <c r="S1405" s="118"/>
      <c r="T1405" s="118"/>
      <c r="U1405" s="118"/>
      <c r="V1405" s="118"/>
      <c r="W1405" s="118"/>
      <c r="X1405" s="118"/>
      <c r="Y1405" s="118"/>
      <c r="Z1405" s="118"/>
      <c r="AA1405" s="118"/>
      <c r="AB1405" s="118"/>
      <c r="AC1405" s="118"/>
      <c r="AD1405" s="118"/>
      <c r="AE1405" s="118"/>
      <c r="AF1405" s="118"/>
      <c r="AG1405" s="118"/>
    </row>
    <row r="1406" ht="11.25" customHeight="1">
      <c r="A1406" s="123">
        <v>27165.817331641618</v>
      </c>
      <c r="B1406" s="124">
        <v>30.865880399999998</v>
      </c>
      <c r="C1406" s="124">
        <f t="shared" si="1"/>
        <v>4.745080333</v>
      </c>
      <c r="D1406" s="124">
        <v>146.4610820334376</v>
      </c>
      <c r="E1406" s="125">
        <v>34.0</v>
      </c>
      <c r="F1406" s="125">
        <v>1.18</v>
      </c>
      <c r="G1406" s="126">
        <v>1.5</v>
      </c>
      <c r="H1406" s="127">
        <f t="shared" si="2"/>
        <v>1020</v>
      </c>
      <c r="I1406" s="122">
        <f t="shared" si="3"/>
        <v>2.794520548</v>
      </c>
      <c r="J1406" s="122">
        <f t="shared" si="4"/>
        <v>8.383561644</v>
      </c>
      <c r="K1406" s="122">
        <f t="shared" si="5"/>
        <v>9.89260274</v>
      </c>
      <c r="L1406" s="122">
        <f t="shared" si="6"/>
        <v>28</v>
      </c>
      <c r="M1406" s="125">
        <v>1.0</v>
      </c>
      <c r="N1406" s="125">
        <v>3.0</v>
      </c>
      <c r="O1406" s="118">
        <f t="shared" si="7"/>
        <v>3</v>
      </c>
      <c r="P1406" s="118"/>
      <c r="Q1406" s="118"/>
      <c r="R1406" s="118"/>
      <c r="S1406" s="118"/>
      <c r="T1406" s="118"/>
      <c r="U1406" s="118"/>
      <c r="V1406" s="118"/>
      <c r="W1406" s="118"/>
      <c r="X1406" s="118"/>
      <c r="Y1406" s="118"/>
      <c r="Z1406" s="118"/>
      <c r="AA1406" s="118"/>
      <c r="AB1406" s="118"/>
      <c r="AC1406" s="118"/>
      <c r="AD1406" s="118"/>
      <c r="AE1406" s="118"/>
      <c r="AF1406" s="118"/>
      <c r="AG1406" s="118"/>
    </row>
    <row r="1407" ht="11.25" customHeight="1">
      <c r="A1407" s="123">
        <v>26443.53430411084</v>
      </c>
      <c r="B1407" s="124">
        <v>14.964729200000003</v>
      </c>
      <c r="C1407" s="124">
        <f t="shared" si="1"/>
        <v>183.6824399</v>
      </c>
      <c r="D1407" s="124">
        <v>2748.757972454201</v>
      </c>
      <c r="E1407" s="125">
        <v>106.0</v>
      </c>
      <c r="F1407" s="125">
        <v>1.89</v>
      </c>
      <c r="G1407" s="126">
        <v>0.8</v>
      </c>
      <c r="H1407" s="127">
        <f t="shared" si="2"/>
        <v>2289.6</v>
      </c>
      <c r="I1407" s="122">
        <f t="shared" si="3"/>
        <v>6.272876712</v>
      </c>
      <c r="J1407" s="122">
        <f t="shared" si="4"/>
        <v>169.3676712</v>
      </c>
      <c r="K1407" s="122">
        <f t="shared" si="5"/>
        <v>320.1048986</v>
      </c>
      <c r="L1407" s="122">
        <f t="shared" si="6"/>
        <v>810</v>
      </c>
      <c r="M1407" s="125">
        <v>0.85</v>
      </c>
      <c r="N1407" s="125">
        <v>23.0</v>
      </c>
      <c r="O1407" s="118">
        <f t="shared" si="7"/>
        <v>27</v>
      </c>
      <c r="P1407" s="118"/>
      <c r="Q1407" s="118"/>
      <c r="R1407" s="118"/>
      <c r="S1407" s="118"/>
      <c r="T1407" s="118"/>
      <c r="U1407" s="118"/>
      <c r="V1407" s="118"/>
      <c r="W1407" s="118"/>
      <c r="X1407" s="118"/>
      <c r="Y1407" s="118"/>
      <c r="Z1407" s="118"/>
      <c r="AA1407" s="118"/>
      <c r="AB1407" s="118"/>
      <c r="AC1407" s="118"/>
      <c r="AD1407" s="118"/>
      <c r="AE1407" s="118"/>
      <c r="AF1407" s="118"/>
      <c r="AG1407" s="118"/>
    </row>
    <row r="1408" ht="11.25" customHeight="1">
      <c r="A1408" s="123">
        <v>43598.469643941375</v>
      </c>
      <c r="B1408" s="124">
        <v>92.9661196</v>
      </c>
      <c r="C1408" s="124">
        <f t="shared" si="1"/>
        <v>16.62137833</v>
      </c>
      <c r="D1408" s="124">
        <v>1545.2250456073732</v>
      </c>
      <c r="E1408" s="125">
        <v>58.0</v>
      </c>
      <c r="F1408" s="125">
        <v>0.56</v>
      </c>
      <c r="G1408" s="126">
        <v>1.5</v>
      </c>
      <c r="H1408" s="127">
        <f t="shared" si="2"/>
        <v>1740</v>
      </c>
      <c r="I1408" s="122">
        <f t="shared" si="3"/>
        <v>4.767123288</v>
      </c>
      <c r="J1408" s="122">
        <f t="shared" si="4"/>
        <v>76.2739726</v>
      </c>
      <c r="K1408" s="122">
        <f t="shared" si="5"/>
        <v>42.71342466</v>
      </c>
      <c r="L1408" s="122">
        <f t="shared" si="6"/>
        <v>162</v>
      </c>
      <c r="M1408" s="125">
        <v>1.0</v>
      </c>
      <c r="N1408" s="125">
        <v>16.0</v>
      </c>
      <c r="O1408" s="118">
        <f t="shared" si="7"/>
        <v>16</v>
      </c>
      <c r="P1408" s="118"/>
      <c r="Q1408" s="118"/>
      <c r="R1408" s="118"/>
      <c r="S1408" s="118"/>
      <c r="T1408" s="118"/>
      <c r="U1408" s="118"/>
      <c r="V1408" s="118"/>
      <c r="W1408" s="118"/>
      <c r="X1408" s="118"/>
      <c r="Y1408" s="118"/>
      <c r="Z1408" s="118"/>
      <c r="AA1408" s="118"/>
      <c r="AB1408" s="118"/>
      <c r="AC1408" s="118"/>
      <c r="AD1408" s="118"/>
      <c r="AE1408" s="118"/>
      <c r="AF1408" s="118"/>
      <c r="AG1408" s="118"/>
    </row>
    <row r="1409" ht="11.25" customHeight="1">
      <c r="A1409" s="123">
        <v>64582.05918086102</v>
      </c>
      <c r="B1409" s="124">
        <v>27.484165100000002</v>
      </c>
      <c r="C1409" s="124">
        <f t="shared" si="1"/>
        <v>50.83776793</v>
      </c>
      <c r="D1409" s="124">
        <v>1397.2336069876803</v>
      </c>
      <c r="E1409" s="125">
        <v>50.0</v>
      </c>
      <c r="F1409" s="125">
        <v>1.12</v>
      </c>
      <c r="G1409" s="126">
        <v>0.4</v>
      </c>
      <c r="H1409" s="127">
        <f t="shared" si="2"/>
        <v>840</v>
      </c>
      <c r="I1409" s="122">
        <f t="shared" si="3"/>
        <v>2.301369863</v>
      </c>
      <c r="J1409" s="122">
        <f t="shared" si="4"/>
        <v>64.43835616</v>
      </c>
      <c r="K1409" s="122">
        <f t="shared" si="5"/>
        <v>72.1709589</v>
      </c>
      <c r="L1409" s="122">
        <f t="shared" si="6"/>
        <v>209</v>
      </c>
      <c r="M1409" s="125">
        <v>1.0</v>
      </c>
      <c r="N1409" s="125">
        <v>28.0</v>
      </c>
      <c r="O1409" s="118">
        <f t="shared" si="7"/>
        <v>28</v>
      </c>
      <c r="P1409" s="118"/>
      <c r="Q1409" s="118"/>
      <c r="R1409" s="118"/>
      <c r="S1409" s="118"/>
      <c r="T1409" s="118"/>
      <c r="U1409" s="118"/>
      <c r="V1409" s="118"/>
      <c r="W1409" s="118"/>
      <c r="X1409" s="118"/>
      <c r="Y1409" s="118"/>
      <c r="Z1409" s="118"/>
      <c r="AA1409" s="118"/>
      <c r="AB1409" s="118"/>
      <c r="AC1409" s="118"/>
      <c r="AD1409" s="118"/>
      <c r="AE1409" s="118"/>
      <c r="AF1409" s="118"/>
      <c r="AG1409" s="118"/>
    </row>
    <row r="1410" ht="11.25" customHeight="1">
      <c r="A1410" s="123">
        <v>80846.91680145099</v>
      </c>
      <c r="B1410" s="124">
        <v>57.1319057</v>
      </c>
      <c r="C1410" s="124">
        <f t="shared" si="1"/>
        <v>64.89672394</v>
      </c>
      <c r="D1410" s="124">
        <v>3707.673512540498</v>
      </c>
      <c r="E1410" s="125">
        <v>66.0</v>
      </c>
      <c r="F1410" s="125">
        <v>1.47</v>
      </c>
      <c r="G1410" s="126">
        <v>-0.2</v>
      </c>
      <c r="H1410" s="127">
        <f t="shared" si="2"/>
        <v>633.6</v>
      </c>
      <c r="I1410" s="122">
        <f t="shared" si="3"/>
        <v>1.735890411</v>
      </c>
      <c r="J1410" s="122">
        <f t="shared" si="4"/>
        <v>39.92547945</v>
      </c>
      <c r="K1410" s="122">
        <f t="shared" si="5"/>
        <v>58.69045479</v>
      </c>
      <c r="L1410" s="122">
        <f t="shared" si="6"/>
        <v>157</v>
      </c>
      <c r="M1410" s="125">
        <v>0.75</v>
      </c>
      <c r="N1410" s="125">
        <v>17.0</v>
      </c>
      <c r="O1410" s="118">
        <f t="shared" si="7"/>
        <v>23</v>
      </c>
      <c r="P1410" s="118"/>
      <c r="Q1410" s="118"/>
      <c r="R1410" s="118"/>
      <c r="S1410" s="118"/>
      <c r="T1410" s="118"/>
      <c r="U1410" s="118"/>
      <c r="V1410" s="118"/>
      <c r="W1410" s="118"/>
      <c r="X1410" s="118"/>
      <c r="Y1410" s="118"/>
      <c r="Z1410" s="118"/>
      <c r="AA1410" s="118"/>
      <c r="AB1410" s="118"/>
      <c r="AC1410" s="118"/>
      <c r="AD1410" s="118"/>
      <c r="AE1410" s="118"/>
      <c r="AF1410" s="118"/>
      <c r="AG1410" s="118"/>
    </row>
    <row r="1411" ht="11.25" customHeight="1">
      <c r="A1411" s="123">
        <v>78905.07536563116</v>
      </c>
      <c r="B1411" s="124">
        <v>8.5585162</v>
      </c>
      <c r="C1411" s="124">
        <f t="shared" si="1"/>
        <v>10.31126369</v>
      </c>
      <c r="D1411" s="124">
        <v>88.24911737051667</v>
      </c>
      <c r="E1411" s="125">
        <v>98.0</v>
      </c>
      <c r="F1411" s="125">
        <v>1.25</v>
      </c>
      <c r="G1411" s="126">
        <v>-0.4</v>
      </c>
      <c r="H1411" s="127">
        <f t="shared" si="2"/>
        <v>705.6</v>
      </c>
      <c r="I1411" s="122">
        <f t="shared" si="3"/>
        <v>1.933150685</v>
      </c>
      <c r="J1411" s="122">
        <f t="shared" si="4"/>
        <v>3.86630137</v>
      </c>
      <c r="K1411" s="122">
        <f t="shared" si="5"/>
        <v>4.832876712</v>
      </c>
      <c r="L1411" s="122">
        <f t="shared" si="6"/>
        <v>14</v>
      </c>
      <c r="M1411" s="125">
        <v>1.0</v>
      </c>
      <c r="N1411" s="125">
        <v>2.0</v>
      </c>
      <c r="O1411" s="118">
        <f t="shared" si="7"/>
        <v>2</v>
      </c>
      <c r="P1411" s="118"/>
      <c r="Q1411" s="118"/>
      <c r="R1411" s="118"/>
      <c r="S1411" s="118"/>
      <c r="T1411" s="118"/>
      <c r="U1411" s="118"/>
      <c r="V1411" s="118"/>
      <c r="W1411" s="118"/>
      <c r="X1411" s="118"/>
      <c r="Y1411" s="118"/>
      <c r="Z1411" s="118"/>
      <c r="AA1411" s="118"/>
      <c r="AB1411" s="118"/>
      <c r="AC1411" s="118"/>
      <c r="AD1411" s="118"/>
      <c r="AE1411" s="118"/>
      <c r="AF1411" s="118"/>
      <c r="AG1411" s="118"/>
    </row>
    <row r="1412" ht="11.25" customHeight="1">
      <c r="A1412" s="123">
        <v>23693.368396005233</v>
      </c>
      <c r="B1412" s="124">
        <v>46.8549238</v>
      </c>
      <c r="C1412" s="124">
        <f t="shared" si="1"/>
        <v>1.611913999</v>
      </c>
      <c r="D1412" s="124">
        <v>75.52610757475742</v>
      </c>
      <c r="E1412" s="125">
        <v>66.0</v>
      </c>
      <c r="F1412" s="125">
        <v>0.19</v>
      </c>
      <c r="G1412" s="126">
        <v>0.4</v>
      </c>
      <c r="H1412" s="127">
        <f t="shared" si="2"/>
        <v>1108.8</v>
      </c>
      <c r="I1412" s="122">
        <f t="shared" si="3"/>
        <v>3.037808219</v>
      </c>
      <c r="J1412" s="122">
        <f t="shared" si="4"/>
        <v>9.113424658</v>
      </c>
      <c r="K1412" s="122">
        <f t="shared" si="5"/>
        <v>1.731550685</v>
      </c>
      <c r="L1412" s="122">
        <f t="shared" si="6"/>
        <v>13</v>
      </c>
      <c r="M1412" s="125">
        <v>1.0</v>
      </c>
      <c r="N1412" s="125">
        <v>3.0</v>
      </c>
      <c r="O1412" s="118">
        <f t="shared" si="7"/>
        <v>3</v>
      </c>
      <c r="P1412" s="118"/>
      <c r="Q1412" s="118"/>
      <c r="R1412" s="118"/>
      <c r="S1412" s="118"/>
      <c r="T1412" s="118"/>
      <c r="U1412" s="118"/>
      <c r="V1412" s="118"/>
      <c r="W1412" s="118"/>
      <c r="X1412" s="118"/>
      <c r="Y1412" s="118"/>
      <c r="Z1412" s="118"/>
      <c r="AA1412" s="118"/>
      <c r="AB1412" s="118"/>
      <c r="AC1412" s="118"/>
      <c r="AD1412" s="118"/>
      <c r="AE1412" s="118"/>
      <c r="AF1412" s="118"/>
      <c r="AG1412" s="118"/>
    </row>
    <row r="1413" ht="11.25" customHeight="1">
      <c r="A1413" s="123">
        <v>45214.4678951962</v>
      </c>
      <c r="B1413" s="124">
        <v>27.3151358</v>
      </c>
      <c r="C1413" s="124">
        <f t="shared" si="1"/>
        <v>39.08917904</v>
      </c>
      <c r="D1413" s="124">
        <v>1067.7262338182366</v>
      </c>
      <c r="E1413" s="125">
        <v>34.0</v>
      </c>
      <c r="F1413" s="125">
        <v>1.05</v>
      </c>
      <c r="G1413" s="126">
        <v>-0.4</v>
      </c>
      <c r="H1413" s="127">
        <f t="shared" si="2"/>
        <v>244.8</v>
      </c>
      <c r="I1413" s="122">
        <f t="shared" si="3"/>
        <v>0.6706849315</v>
      </c>
      <c r="J1413" s="122">
        <f t="shared" si="4"/>
        <v>18.77917808</v>
      </c>
      <c r="K1413" s="122">
        <f t="shared" si="5"/>
        <v>19.71813699</v>
      </c>
      <c r="L1413" s="122">
        <f t="shared" si="6"/>
        <v>58</v>
      </c>
      <c r="M1413" s="125">
        <v>0.82</v>
      </c>
      <c r="N1413" s="125">
        <v>23.0</v>
      </c>
      <c r="O1413" s="118">
        <f t="shared" si="7"/>
        <v>28</v>
      </c>
      <c r="P1413" s="118"/>
      <c r="Q1413" s="118"/>
      <c r="R1413" s="118"/>
      <c r="S1413" s="118"/>
      <c r="T1413" s="118"/>
      <c r="U1413" s="118"/>
      <c r="V1413" s="118"/>
      <c r="W1413" s="118"/>
      <c r="X1413" s="118"/>
      <c r="Y1413" s="118"/>
      <c r="Z1413" s="118"/>
      <c r="AA1413" s="118"/>
      <c r="AB1413" s="118"/>
      <c r="AC1413" s="118"/>
      <c r="AD1413" s="118"/>
      <c r="AE1413" s="118"/>
      <c r="AF1413" s="118"/>
      <c r="AG1413" s="118"/>
    </row>
    <row r="1414" ht="11.25" customHeight="1">
      <c r="A1414" s="123">
        <v>37503.04960384809</v>
      </c>
      <c r="B1414" s="124">
        <v>80.825335</v>
      </c>
      <c r="C1414" s="124">
        <f t="shared" si="1"/>
        <v>6.715617544</v>
      </c>
      <c r="D1414" s="124">
        <v>542.7920376955288</v>
      </c>
      <c r="E1414" s="125">
        <v>50.0</v>
      </c>
      <c r="F1414" s="125">
        <v>0.82</v>
      </c>
      <c r="G1414" s="126">
        <v>0.2</v>
      </c>
      <c r="H1414" s="127">
        <f t="shared" si="2"/>
        <v>720</v>
      </c>
      <c r="I1414" s="122">
        <f t="shared" si="3"/>
        <v>1.97260274</v>
      </c>
      <c r="J1414" s="122">
        <f t="shared" si="4"/>
        <v>9.863013699</v>
      </c>
      <c r="K1414" s="122">
        <f t="shared" si="5"/>
        <v>8.087671233</v>
      </c>
      <c r="L1414" s="122">
        <f t="shared" si="6"/>
        <v>26</v>
      </c>
      <c r="M1414" s="125">
        <v>0.73</v>
      </c>
      <c r="N1414" s="125">
        <v>4.0</v>
      </c>
      <c r="O1414" s="118">
        <f t="shared" si="7"/>
        <v>5</v>
      </c>
      <c r="P1414" s="118"/>
      <c r="Q1414" s="118"/>
      <c r="R1414" s="118"/>
      <c r="S1414" s="118"/>
      <c r="T1414" s="118"/>
      <c r="U1414" s="118"/>
      <c r="V1414" s="118"/>
      <c r="W1414" s="118"/>
      <c r="X1414" s="118"/>
      <c r="Y1414" s="118"/>
      <c r="Z1414" s="118"/>
      <c r="AA1414" s="118"/>
      <c r="AB1414" s="118"/>
      <c r="AC1414" s="118"/>
      <c r="AD1414" s="118"/>
      <c r="AE1414" s="118"/>
      <c r="AF1414" s="118"/>
      <c r="AG1414" s="118"/>
    </row>
    <row r="1415" ht="11.25" customHeight="1">
      <c r="A1415" s="123">
        <v>91457.61403311368</v>
      </c>
      <c r="B1415" s="124">
        <v>10.0290718</v>
      </c>
      <c r="C1415" s="124">
        <f t="shared" si="1"/>
        <v>42.33882302</v>
      </c>
      <c r="D1415" s="124">
        <v>424.6190960015254</v>
      </c>
      <c r="E1415" s="125">
        <v>34.0</v>
      </c>
      <c r="F1415" s="125">
        <v>1.52</v>
      </c>
      <c r="G1415" s="126">
        <v>-0.1</v>
      </c>
      <c r="H1415" s="127">
        <f t="shared" si="2"/>
        <v>367.2</v>
      </c>
      <c r="I1415" s="122">
        <f t="shared" si="3"/>
        <v>1.006027397</v>
      </c>
      <c r="J1415" s="122">
        <f t="shared" si="4"/>
        <v>20.12054795</v>
      </c>
      <c r="K1415" s="122">
        <f t="shared" si="5"/>
        <v>30.58323288</v>
      </c>
      <c r="L1415" s="122">
        <f t="shared" si="6"/>
        <v>81</v>
      </c>
      <c r="M1415" s="125">
        <v>1.0</v>
      </c>
      <c r="N1415" s="125">
        <v>20.0</v>
      </c>
      <c r="O1415" s="118">
        <f t="shared" si="7"/>
        <v>20</v>
      </c>
      <c r="P1415" s="118"/>
      <c r="Q1415" s="118"/>
      <c r="R1415" s="118"/>
      <c r="S1415" s="118"/>
      <c r="T1415" s="118"/>
      <c r="U1415" s="118"/>
      <c r="V1415" s="118"/>
      <c r="W1415" s="118"/>
      <c r="X1415" s="118"/>
      <c r="Y1415" s="118"/>
      <c r="Z1415" s="118"/>
      <c r="AA1415" s="118"/>
      <c r="AB1415" s="118"/>
      <c r="AC1415" s="118"/>
      <c r="AD1415" s="118"/>
      <c r="AE1415" s="118"/>
      <c r="AF1415" s="118"/>
      <c r="AG1415" s="118"/>
    </row>
    <row r="1416" ht="11.25" customHeight="1">
      <c r="A1416" s="123">
        <v>2890.793751955345</v>
      </c>
      <c r="B1416" s="124">
        <v>73.4520916</v>
      </c>
      <c r="C1416" s="124">
        <f t="shared" si="1"/>
        <v>5.871664802</v>
      </c>
      <c r="D1416" s="124">
        <v>431.28606091052717</v>
      </c>
      <c r="E1416" s="125">
        <v>74.0</v>
      </c>
      <c r="F1416" s="125">
        <v>0.99</v>
      </c>
      <c r="G1416" s="126">
        <v>-0.4</v>
      </c>
      <c r="H1416" s="127">
        <f t="shared" si="2"/>
        <v>532.8</v>
      </c>
      <c r="I1416" s="122">
        <f t="shared" si="3"/>
        <v>1.459726027</v>
      </c>
      <c r="J1416" s="122">
        <f t="shared" si="4"/>
        <v>4.379178082</v>
      </c>
      <c r="K1416" s="122">
        <f t="shared" si="5"/>
        <v>4.335386301</v>
      </c>
      <c r="L1416" s="122">
        <f t="shared" si="6"/>
        <v>13</v>
      </c>
      <c r="M1416" s="125">
        <v>0.75</v>
      </c>
      <c r="N1416" s="125">
        <v>2.0</v>
      </c>
      <c r="O1416" s="118">
        <f t="shared" si="7"/>
        <v>3</v>
      </c>
      <c r="P1416" s="118"/>
      <c r="Q1416" s="118"/>
      <c r="R1416" s="118"/>
      <c r="S1416" s="118"/>
      <c r="T1416" s="118"/>
      <c r="U1416" s="118"/>
      <c r="V1416" s="118"/>
      <c r="W1416" s="118"/>
      <c r="X1416" s="118"/>
      <c r="Y1416" s="118"/>
      <c r="Z1416" s="118"/>
      <c r="AA1416" s="118"/>
      <c r="AB1416" s="118"/>
      <c r="AC1416" s="118"/>
      <c r="AD1416" s="118"/>
      <c r="AE1416" s="118"/>
      <c r="AF1416" s="118"/>
      <c r="AG1416" s="118"/>
    </row>
    <row r="1417" ht="11.25" customHeight="1">
      <c r="A1417" s="123">
        <v>4972.487359128563</v>
      </c>
      <c r="B1417" s="124">
        <v>30.537962500000003</v>
      </c>
      <c r="C1417" s="124">
        <f t="shared" si="1"/>
        <v>81.84083608</v>
      </c>
      <c r="D1417" s="124">
        <v>2499.252383206605</v>
      </c>
      <c r="E1417" s="125">
        <v>90.0</v>
      </c>
      <c r="F1417" s="125">
        <v>0.88</v>
      </c>
      <c r="G1417" s="126">
        <v>-0.2</v>
      </c>
      <c r="H1417" s="127">
        <f t="shared" si="2"/>
        <v>864</v>
      </c>
      <c r="I1417" s="122">
        <f t="shared" si="3"/>
        <v>2.367123288</v>
      </c>
      <c r="J1417" s="122">
        <f t="shared" si="4"/>
        <v>78.11506849</v>
      </c>
      <c r="K1417" s="122">
        <f t="shared" si="5"/>
        <v>68.74126027</v>
      </c>
      <c r="L1417" s="122">
        <f t="shared" si="6"/>
        <v>216</v>
      </c>
      <c r="M1417" s="125">
        <v>0.75</v>
      </c>
      <c r="N1417" s="125">
        <v>25.0</v>
      </c>
      <c r="O1417" s="118">
        <f t="shared" si="7"/>
        <v>33</v>
      </c>
      <c r="P1417" s="118"/>
      <c r="Q1417" s="118"/>
      <c r="R1417" s="118"/>
      <c r="S1417" s="118"/>
      <c r="T1417" s="118"/>
      <c r="U1417" s="118"/>
      <c r="V1417" s="118"/>
      <c r="W1417" s="118"/>
      <c r="X1417" s="118"/>
      <c r="Y1417" s="118"/>
      <c r="Z1417" s="118"/>
      <c r="AA1417" s="118"/>
      <c r="AB1417" s="118"/>
      <c r="AC1417" s="118"/>
      <c r="AD1417" s="118"/>
      <c r="AE1417" s="118"/>
      <c r="AF1417" s="118"/>
      <c r="AG1417" s="118"/>
    </row>
    <row r="1418" ht="11.25" customHeight="1">
      <c r="A1418" s="123">
        <v>52793.46202407029</v>
      </c>
      <c r="B1418" s="124">
        <v>19.0665055</v>
      </c>
      <c r="C1418" s="124">
        <f t="shared" si="1"/>
        <v>441.4180852</v>
      </c>
      <c r="D1418" s="124">
        <v>8416.300348922898</v>
      </c>
      <c r="E1418" s="125">
        <v>162.0</v>
      </c>
      <c r="F1418" s="125">
        <v>2.48</v>
      </c>
      <c r="G1418" s="126">
        <v>-0.1</v>
      </c>
      <c r="H1418" s="127">
        <f t="shared" si="2"/>
        <v>1749.6</v>
      </c>
      <c r="I1418" s="122">
        <f t="shared" si="3"/>
        <v>4.793424658</v>
      </c>
      <c r="J1418" s="122">
        <f t="shared" si="4"/>
        <v>158.1830137</v>
      </c>
      <c r="K1418" s="122">
        <f t="shared" si="5"/>
        <v>392.293874</v>
      </c>
      <c r="L1418" s="122">
        <f t="shared" si="6"/>
        <v>943</v>
      </c>
      <c r="M1418" s="125">
        <v>0.85</v>
      </c>
      <c r="N1418" s="125">
        <v>28.0</v>
      </c>
      <c r="O1418" s="118">
        <f t="shared" si="7"/>
        <v>33</v>
      </c>
      <c r="P1418" s="118"/>
      <c r="Q1418" s="118"/>
      <c r="R1418" s="118"/>
      <c r="S1418" s="118"/>
      <c r="T1418" s="118"/>
      <c r="U1418" s="118"/>
      <c r="V1418" s="118"/>
      <c r="W1418" s="118"/>
      <c r="X1418" s="118"/>
      <c r="Y1418" s="118"/>
      <c r="Z1418" s="118"/>
      <c r="AA1418" s="118"/>
      <c r="AB1418" s="118"/>
      <c r="AC1418" s="118"/>
      <c r="AD1418" s="118"/>
      <c r="AE1418" s="118"/>
      <c r="AF1418" s="118"/>
      <c r="AG1418" s="118"/>
    </row>
    <row r="1419" ht="11.25" customHeight="1">
      <c r="A1419" s="123">
        <v>39398.79288507713</v>
      </c>
      <c r="B1419" s="124">
        <v>19.0665055</v>
      </c>
      <c r="C1419" s="124">
        <f t="shared" si="1"/>
        <v>339.1187077</v>
      </c>
      <c r="D1419" s="124">
        <v>6465.808705983125</v>
      </c>
      <c r="E1419" s="125">
        <v>162.0</v>
      </c>
      <c r="F1419" s="125">
        <v>1.89</v>
      </c>
      <c r="G1419" s="126">
        <v>0.8</v>
      </c>
      <c r="H1419" s="127">
        <f t="shared" si="2"/>
        <v>3499.2</v>
      </c>
      <c r="I1419" s="122">
        <f t="shared" si="3"/>
        <v>9.586849315</v>
      </c>
      <c r="J1419" s="122">
        <f t="shared" si="4"/>
        <v>316.3660274</v>
      </c>
      <c r="K1419" s="122">
        <f t="shared" si="5"/>
        <v>597.9317918</v>
      </c>
      <c r="L1419" s="122">
        <f t="shared" si="6"/>
        <v>1512</v>
      </c>
      <c r="M1419" s="125">
        <v>0.85</v>
      </c>
      <c r="N1419" s="125">
        <v>28.0</v>
      </c>
      <c r="O1419" s="118">
        <f t="shared" si="7"/>
        <v>33</v>
      </c>
      <c r="P1419" s="118"/>
      <c r="Q1419" s="118"/>
      <c r="R1419" s="118"/>
      <c r="S1419" s="118"/>
      <c r="T1419" s="118"/>
      <c r="U1419" s="118"/>
      <c r="V1419" s="118"/>
      <c r="W1419" s="118"/>
      <c r="X1419" s="118"/>
      <c r="Y1419" s="118"/>
      <c r="Z1419" s="118"/>
      <c r="AA1419" s="118"/>
      <c r="AB1419" s="118"/>
      <c r="AC1419" s="118"/>
      <c r="AD1419" s="118"/>
      <c r="AE1419" s="118"/>
      <c r="AF1419" s="118"/>
      <c r="AG1419" s="118"/>
    </row>
    <row r="1420" ht="11.25" customHeight="1">
      <c r="A1420" s="123">
        <v>4511.179675128107</v>
      </c>
      <c r="B1420" s="124">
        <v>23.8832782</v>
      </c>
      <c r="C1420" s="124">
        <f t="shared" si="1"/>
        <v>3.560724759</v>
      </c>
      <c r="D1420" s="124">
        <v>85.0417800027378</v>
      </c>
      <c r="E1420" s="125">
        <v>58.0</v>
      </c>
      <c r="F1420" s="125">
        <v>0.49</v>
      </c>
      <c r="G1420" s="126">
        <v>0.8</v>
      </c>
      <c r="H1420" s="127">
        <f t="shared" si="2"/>
        <v>1252.8</v>
      </c>
      <c r="I1420" s="122">
        <f t="shared" si="3"/>
        <v>3.432328767</v>
      </c>
      <c r="J1420" s="122">
        <f t="shared" si="4"/>
        <v>10.2969863</v>
      </c>
      <c r="K1420" s="122">
        <f t="shared" si="5"/>
        <v>5.045523288</v>
      </c>
      <c r="L1420" s="122">
        <f t="shared" si="6"/>
        <v>20</v>
      </c>
      <c r="M1420" s="125">
        <v>1.0</v>
      </c>
      <c r="N1420" s="125">
        <v>3.0</v>
      </c>
      <c r="O1420" s="118">
        <f t="shared" si="7"/>
        <v>3</v>
      </c>
      <c r="P1420" s="118"/>
      <c r="Q1420" s="118"/>
      <c r="R1420" s="118"/>
      <c r="S1420" s="118"/>
      <c r="T1420" s="118"/>
      <c r="U1420" s="118"/>
      <c r="V1420" s="118"/>
      <c r="W1420" s="118"/>
      <c r="X1420" s="118"/>
      <c r="Y1420" s="118"/>
      <c r="Z1420" s="118"/>
      <c r="AA1420" s="118"/>
      <c r="AB1420" s="118"/>
      <c r="AC1420" s="118"/>
      <c r="AD1420" s="118"/>
      <c r="AE1420" s="118"/>
      <c r="AF1420" s="118"/>
      <c r="AG1420" s="118"/>
    </row>
    <row r="1421" ht="11.25" customHeight="1">
      <c r="A1421" s="123">
        <v>93725.67222029803</v>
      </c>
      <c r="B1421" s="124">
        <v>7.152195</v>
      </c>
      <c r="C1421" s="124">
        <f t="shared" si="1"/>
        <v>187.2298053</v>
      </c>
      <c r="D1421" s="124">
        <v>1339.1040775679232</v>
      </c>
      <c r="E1421" s="125">
        <v>98.0</v>
      </c>
      <c r="F1421" s="125">
        <v>0.77</v>
      </c>
      <c r="G1421" s="126">
        <v>-0.1</v>
      </c>
      <c r="H1421" s="127">
        <f t="shared" si="2"/>
        <v>1058.4</v>
      </c>
      <c r="I1421" s="122">
        <f t="shared" si="3"/>
        <v>2.899726027</v>
      </c>
      <c r="J1421" s="122">
        <f t="shared" si="4"/>
        <v>133.3873973</v>
      </c>
      <c r="K1421" s="122">
        <f t="shared" si="5"/>
        <v>102.7082959</v>
      </c>
      <c r="L1421" s="122">
        <f t="shared" si="6"/>
        <v>339</v>
      </c>
      <c r="M1421" s="125">
        <v>1.0</v>
      </c>
      <c r="N1421" s="125">
        <v>46.0</v>
      </c>
      <c r="O1421" s="118">
        <f t="shared" si="7"/>
        <v>46</v>
      </c>
      <c r="P1421" s="118"/>
      <c r="Q1421" s="118"/>
      <c r="R1421" s="118"/>
      <c r="S1421" s="118"/>
      <c r="T1421" s="118"/>
      <c r="U1421" s="118"/>
      <c r="V1421" s="118"/>
      <c r="W1421" s="118"/>
      <c r="X1421" s="118"/>
      <c r="Y1421" s="118"/>
      <c r="Z1421" s="118"/>
      <c r="AA1421" s="118"/>
      <c r="AB1421" s="118"/>
      <c r="AC1421" s="118"/>
      <c r="AD1421" s="118"/>
      <c r="AE1421" s="118"/>
      <c r="AF1421" s="118"/>
      <c r="AG1421" s="118"/>
    </row>
    <row r="1422" ht="11.25" customHeight="1">
      <c r="A1422" s="123">
        <v>39231.86401021008</v>
      </c>
      <c r="B1422" s="124">
        <v>68.580825</v>
      </c>
      <c r="C1422" s="124">
        <f t="shared" si="1"/>
        <v>63.17866813</v>
      </c>
      <c r="D1422" s="124">
        <v>4332.845182496478</v>
      </c>
      <c r="E1422" s="125">
        <v>74.0</v>
      </c>
      <c r="F1422" s="125">
        <v>0.68</v>
      </c>
      <c r="G1422" s="126">
        <v>0.6</v>
      </c>
      <c r="H1422" s="127">
        <f t="shared" si="2"/>
        <v>1420.8</v>
      </c>
      <c r="I1422" s="122">
        <f t="shared" si="3"/>
        <v>3.89260274</v>
      </c>
      <c r="J1422" s="122">
        <f t="shared" si="4"/>
        <v>147.9189041</v>
      </c>
      <c r="K1422" s="122">
        <f t="shared" si="5"/>
        <v>100.5848548</v>
      </c>
      <c r="L1422" s="122">
        <f t="shared" si="6"/>
        <v>349</v>
      </c>
      <c r="M1422" s="125">
        <v>0.82</v>
      </c>
      <c r="N1422" s="125">
        <v>31.0</v>
      </c>
      <c r="O1422" s="118">
        <f t="shared" si="7"/>
        <v>38</v>
      </c>
      <c r="P1422" s="118"/>
      <c r="Q1422" s="118"/>
      <c r="R1422" s="118"/>
      <c r="S1422" s="118"/>
      <c r="T1422" s="118"/>
      <c r="U1422" s="118"/>
      <c r="V1422" s="118"/>
      <c r="W1422" s="118"/>
      <c r="X1422" s="118"/>
      <c r="Y1422" s="118"/>
      <c r="Z1422" s="118"/>
      <c r="AA1422" s="118"/>
      <c r="AB1422" s="118"/>
      <c r="AC1422" s="118"/>
      <c r="AD1422" s="118"/>
      <c r="AE1422" s="118"/>
      <c r="AF1422" s="118"/>
      <c r="AG1422" s="118"/>
    </row>
    <row r="1423" ht="11.25" customHeight="1">
      <c r="A1423" s="123">
        <v>36471.185274968324</v>
      </c>
      <c r="B1423" s="124">
        <v>9.8600425</v>
      </c>
      <c r="C1423" s="124">
        <f t="shared" si="1"/>
        <v>40.91079401</v>
      </c>
      <c r="D1423" s="124">
        <v>403.38216766303503</v>
      </c>
      <c r="E1423" s="125">
        <v>58.0</v>
      </c>
      <c r="F1423" s="125">
        <v>0.73</v>
      </c>
      <c r="G1423" s="126">
        <v>0.2</v>
      </c>
      <c r="H1423" s="127">
        <f t="shared" si="2"/>
        <v>835.2</v>
      </c>
      <c r="I1423" s="122">
        <f t="shared" si="3"/>
        <v>2.288219178</v>
      </c>
      <c r="J1423" s="122">
        <f t="shared" si="4"/>
        <v>50.34082192</v>
      </c>
      <c r="K1423" s="122">
        <f t="shared" si="5"/>
        <v>36.7488</v>
      </c>
      <c r="L1423" s="122">
        <f t="shared" si="6"/>
        <v>124</v>
      </c>
      <c r="M1423" s="125">
        <v>1.0</v>
      </c>
      <c r="N1423" s="125">
        <v>22.0</v>
      </c>
      <c r="O1423" s="118">
        <f t="shared" si="7"/>
        <v>22</v>
      </c>
      <c r="P1423" s="118"/>
      <c r="Q1423" s="118"/>
      <c r="R1423" s="118"/>
      <c r="S1423" s="118"/>
      <c r="T1423" s="118"/>
      <c r="U1423" s="118"/>
      <c r="V1423" s="118"/>
      <c r="W1423" s="118"/>
      <c r="X1423" s="118"/>
      <c r="Y1423" s="118"/>
      <c r="Z1423" s="118"/>
      <c r="AA1423" s="118"/>
      <c r="AB1423" s="118"/>
      <c r="AC1423" s="118"/>
      <c r="AD1423" s="118"/>
      <c r="AE1423" s="118"/>
      <c r="AF1423" s="118"/>
      <c r="AG1423" s="118"/>
    </row>
    <row r="1424" ht="11.25" customHeight="1">
      <c r="A1424" s="123">
        <v>72009.44843693334</v>
      </c>
      <c r="B1424" s="124">
        <v>10.8881931</v>
      </c>
      <c r="C1424" s="124">
        <f t="shared" si="1"/>
        <v>4.39500467</v>
      </c>
      <c r="D1424" s="124">
        <v>47.85365952594261</v>
      </c>
      <c r="E1424" s="125">
        <v>74.0</v>
      </c>
      <c r="F1424" s="125">
        <v>0.42</v>
      </c>
      <c r="G1424" s="126">
        <v>1.5</v>
      </c>
      <c r="H1424" s="127">
        <f t="shared" si="2"/>
        <v>2220</v>
      </c>
      <c r="I1424" s="122">
        <f t="shared" si="3"/>
        <v>6.082191781</v>
      </c>
      <c r="J1424" s="122">
        <f t="shared" si="4"/>
        <v>18.24657534</v>
      </c>
      <c r="K1424" s="122">
        <f t="shared" si="5"/>
        <v>7.663561644</v>
      </c>
      <c r="L1424" s="122">
        <f t="shared" si="6"/>
        <v>34</v>
      </c>
      <c r="M1424" s="125">
        <v>1.0</v>
      </c>
      <c r="N1424" s="125">
        <v>3.0</v>
      </c>
      <c r="O1424" s="118">
        <f t="shared" si="7"/>
        <v>3</v>
      </c>
      <c r="P1424" s="118"/>
      <c r="Q1424" s="118"/>
      <c r="R1424" s="118"/>
      <c r="S1424" s="118"/>
      <c r="T1424" s="118"/>
      <c r="U1424" s="118"/>
      <c r="V1424" s="118"/>
      <c r="W1424" s="118"/>
      <c r="X1424" s="118"/>
      <c r="Y1424" s="118"/>
      <c r="Z1424" s="118"/>
      <c r="AA1424" s="118"/>
      <c r="AB1424" s="118"/>
      <c r="AC1424" s="118"/>
      <c r="AD1424" s="118"/>
      <c r="AE1424" s="118"/>
      <c r="AF1424" s="118"/>
      <c r="AG1424" s="118"/>
    </row>
    <row r="1425" ht="11.25" customHeight="1">
      <c r="A1425" s="123">
        <v>9888.345392658237</v>
      </c>
      <c r="B1425" s="124">
        <v>8.635143000000001</v>
      </c>
      <c r="C1425" s="124">
        <f t="shared" si="1"/>
        <v>19.68922602</v>
      </c>
      <c r="D1425" s="124">
        <v>170.01928224105004</v>
      </c>
      <c r="E1425" s="125">
        <v>90.0</v>
      </c>
      <c r="F1425" s="125">
        <v>1.02</v>
      </c>
      <c r="G1425" s="126">
        <v>0.4</v>
      </c>
      <c r="H1425" s="127">
        <f t="shared" si="2"/>
        <v>1512</v>
      </c>
      <c r="I1425" s="122">
        <f t="shared" si="3"/>
        <v>4.142465753</v>
      </c>
      <c r="J1425" s="122">
        <f t="shared" si="4"/>
        <v>20.71232877</v>
      </c>
      <c r="K1425" s="122">
        <f t="shared" si="5"/>
        <v>21.12657534</v>
      </c>
      <c r="L1425" s="122">
        <f t="shared" si="6"/>
        <v>63</v>
      </c>
      <c r="M1425" s="125">
        <v>1.0</v>
      </c>
      <c r="N1425" s="125">
        <v>5.0</v>
      </c>
      <c r="O1425" s="118">
        <f t="shared" si="7"/>
        <v>5</v>
      </c>
      <c r="P1425" s="118"/>
      <c r="Q1425" s="118"/>
      <c r="R1425" s="118"/>
      <c r="S1425" s="118"/>
      <c r="T1425" s="118"/>
      <c r="U1425" s="118"/>
      <c r="V1425" s="118"/>
      <c r="W1425" s="118"/>
      <c r="X1425" s="118"/>
      <c r="Y1425" s="118"/>
      <c r="Z1425" s="118"/>
      <c r="AA1425" s="118"/>
      <c r="AB1425" s="118"/>
      <c r="AC1425" s="118"/>
      <c r="AD1425" s="118"/>
      <c r="AE1425" s="118"/>
      <c r="AF1425" s="118"/>
      <c r="AG1425" s="118"/>
    </row>
    <row r="1426" ht="11.25" customHeight="1">
      <c r="A1426" s="123">
        <v>15592.298300798702</v>
      </c>
      <c r="B1426" s="124">
        <v>19.0665055</v>
      </c>
      <c r="C1426" s="124">
        <f t="shared" si="1"/>
        <v>482.9128694</v>
      </c>
      <c r="D1426" s="124">
        <v>9207.460879917704</v>
      </c>
      <c r="E1426" s="125">
        <v>186.0</v>
      </c>
      <c r="F1426" s="125">
        <v>2.36</v>
      </c>
      <c r="G1426" s="126">
        <v>0.5</v>
      </c>
      <c r="H1426" s="127">
        <f t="shared" si="2"/>
        <v>3348</v>
      </c>
      <c r="I1426" s="122">
        <f t="shared" si="3"/>
        <v>9.17260274</v>
      </c>
      <c r="J1426" s="122">
        <f t="shared" si="4"/>
        <v>302.6958904</v>
      </c>
      <c r="K1426" s="122">
        <f t="shared" si="5"/>
        <v>714.3623014</v>
      </c>
      <c r="L1426" s="122">
        <f t="shared" si="6"/>
        <v>1731</v>
      </c>
      <c r="M1426" s="125">
        <v>0.85</v>
      </c>
      <c r="N1426" s="125">
        <v>28.0</v>
      </c>
      <c r="O1426" s="118">
        <f t="shared" si="7"/>
        <v>33</v>
      </c>
      <c r="P1426" s="118"/>
      <c r="Q1426" s="118"/>
      <c r="R1426" s="118"/>
      <c r="S1426" s="118"/>
      <c r="T1426" s="118"/>
      <c r="U1426" s="118"/>
      <c r="V1426" s="118"/>
      <c r="W1426" s="118"/>
      <c r="X1426" s="118"/>
      <c r="Y1426" s="118"/>
      <c r="Z1426" s="118"/>
      <c r="AA1426" s="118"/>
      <c r="AB1426" s="118"/>
      <c r="AC1426" s="118"/>
      <c r="AD1426" s="118"/>
      <c r="AE1426" s="118"/>
      <c r="AF1426" s="118"/>
      <c r="AG1426" s="118"/>
    </row>
    <row r="1427" ht="11.25" customHeight="1">
      <c r="A1427" s="123">
        <v>52881.436447142725</v>
      </c>
      <c r="B1427" s="124">
        <v>8.326496800000001</v>
      </c>
      <c r="C1427" s="124">
        <f t="shared" si="1"/>
        <v>330.0175513</v>
      </c>
      <c r="D1427" s="124">
        <v>2747.890084990328</v>
      </c>
      <c r="E1427" s="125">
        <v>162.0</v>
      </c>
      <c r="F1427" s="125">
        <v>1.11</v>
      </c>
      <c r="G1427" s="126">
        <v>0.6</v>
      </c>
      <c r="H1427" s="127">
        <f t="shared" si="2"/>
        <v>3110.4</v>
      </c>
      <c r="I1427" s="122">
        <f t="shared" si="3"/>
        <v>8.521643836</v>
      </c>
      <c r="J1427" s="122">
        <f t="shared" si="4"/>
        <v>366.4306849</v>
      </c>
      <c r="K1427" s="122">
        <f t="shared" si="5"/>
        <v>406.7380603</v>
      </c>
      <c r="L1427" s="122">
        <f t="shared" si="6"/>
        <v>1180</v>
      </c>
      <c r="M1427" s="125">
        <v>1.0</v>
      </c>
      <c r="N1427" s="125">
        <v>43.0</v>
      </c>
      <c r="O1427" s="118">
        <f t="shared" si="7"/>
        <v>43</v>
      </c>
      <c r="P1427" s="118"/>
      <c r="Q1427" s="118"/>
      <c r="R1427" s="118"/>
      <c r="S1427" s="118"/>
      <c r="T1427" s="118"/>
      <c r="U1427" s="118"/>
      <c r="V1427" s="118"/>
      <c r="W1427" s="118"/>
      <c r="X1427" s="118"/>
      <c r="Y1427" s="118"/>
      <c r="Z1427" s="118"/>
      <c r="AA1427" s="118"/>
      <c r="AB1427" s="118"/>
      <c r="AC1427" s="118"/>
      <c r="AD1427" s="118"/>
      <c r="AE1427" s="118"/>
      <c r="AF1427" s="118"/>
      <c r="AG1427" s="118"/>
    </row>
    <row r="1428" ht="11.25" customHeight="1">
      <c r="A1428" s="123">
        <v>29759.844063707562</v>
      </c>
      <c r="B1428" s="124">
        <v>18.931281600000002</v>
      </c>
      <c r="C1428" s="124">
        <f t="shared" si="1"/>
        <v>56.1982013</v>
      </c>
      <c r="D1428" s="124">
        <v>1063.9039741972356</v>
      </c>
      <c r="E1428" s="125">
        <v>146.0</v>
      </c>
      <c r="F1428" s="125">
        <v>0.5</v>
      </c>
      <c r="G1428" s="126">
        <v>0.2</v>
      </c>
      <c r="H1428" s="127">
        <f t="shared" si="2"/>
        <v>2102.4</v>
      </c>
      <c r="I1428" s="122">
        <f t="shared" si="3"/>
        <v>5.76</v>
      </c>
      <c r="J1428" s="122">
        <f t="shared" si="4"/>
        <v>132.48</v>
      </c>
      <c r="K1428" s="122">
        <f t="shared" si="5"/>
        <v>66.24</v>
      </c>
      <c r="L1428" s="122">
        <f t="shared" si="6"/>
        <v>265</v>
      </c>
      <c r="M1428" s="125">
        <v>0.95</v>
      </c>
      <c r="N1428" s="125">
        <v>22.0</v>
      </c>
      <c r="O1428" s="118">
        <f t="shared" si="7"/>
        <v>23</v>
      </c>
      <c r="P1428" s="118"/>
      <c r="Q1428" s="118"/>
      <c r="R1428" s="118"/>
      <c r="S1428" s="118"/>
      <c r="T1428" s="118"/>
      <c r="U1428" s="118"/>
      <c r="V1428" s="118"/>
      <c r="W1428" s="118"/>
      <c r="X1428" s="118"/>
      <c r="Y1428" s="118"/>
      <c r="Z1428" s="118"/>
      <c r="AA1428" s="118"/>
      <c r="AB1428" s="118"/>
      <c r="AC1428" s="118"/>
      <c r="AD1428" s="118"/>
      <c r="AE1428" s="118"/>
      <c r="AF1428" s="118"/>
      <c r="AG1428" s="118"/>
    </row>
    <row r="1429" ht="11.25" customHeight="1">
      <c r="A1429" s="123">
        <v>17735.99899004851</v>
      </c>
      <c r="B1429" s="124">
        <v>33.2086259</v>
      </c>
      <c r="C1429" s="124">
        <f t="shared" si="1"/>
        <v>47.74614326</v>
      </c>
      <c r="D1429" s="124">
        <v>1585.583809599334</v>
      </c>
      <c r="E1429" s="125">
        <v>74.0</v>
      </c>
      <c r="F1429" s="125">
        <v>0.85</v>
      </c>
      <c r="G1429" s="126">
        <v>0.5</v>
      </c>
      <c r="H1429" s="127">
        <f t="shared" si="2"/>
        <v>1332</v>
      </c>
      <c r="I1429" s="122">
        <f t="shared" si="3"/>
        <v>3.649315068</v>
      </c>
      <c r="J1429" s="122">
        <f t="shared" si="4"/>
        <v>98.53150685</v>
      </c>
      <c r="K1429" s="122">
        <f t="shared" si="5"/>
        <v>83.75178082</v>
      </c>
      <c r="L1429" s="122">
        <f t="shared" si="6"/>
        <v>266</v>
      </c>
      <c r="M1429" s="125">
        <v>0.85</v>
      </c>
      <c r="N1429" s="125">
        <v>23.0</v>
      </c>
      <c r="O1429" s="118">
        <f t="shared" si="7"/>
        <v>27</v>
      </c>
      <c r="P1429" s="118"/>
      <c r="Q1429" s="118"/>
      <c r="R1429" s="118"/>
      <c r="S1429" s="118"/>
      <c r="T1429" s="118"/>
      <c r="U1429" s="118"/>
      <c r="V1429" s="118"/>
      <c r="W1429" s="118"/>
      <c r="X1429" s="118"/>
      <c r="Y1429" s="118"/>
      <c r="Z1429" s="118"/>
      <c r="AA1429" s="118"/>
      <c r="AB1429" s="118"/>
      <c r="AC1429" s="118"/>
      <c r="AD1429" s="118"/>
      <c r="AE1429" s="118"/>
      <c r="AF1429" s="118"/>
      <c r="AG1429" s="118"/>
    </row>
    <row r="1430" ht="11.25" customHeight="1">
      <c r="A1430" s="123">
        <v>86716.77420337827</v>
      </c>
      <c r="B1430" s="124">
        <v>13.0377938</v>
      </c>
      <c r="C1430" s="124">
        <f t="shared" si="1"/>
        <v>79.90115133</v>
      </c>
      <c r="D1430" s="124">
        <v>1041.7347354855212</v>
      </c>
      <c r="E1430" s="125">
        <v>98.0</v>
      </c>
      <c r="F1430" s="125">
        <v>1.05</v>
      </c>
      <c r="G1430" s="126">
        <v>0.4</v>
      </c>
      <c r="H1430" s="127">
        <f t="shared" si="2"/>
        <v>1646.4</v>
      </c>
      <c r="I1430" s="122">
        <f t="shared" si="3"/>
        <v>4.510684932</v>
      </c>
      <c r="J1430" s="122">
        <f t="shared" si="4"/>
        <v>103.7457534</v>
      </c>
      <c r="K1430" s="122">
        <f t="shared" si="5"/>
        <v>108.9330411</v>
      </c>
      <c r="L1430" s="122">
        <f t="shared" si="6"/>
        <v>322</v>
      </c>
      <c r="M1430" s="125">
        <v>1.0</v>
      </c>
      <c r="N1430" s="125">
        <v>23.0</v>
      </c>
      <c r="O1430" s="118">
        <f t="shared" si="7"/>
        <v>23</v>
      </c>
      <c r="P1430" s="118"/>
      <c r="Q1430" s="118"/>
      <c r="R1430" s="118"/>
      <c r="S1430" s="118"/>
      <c r="T1430" s="118"/>
      <c r="U1430" s="118"/>
      <c r="V1430" s="118"/>
      <c r="W1430" s="118"/>
      <c r="X1430" s="118"/>
      <c r="Y1430" s="118"/>
      <c r="Z1430" s="118"/>
      <c r="AA1430" s="118"/>
      <c r="AB1430" s="118"/>
      <c r="AC1430" s="118"/>
      <c r="AD1430" s="118"/>
      <c r="AE1430" s="118"/>
      <c r="AF1430" s="118"/>
      <c r="AG1430" s="118"/>
    </row>
    <row r="1431" ht="11.25" customHeight="1">
      <c r="A1431" s="123">
        <v>56592.45296194734</v>
      </c>
      <c r="B1431" s="124">
        <v>11.3477377</v>
      </c>
      <c r="C1431" s="124">
        <f t="shared" si="1"/>
        <v>107.2011894</v>
      </c>
      <c r="D1431" s="124">
        <v>1216.4909785428865</v>
      </c>
      <c r="E1431" s="125">
        <v>220.0</v>
      </c>
      <c r="F1431" s="125">
        <v>0.25</v>
      </c>
      <c r="G1431" s="126">
        <v>1.2</v>
      </c>
      <c r="H1431" s="127">
        <f t="shared" si="2"/>
        <v>5808</v>
      </c>
      <c r="I1431" s="122">
        <f t="shared" si="3"/>
        <v>15.91232877</v>
      </c>
      <c r="J1431" s="122">
        <f t="shared" si="4"/>
        <v>525.1068493</v>
      </c>
      <c r="K1431" s="122">
        <f t="shared" si="5"/>
        <v>131.2767123</v>
      </c>
      <c r="L1431" s="122">
        <f t="shared" si="6"/>
        <v>788</v>
      </c>
      <c r="M1431" s="125">
        <v>0.85</v>
      </c>
      <c r="N1431" s="125">
        <v>28.0</v>
      </c>
      <c r="O1431" s="118">
        <f t="shared" si="7"/>
        <v>33</v>
      </c>
      <c r="P1431" s="118"/>
      <c r="Q1431" s="118"/>
      <c r="R1431" s="118"/>
      <c r="S1431" s="118"/>
      <c r="T1431" s="118"/>
      <c r="U1431" s="118"/>
      <c r="V1431" s="118"/>
      <c r="W1431" s="118"/>
      <c r="X1431" s="118"/>
      <c r="Y1431" s="118"/>
      <c r="Z1431" s="118"/>
      <c r="AA1431" s="118"/>
      <c r="AB1431" s="118"/>
      <c r="AC1431" s="118"/>
      <c r="AD1431" s="118"/>
      <c r="AE1431" s="118"/>
      <c r="AF1431" s="118"/>
      <c r="AG1431" s="118"/>
    </row>
    <row r="1432" ht="11.25" customHeight="1">
      <c r="A1432" s="123">
        <v>40235.04519422066</v>
      </c>
      <c r="B1432" s="124">
        <v>44.9181191</v>
      </c>
      <c r="C1432" s="124">
        <f t="shared" si="1"/>
        <v>87.62139123</v>
      </c>
      <c r="D1432" s="124">
        <v>3935.7880870940717</v>
      </c>
      <c r="E1432" s="125">
        <v>220.0</v>
      </c>
      <c r="F1432" s="125">
        <v>0.25</v>
      </c>
      <c r="G1432" s="126">
        <v>0.8</v>
      </c>
      <c r="H1432" s="127">
        <f t="shared" si="2"/>
        <v>4752</v>
      </c>
      <c r="I1432" s="122">
        <f t="shared" si="3"/>
        <v>13.01917808</v>
      </c>
      <c r="J1432" s="122">
        <f t="shared" si="4"/>
        <v>507.7479452</v>
      </c>
      <c r="K1432" s="122">
        <f t="shared" si="5"/>
        <v>126.9369863</v>
      </c>
      <c r="L1432" s="122">
        <f t="shared" si="6"/>
        <v>762</v>
      </c>
      <c r="M1432" s="125">
        <v>0.85</v>
      </c>
      <c r="N1432" s="125">
        <v>33.0</v>
      </c>
      <c r="O1432" s="118">
        <f t="shared" si="7"/>
        <v>39</v>
      </c>
      <c r="P1432" s="118"/>
      <c r="Q1432" s="118"/>
      <c r="R1432" s="118"/>
      <c r="S1432" s="118"/>
      <c r="T1432" s="118"/>
      <c r="U1432" s="118"/>
      <c r="V1432" s="118"/>
      <c r="W1432" s="118"/>
      <c r="X1432" s="118"/>
      <c r="Y1432" s="118"/>
      <c r="Z1432" s="118"/>
      <c r="AA1432" s="118"/>
      <c r="AB1432" s="118"/>
      <c r="AC1432" s="118"/>
      <c r="AD1432" s="118"/>
      <c r="AE1432" s="118"/>
      <c r="AF1432" s="118"/>
      <c r="AG1432" s="118"/>
    </row>
    <row r="1433" ht="11.25" customHeight="1">
      <c r="A1433" s="123">
        <v>8379.849282801288</v>
      </c>
      <c r="B1433" s="124">
        <v>26.9896973</v>
      </c>
      <c r="C1433" s="124">
        <f t="shared" si="1"/>
        <v>52.45613393</v>
      </c>
      <c r="D1433" s="124">
        <v>1415.7751762123346</v>
      </c>
      <c r="E1433" s="125">
        <v>170.0</v>
      </c>
      <c r="F1433" s="125">
        <v>1.3</v>
      </c>
      <c r="G1433" s="126">
        <v>0.2</v>
      </c>
      <c r="H1433" s="127">
        <f t="shared" si="2"/>
        <v>2448</v>
      </c>
      <c r="I1433" s="122">
        <f t="shared" si="3"/>
        <v>6.706849315</v>
      </c>
      <c r="J1433" s="122">
        <f t="shared" si="4"/>
        <v>46.94794521</v>
      </c>
      <c r="K1433" s="122">
        <f t="shared" si="5"/>
        <v>61.03232877</v>
      </c>
      <c r="L1433" s="122">
        <f t="shared" si="6"/>
        <v>169</v>
      </c>
      <c r="M1433" s="125">
        <v>0.75</v>
      </c>
      <c r="N1433" s="125">
        <v>5.0</v>
      </c>
      <c r="O1433" s="118">
        <f t="shared" si="7"/>
        <v>7</v>
      </c>
      <c r="P1433" s="118"/>
      <c r="Q1433" s="118"/>
      <c r="R1433" s="118"/>
      <c r="S1433" s="118"/>
      <c r="T1433" s="118"/>
      <c r="U1433" s="118"/>
      <c r="V1433" s="118"/>
      <c r="W1433" s="118"/>
      <c r="X1433" s="118"/>
      <c r="Y1433" s="118"/>
      <c r="Z1433" s="118"/>
      <c r="AA1433" s="118"/>
      <c r="AB1433" s="118"/>
      <c r="AC1433" s="118"/>
      <c r="AD1433" s="118"/>
      <c r="AE1433" s="118"/>
      <c r="AF1433" s="118"/>
      <c r="AG1433" s="118"/>
    </row>
    <row r="1434" ht="11.25" customHeight="1">
      <c r="A1434" s="123">
        <v>49745.1550946613</v>
      </c>
      <c r="B1434" s="124">
        <v>28.3293116</v>
      </c>
      <c r="C1434" s="124">
        <f t="shared" si="1"/>
        <v>428.4400741</v>
      </c>
      <c r="D1434" s="124">
        <v>12137.412362330624</v>
      </c>
      <c r="E1434" s="125">
        <v>162.0</v>
      </c>
      <c r="F1434" s="125">
        <v>2.96</v>
      </c>
      <c r="G1434" s="126">
        <v>-0.6</v>
      </c>
      <c r="H1434" s="127">
        <f t="shared" si="2"/>
        <v>777.6</v>
      </c>
      <c r="I1434" s="122">
        <f t="shared" si="3"/>
        <v>2.130410959</v>
      </c>
      <c r="J1434" s="122">
        <f t="shared" si="4"/>
        <v>57.52109589</v>
      </c>
      <c r="K1434" s="122">
        <f t="shared" si="5"/>
        <v>170.2624438</v>
      </c>
      <c r="L1434" s="122">
        <f t="shared" si="6"/>
        <v>398</v>
      </c>
      <c r="M1434" s="125">
        <v>0.85</v>
      </c>
      <c r="N1434" s="125">
        <v>23.0</v>
      </c>
      <c r="O1434" s="118">
        <f t="shared" si="7"/>
        <v>27</v>
      </c>
      <c r="P1434" s="118"/>
      <c r="Q1434" s="118"/>
      <c r="R1434" s="118"/>
      <c r="S1434" s="118"/>
      <c r="T1434" s="118"/>
      <c r="U1434" s="118"/>
      <c r="V1434" s="118"/>
      <c r="W1434" s="118"/>
      <c r="X1434" s="118"/>
      <c r="Y1434" s="118"/>
      <c r="Z1434" s="118"/>
      <c r="AA1434" s="118"/>
      <c r="AB1434" s="118"/>
      <c r="AC1434" s="118"/>
      <c r="AD1434" s="118"/>
      <c r="AE1434" s="118"/>
      <c r="AF1434" s="118"/>
      <c r="AG1434" s="118"/>
    </row>
    <row r="1435" ht="11.25" customHeight="1">
      <c r="A1435" s="123">
        <v>81186.83623203459</v>
      </c>
      <c r="B1435" s="124">
        <v>9.6121324</v>
      </c>
      <c r="C1435" s="124">
        <f t="shared" si="1"/>
        <v>264.9721218</v>
      </c>
      <c r="D1435" s="124">
        <v>2546.947116946553</v>
      </c>
      <c r="E1435" s="125">
        <v>162.0</v>
      </c>
      <c r="F1435" s="125">
        <v>1.74</v>
      </c>
      <c r="G1435" s="126">
        <v>0.2</v>
      </c>
      <c r="H1435" s="127">
        <f t="shared" si="2"/>
        <v>2332.8</v>
      </c>
      <c r="I1435" s="122">
        <f t="shared" si="3"/>
        <v>6.391232877</v>
      </c>
      <c r="J1435" s="122">
        <f t="shared" si="4"/>
        <v>172.5632877</v>
      </c>
      <c r="K1435" s="122">
        <f t="shared" si="5"/>
        <v>300.2601205</v>
      </c>
      <c r="L1435" s="122">
        <f t="shared" si="6"/>
        <v>773</v>
      </c>
      <c r="M1435" s="125">
        <v>0.85</v>
      </c>
      <c r="N1435" s="125">
        <v>23.0</v>
      </c>
      <c r="O1435" s="118">
        <f t="shared" si="7"/>
        <v>27</v>
      </c>
      <c r="P1435" s="118"/>
      <c r="Q1435" s="118"/>
      <c r="R1435" s="118"/>
      <c r="S1435" s="118"/>
      <c r="T1435" s="118"/>
      <c r="U1435" s="118"/>
      <c r="V1435" s="118"/>
      <c r="W1435" s="118"/>
      <c r="X1435" s="118"/>
      <c r="Y1435" s="118"/>
      <c r="Z1435" s="118"/>
      <c r="AA1435" s="118"/>
      <c r="AB1435" s="118"/>
      <c r="AC1435" s="118"/>
      <c r="AD1435" s="118"/>
      <c r="AE1435" s="118"/>
      <c r="AF1435" s="118"/>
      <c r="AG1435" s="118"/>
    </row>
    <row r="1436" ht="11.25" customHeight="1">
      <c r="A1436" s="123">
        <v>94965.05463962119</v>
      </c>
      <c r="B1436" s="124">
        <v>10.9049808</v>
      </c>
      <c r="C1436" s="124">
        <f t="shared" si="1"/>
        <v>74.24249723</v>
      </c>
      <c r="D1436" s="124">
        <v>809.6130068009984</v>
      </c>
      <c r="E1436" s="125">
        <v>106.0</v>
      </c>
      <c r="F1436" s="125">
        <v>0.64</v>
      </c>
      <c r="G1436" s="126">
        <v>-0.4</v>
      </c>
      <c r="H1436" s="127">
        <f t="shared" si="2"/>
        <v>763.2</v>
      </c>
      <c r="I1436" s="122">
        <f t="shared" si="3"/>
        <v>2.090958904</v>
      </c>
      <c r="J1436" s="122">
        <f t="shared" si="4"/>
        <v>43.91013699</v>
      </c>
      <c r="K1436" s="122">
        <f t="shared" si="5"/>
        <v>28.10248767</v>
      </c>
      <c r="L1436" s="122">
        <f t="shared" si="6"/>
        <v>100</v>
      </c>
      <c r="M1436" s="125">
        <v>1.0</v>
      </c>
      <c r="N1436" s="125">
        <v>21.0</v>
      </c>
      <c r="O1436" s="118">
        <f t="shared" si="7"/>
        <v>21</v>
      </c>
      <c r="P1436" s="118"/>
      <c r="Q1436" s="118"/>
      <c r="R1436" s="118"/>
      <c r="S1436" s="118"/>
      <c r="T1436" s="118"/>
      <c r="U1436" s="118"/>
      <c r="V1436" s="118"/>
      <c r="W1436" s="118"/>
      <c r="X1436" s="118"/>
      <c r="Y1436" s="118"/>
      <c r="Z1436" s="118"/>
      <c r="AA1436" s="118"/>
      <c r="AB1436" s="118"/>
      <c r="AC1436" s="118"/>
      <c r="AD1436" s="118"/>
      <c r="AE1436" s="118"/>
      <c r="AF1436" s="118"/>
      <c r="AG1436" s="118"/>
    </row>
    <row r="1437" ht="11.25" customHeight="1">
      <c r="A1437" s="123">
        <v>18878.157353740553</v>
      </c>
      <c r="B1437" s="124">
        <v>14.502714400000002</v>
      </c>
      <c r="C1437" s="124">
        <f t="shared" si="1"/>
        <v>89.85430456</v>
      </c>
      <c r="D1437" s="124">
        <v>1303.1313165782235</v>
      </c>
      <c r="E1437" s="125">
        <v>130.0</v>
      </c>
      <c r="F1437" s="125">
        <v>0.85</v>
      </c>
      <c r="G1437" s="126">
        <v>1.5</v>
      </c>
      <c r="H1437" s="127">
        <f t="shared" si="2"/>
        <v>3900</v>
      </c>
      <c r="I1437" s="122">
        <f t="shared" si="3"/>
        <v>10.68493151</v>
      </c>
      <c r="J1437" s="122">
        <f t="shared" si="4"/>
        <v>331.2328767</v>
      </c>
      <c r="K1437" s="122">
        <f t="shared" si="5"/>
        <v>281.5479452</v>
      </c>
      <c r="L1437" s="122">
        <f t="shared" si="6"/>
        <v>894</v>
      </c>
      <c r="M1437" s="125">
        <v>0.75</v>
      </c>
      <c r="N1437" s="125">
        <v>23.0</v>
      </c>
      <c r="O1437" s="118">
        <f t="shared" si="7"/>
        <v>31</v>
      </c>
      <c r="P1437" s="118"/>
      <c r="Q1437" s="118"/>
      <c r="R1437" s="118"/>
      <c r="S1437" s="118"/>
      <c r="T1437" s="118"/>
      <c r="U1437" s="118"/>
      <c r="V1437" s="118"/>
      <c r="W1437" s="118"/>
      <c r="X1437" s="118"/>
      <c r="Y1437" s="118"/>
      <c r="Z1437" s="118"/>
      <c r="AA1437" s="118"/>
      <c r="AB1437" s="118"/>
      <c r="AC1437" s="118"/>
      <c r="AD1437" s="118"/>
      <c r="AE1437" s="118"/>
      <c r="AF1437" s="118"/>
      <c r="AG1437" s="118"/>
    </row>
    <row r="1438" ht="11.25" customHeight="1">
      <c r="A1438" s="123">
        <v>68042.04360358593</v>
      </c>
      <c r="B1438" s="124">
        <v>11.493992400000002</v>
      </c>
      <c r="C1438" s="124">
        <f t="shared" si="1"/>
        <v>136.9808914</v>
      </c>
      <c r="D1438" s="124">
        <v>1574.457324656801</v>
      </c>
      <c r="E1438" s="125">
        <v>170.0</v>
      </c>
      <c r="F1438" s="125">
        <v>1.01</v>
      </c>
      <c r="G1438" s="126">
        <v>0.4</v>
      </c>
      <c r="H1438" s="127">
        <f t="shared" si="2"/>
        <v>2856</v>
      </c>
      <c r="I1438" s="122">
        <f t="shared" si="3"/>
        <v>7.824657534</v>
      </c>
      <c r="J1438" s="122">
        <f t="shared" si="4"/>
        <v>219.090411</v>
      </c>
      <c r="K1438" s="122">
        <f t="shared" si="5"/>
        <v>221.2813151</v>
      </c>
      <c r="L1438" s="122">
        <f t="shared" si="6"/>
        <v>662</v>
      </c>
      <c r="M1438" s="125">
        <v>0.82</v>
      </c>
      <c r="N1438" s="125">
        <v>23.0</v>
      </c>
      <c r="O1438" s="118">
        <f t="shared" si="7"/>
        <v>28</v>
      </c>
      <c r="P1438" s="118"/>
      <c r="Q1438" s="118"/>
      <c r="R1438" s="118"/>
      <c r="S1438" s="118"/>
      <c r="T1438" s="118"/>
      <c r="U1438" s="118"/>
      <c r="V1438" s="118"/>
      <c r="W1438" s="118"/>
      <c r="X1438" s="118"/>
      <c r="Y1438" s="118"/>
      <c r="Z1438" s="118"/>
      <c r="AA1438" s="118"/>
      <c r="AB1438" s="118"/>
      <c r="AC1438" s="118"/>
      <c r="AD1438" s="118"/>
      <c r="AE1438" s="118"/>
      <c r="AF1438" s="118"/>
      <c r="AG1438" s="118"/>
    </row>
    <row r="1439" ht="11.25" customHeight="1">
      <c r="A1439" s="123">
        <v>42528.76974926975</v>
      </c>
      <c r="B1439" s="124">
        <v>14.874578399999999</v>
      </c>
      <c r="C1439" s="124">
        <f t="shared" si="1"/>
        <v>79.96571179</v>
      </c>
      <c r="D1439" s="124">
        <v>1189.45624928592</v>
      </c>
      <c r="E1439" s="125">
        <v>284.0</v>
      </c>
      <c r="F1439" s="125">
        <v>0.25</v>
      </c>
      <c r="G1439" s="126">
        <v>-0.2</v>
      </c>
      <c r="H1439" s="127">
        <f t="shared" si="2"/>
        <v>2726.4</v>
      </c>
      <c r="I1439" s="122">
        <f t="shared" si="3"/>
        <v>7.469589041</v>
      </c>
      <c r="J1439" s="122">
        <f t="shared" si="4"/>
        <v>209.1484932</v>
      </c>
      <c r="K1439" s="122">
        <f t="shared" si="5"/>
        <v>52.28712329</v>
      </c>
      <c r="L1439" s="122">
        <f t="shared" si="6"/>
        <v>314</v>
      </c>
      <c r="M1439" s="125">
        <v>1.0</v>
      </c>
      <c r="N1439" s="125">
        <v>28.0</v>
      </c>
      <c r="O1439" s="118">
        <f t="shared" si="7"/>
        <v>28</v>
      </c>
      <c r="P1439" s="118"/>
      <c r="Q1439" s="118"/>
      <c r="R1439" s="118"/>
      <c r="S1439" s="118"/>
      <c r="T1439" s="118"/>
      <c r="U1439" s="118"/>
      <c r="V1439" s="118"/>
      <c r="W1439" s="118"/>
      <c r="X1439" s="118"/>
      <c r="Y1439" s="118"/>
      <c r="Z1439" s="118"/>
      <c r="AA1439" s="118"/>
      <c r="AB1439" s="118"/>
      <c r="AC1439" s="118"/>
      <c r="AD1439" s="118"/>
      <c r="AE1439" s="118"/>
      <c r="AF1439" s="118"/>
      <c r="AG1439" s="118"/>
    </row>
    <row r="1440" ht="11.25" customHeight="1">
      <c r="A1440" s="123">
        <v>66171.33682965845</v>
      </c>
      <c r="B1440" s="124">
        <v>22.8865686</v>
      </c>
      <c r="C1440" s="124">
        <f t="shared" si="1"/>
        <v>61.06665916</v>
      </c>
      <c r="D1440" s="124">
        <v>1397.6062840563636</v>
      </c>
      <c r="E1440" s="125">
        <v>268.0</v>
      </c>
      <c r="F1440" s="125">
        <v>0.25</v>
      </c>
      <c r="G1440" s="126">
        <v>-0.2</v>
      </c>
      <c r="H1440" s="127">
        <f t="shared" si="2"/>
        <v>2572.8</v>
      </c>
      <c r="I1440" s="122">
        <f t="shared" si="3"/>
        <v>7.048767123</v>
      </c>
      <c r="J1440" s="122">
        <f t="shared" si="4"/>
        <v>119.8290411</v>
      </c>
      <c r="K1440" s="122">
        <f t="shared" si="5"/>
        <v>29.95726027</v>
      </c>
      <c r="L1440" s="122">
        <f t="shared" si="6"/>
        <v>180</v>
      </c>
      <c r="M1440" s="125">
        <v>1.0</v>
      </c>
      <c r="N1440" s="125">
        <v>17.0</v>
      </c>
      <c r="O1440" s="118">
        <f t="shared" si="7"/>
        <v>17</v>
      </c>
      <c r="P1440" s="118"/>
      <c r="Q1440" s="118"/>
      <c r="R1440" s="118"/>
      <c r="S1440" s="118"/>
      <c r="T1440" s="118"/>
      <c r="U1440" s="118"/>
      <c r="V1440" s="118"/>
      <c r="W1440" s="118"/>
      <c r="X1440" s="118"/>
      <c r="Y1440" s="118"/>
      <c r="Z1440" s="118"/>
      <c r="AA1440" s="118"/>
      <c r="AB1440" s="118"/>
      <c r="AC1440" s="118"/>
      <c r="AD1440" s="118"/>
      <c r="AE1440" s="118"/>
      <c r="AF1440" s="118"/>
      <c r="AG1440" s="118"/>
    </row>
    <row r="1441" ht="11.25" customHeight="1">
      <c r="A1441" s="123">
        <v>42916.78440977155</v>
      </c>
      <c r="B1441" s="124">
        <v>7.3159274000000005</v>
      </c>
      <c r="C1441" s="124">
        <f t="shared" si="1"/>
        <v>328.5987664</v>
      </c>
      <c r="D1441" s="124">
        <v>2404.0047188276335</v>
      </c>
      <c r="E1441" s="125">
        <v>204.0</v>
      </c>
      <c r="F1441" s="125">
        <v>0.77</v>
      </c>
      <c r="G1441" s="126">
        <v>0.6</v>
      </c>
      <c r="H1441" s="127">
        <f t="shared" si="2"/>
        <v>3916.8</v>
      </c>
      <c r="I1441" s="122">
        <f t="shared" si="3"/>
        <v>10.7309589</v>
      </c>
      <c r="J1441" s="122">
        <f t="shared" si="4"/>
        <v>493.6241096</v>
      </c>
      <c r="K1441" s="122">
        <f t="shared" si="5"/>
        <v>380.0905644</v>
      </c>
      <c r="L1441" s="122">
        <f t="shared" si="6"/>
        <v>1254</v>
      </c>
      <c r="M1441" s="125">
        <v>1.0</v>
      </c>
      <c r="N1441" s="125">
        <v>46.0</v>
      </c>
      <c r="O1441" s="118">
        <f t="shared" si="7"/>
        <v>46</v>
      </c>
      <c r="P1441" s="118"/>
      <c r="Q1441" s="118"/>
      <c r="R1441" s="118"/>
      <c r="S1441" s="118"/>
      <c r="T1441" s="118"/>
      <c r="U1441" s="118"/>
      <c r="V1441" s="118"/>
      <c r="W1441" s="118"/>
      <c r="X1441" s="118"/>
      <c r="Y1441" s="118"/>
      <c r="Z1441" s="118"/>
      <c r="AA1441" s="118"/>
      <c r="AB1441" s="118"/>
      <c r="AC1441" s="118"/>
      <c r="AD1441" s="118"/>
      <c r="AE1441" s="118"/>
      <c r="AF1441" s="118"/>
      <c r="AG1441" s="118"/>
    </row>
    <row r="1442" ht="11.25" customHeight="1">
      <c r="A1442" s="123">
        <v>71293.47980816769</v>
      </c>
      <c r="B1442" s="124">
        <v>9.0390115</v>
      </c>
      <c r="C1442" s="124">
        <f t="shared" si="1"/>
        <v>139.7119246</v>
      </c>
      <c r="D1442" s="124">
        <v>1262.8576930305603</v>
      </c>
      <c r="E1442" s="125">
        <v>90.0</v>
      </c>
      <c r="F1442" s="125">
        <v>0.96</v>
      </c>
      <c r="G1442" s="126">
        <v>0.2</v>
      </c>
      <c r="H1442" s="127">
        <f t="shared" si="2"/>
        <v>1296</v>
      </c>
      <c r="I1442" s="122">
        <f t="shared" si="3"/>
        <v>3.550684932</v>
      </c>
      <c r="J1442" s="122">
        <f t="shared" si="4"/>
        <v>163.3315068</v>
      </c>
      <c r="K1442" s="122">
        <f t="shared" si="5"/>
        <v>156.7982466</v>
      </c>
      <c r="L1442" s="122">
        <f t="shared" si="6"/>
        <v>477</v>
      </c>
      <c r="M1442" s="125">
        <v>1.0</v>
      </c>
      <c r="N1442" s="125">
        <v>46.0</v>
      </c>
      <c r="O1442" s="118">
        <f t="shared" si="7"/>
        <v>46</v>
      </c>
      <c r="P1442" s="118"/>
      <c r="Q1442" s="118"/>
      <c r="R1442" s="118"/>
      <c r="S1442" s="118"/>
      <c r="T1442" s="118"/>
      <c r="U1442" s="118"/>
      <c r="V1442" s="118"/>
      <c r="W1442" s="118"/>
      <c r="X1442" s="118"/>
      <c r="Y1442" s="118"/>
      <c r="Z1442" s="118"/>
      <c r="AA1442" s="118"/>
      <c r="AB1442" s="118"/>
      <c r="AC1442" s="118"/>
      <c r="AD1442" s="118"/>
      <c r="AE1442" s="118"/>
      <c r="AF1442" s="118"/>
      <c r="AG1442" s="118"/>
    </row>
    <row r="1443" ht="11.25" customHeight="1">
      <c r="A1443" s="123">
        <v>76461.28919494955</v>
      </c>
      <c r="B1443" s="124">
        <v>30.267514700000003</v>
      </c>
      <c r="C1443" s="124">
        <f t="shared" si="1"/>
        <v>44.63503894</v>
      </c>
      <c r="D1443" s="124">
        <v>1350.991697109281</v>
      </c>
      <c r="E1443" s="125">
        <v>122.0</v>
      </c>
      <c r="F1443" s="125">
        <v>0.68</v>
      </c>
      <c r="G1443" s="126">
        <v>1.2</v>
      </c>
      <c r="H1443" s="127">
        <f t="shared" si="2"/>
        <v>3220.8</v>
      </c>
      <c r="I1443" s="122">
        <f t="shared" si="3"/>
        <v>8.824109589</v>
      </c>
      <c r="J1443" s="122">
        <f t="shared" si="4"/>
        <v>185.3063014</v>
      </c>
      <c r="K1443" s="122">
        <f t="shared" si="5"/>
        <v>126.0082849</v>
      </c>
      <c r="L1443" s="122">
        <f t="shared" si="6"/>
        <v>437</v>
      </c>
      <c r="M1443" s="125">
        <v>0.7</v>
      </c>
      <c r="N1443" s="125">
        <v>15.0</v>
      </c>
      <c r="O1443" s="118">
        <f t="shared" si="7"/>
        <v>21</v>
      </c>
      <c r="P1443" s="118"/>
      <c r="Q1443" s="118"/>
      <c r="R1443" s="118"/>
      <c r="S1443" s="118"/>
      <c r="T1443" s="118"/>
      <c r="U1443" s="118"/>
      <c r="V1443" s="118"/>
      <c r="W1443" s="118"/>
      <c r="X1443" s="118"/>
      <c r="Y1443" s="118"/>
      <c r="Z1443" s="118"/>
      <c r="AA1443" s="118"/>
      <c r="AB1443" s="118"/>
      <c r="AC1443" s="118"/>
      <c r="AD1443" s="118"/>
      <c r="AE1443" s="118"/>
      <c r="AF1443" s="118"/>
      <c r="AG1443" s="118"/>
    </row>
    <row r="1444" ht="11.25" customHeight="1">
      <c r="A1444" s="123">
        <v>27362.139345783165</v>
      </c>
      <c r="B1444" s="124">
        <v>67.99485630000001</v>
      </c>
      <c r="C1444" s="124">
        <f t="shared" si="1"/>
        <v>95.52899695</v>
      </c>
      <c r="D1444" s="124">
        <v>6495.4804200395065</v>
      </c>
      <c r="E1444" s="125">
        <v>106.0</v>
      </c>
      <c r="F1444" s="125">
        <v>0.68</v>
      </c>
      <c r="G1444" s="126">
        <v>0.5</v>
      </c>
      <c r="H1444" s="127">
        <f t="shared" si="2"/>
        <v>1908</v>
      </c>
      <c r="I1444" s="122">
        <f t="shared" si="3"/>
        <v>5.22739726</v>
      </c>
      <c r="J1444" s="122">
        <f t="shared" si="4"/>
        <v>230.0054795</v>
      </c>
      <c r="K1444" s="122">
        <f t="shared" si="5"/>
        <v>156.403726</v>
      </c>
      <c r="L1444" s="122">
        <f t="shared" si="6"/>
        <v>543</v>
      </c>
      <c r="M1444" s="125">
        <v>0.7</v>
      </c>
      <c r="N1444" s="125">
        <v>31.0</v>
      </c>
      <c r="O1444" s="118">
        <f t="shared" si="7"/>
        <v>44</v>
      </c>
      <c r="P1444" s="118"/>
      <c r="Q1444" s="118"/>
      <c r="R1444" s="118"/>
      <c r="S1444" s="118"/>
      <c r="T1444" s="118"/>
      <c r="U1444" s="118"/>
      <c r="V1444" s="118"/>
      <c r="W1444" s="118"/>
      <c r="X1444" s="118"/>
      <c r="Y1444" s="118"/>
      <c r="Z1444" s="118"/>
      <c r="AA1444" s="118"/>
      <c r="AB1444" s="118"/>
      <c r="AC1444" s="118"/>
      <c r="AD1444" s="118"/>
      <c r="AE1444" s="118"/>
      <c r="AF1444" s="118"/>
      <c r="AG1444" s="118"/>
    </row>
    <row r="1445" ht="11.25" customHeight="1">
      <c r="A1445" s="123">
        <v>40785.583753734565</v>
      </c>
      <c r="B1445" s="124">
        <v>88.9874186</v>
      </c>
      <c r="C1445" s="124">
        <f t="shared" si="1"/>
        <v>25.24678248</v>
      </c>
      <c r="D1445" s="124">
        <v>2246.646001046385</v>
      </c>
      <c r="E1445" s="125">
        <v>162.0</v>
      </c>
      <c r="F1445" s="125">
        <v>0.54</v>
      </c>
      <c r="G1445" s="126">
        <v>-0.4</v>
      </c>
      <c r="H1445" s="127">
        <f t="shared" si="2"/>
        <v>1166.4</v>
      </c>
      <c r="I1445" s="122">
        <f t="shared" si="3"/>
        <v>3.195616438</v>
      </c>
      <c r="J1445" s="122">
        <f t="shared" si="4"/>
        <v>28.76054795</v>
      </c>
      <c r="K1445" s="122">
        <f t="shared" si="5"/>
        <v>15.53069589</v>
      </c>
      <c r="L1445" s="122">
        <f t="shared" si="6"/>
        <v>60</v>
      </c>
      <c r="M1445" s="125">
        <v>0.82</v>
      </c>
      <c r="N1445" s="125">
        <v>7.0</v>
      </c>
      <c r="O1445" s="118">
        <f t="shared" si="7"/>
        <v>9</v>
      </c>
      <c r="P1445" s="118"/>
      <c r="Q1445" s="118"/>
      <c r="R1445" s="118"/>
      <c r="S1445" s="118"/>
      <c r="T1445" s="118"/>
      <c r="U1445" s="118"/>
      <c r="V1445" s="118"/>
      <c r="W1445" s="118"/>
      <c r="X1445" s="118"/>
      <c r="Y1445" s="118"/>
      <c r="Z1445" s="118"/>
      <c r="AA1445" s="118"/>
      <c r="AB1445" s="118"/>
      <c r="AC1445" s="118"/>
      <c r="AD1445" s="118"/>
      <c r="AE1445" s="118"/>
      <c r="AF1445" s="118"/>
      <c r="AG1445" s="118"/>
    </row>
    <row r="1446" ht="11.25" customHeight="1">
      <c r="A1446" s="123">
        <v>28756.862459089527</v>
      </c>
      <c r="B1446" s="124">
        <v>19.9767397</v>
      </c>
      <c r="C1446" s="124">
        <f t="shared" si="1"/>
        <v>53.2642871</v>
      </c>
      <c r="D1446" s="124">
        <v>1064.0467987220295</v>
      </c>
      <c r="E1446" s="125">
        <v>178.0</v>
      </c>
      <c r="F1446" s="125">
        <v>0.66</v>
      </c>
      <c r="G1446" s="126">
        <v>0.4</v>
      </c>
      <c r="H1446" s="127">
        <f t="shared" si="2"/>
        <v>2990.4</v>
      </c>
      <c r="I1446" s="122">
        <f t="shared" si="3"/>
        <v>8.192876712</v>
      </c>
      <c r="J1446" s="122">
        <f t="shared" si="4"/>
        <v>131.0860274</v>
      </c>
      <c r="K1446" s="122">
        <f t="shared" si="5"/>
        <v>86.51677808</v>
      </c>
      <c r="L1446" s="122">
        <f t="shared" si="6"/>
        <v>304</v>
      </c>
      <c r="M1446" s="125">
        <v>0.83</v>
      </c>
      <c r="N1446" s="125">
        <v>13.0</v>
      </c>
      <c r="O1446" s="118">
        <f t="shared" si="7"/>
        <v>16</v>
      </c>
      <c r="P1446" s="118"/>
      <c r="Q1446" s="118"/>
      <c r="R1446" s="118"/>
      <c r="S1446" s="118"/>
      <c r="T1446" s="118"/>
      <c r="U1446" s="118"/>
      <c r="V1446" s="118"/>
      <c r="W1446" s="118"/>
      <c r="X1446" s="118"/>
      <c r="Y1446" s="118"/>
      <c r="Z1446" s="118"/>
      <c r="AA1446" s="118"/>
      <c r="AB1446" s="118"/>
      <c r="AC1446" s="118"/>
      <c r="AD1446" s="118"/>
      <c r="AE1446" s="118"/>
      <c r="AF1446" s="118"/>
      <c r="AG1446" s="118"/>
    </row>
    <row r="1447" ht="11.25" customHeight="1">
      <c r="A1447" s="123">
        <v>54531.10639268639</v>
      </c>
      <c r="B1447" s="124">
        <v>30.3689332</v>
      </c>
      <c r="C1447" s="124">
        <f t="shared" si="1"/>
        <v>58.14629022</v>
      </c>
      <c r="D1447" s="124">
        <v>1765.8408035660043</v>
      </c>
      <c r="E1447" s="125">
        <v>178.0</v>
      </c>
      <c r="F1447" s="125">
        <v>0.66</v>
      </c>
      <c r="G1447" s="126">
        <v>-0.2</v>
      </c>
      <c r="H1447" s="127">
        <f t="shared" si="2"/>
        <v>1708.8</v>
      </c>
      <c r="I1447" s="122">
        <f t="shared" si="3"/>
        <v>4.681643836</v>
      </c>
      <c r="J1447" s="122">
        <f t="shared" si="4"/>
        <v>70.22465753</v>
      </c>
      <c r="K1447" s="122">
        <f t="shared" si="5"/>
        <v>46.34827397</v>
      </c>
      <c r="L1447" s="122">
        <f t="shared" si="6"/>
        <v>163</v>
      </c>
      <c r="M1447" s="125">
        <v>1.0</v>
      </c>
      <c r="N1447" s="125">
        <v>15.0</v>
      </c>
      <c r="O1447" s="118">
        <f t="shared" si="7"/>
        <v>15</v>
      </c>
      <c r="P1447" s="118"/>
      <c r="Q1447" s="118"/>
      <c r="R1447" s="118"/>
      <c r="S1447" s="118"/>
      <c r="T1447" s="118"/>
      <c r="U1447" s="118"/>
      <c r="V1447" s="118"/>
      <c r="W1447" s="118"/>
      <c r="X1447" s="118"/>
      <c r="Y1447" s="118"/>
      <c r="Z1447" s="118"/>
      <c r="AA1447" s="118"/>
      <c r="AB1447" s="118"/>
      <c r="AC1447" s="118"/>
      <c r="AD1447" s="118"/>
      <c r="AE1447" s="118"/>
      <c r="AF1447" s="118"/>
      <c r="AG1447" s="118"/>
    </row>
    <row r="1448" ht="11.25" customHeight="1">
      <c r="A1448" s="123">
        <v>56878.113265557295</v>
      </c>
      <c r="B1448" s="124">
        <v>37.5929871</v>
      </c>
      <c r="C1448" s="124">
        <f t="shared" si="1"/>
        <v>8.499237388</v>
      </c>
      <c r="D1448" s="124">
        <v>319.5117214713446</v>
      </c>
      <c r="E1448" s="125">
        <v>146.0</v>
      </c>
      <c r="F1448" s="125">
        <v>0.72</v>
      </c>
      <c r="G1448" s="126">
        <v>0.4</v>
      </c>
      <c r="H1448" s="127">
        <f t="shared" si="2"/>
        <v>2452.8</v>
      </c>
      <c r="I1448" s="122">
        <f t="shared" si="3"/>
        <v>6.72</v>
      </c>
      <c r="J1448" s="122">
        <f t="shared" si="4"/>
        <v>13.44</v>
      </c>
      <c r="K1448" s="122">
        <f t="shared" si="5"/>
        <v>9.6768</v>
      </c>
      <c r="L1448" s="122">
        <f t="shared" si="6"/>
        <v>33</v>
      </c>
      <c r="M1448" s="125">
        <v>0.87</v>
      </c>
      <c r="N1448" s="125">
        <v>2.0</v>
      </c>
      <c r="O1448" s="118">
        <f t="shared" si="7"/>
        <v>2</v>
      </c>
      <c r="P1448" s="118"/>
      <c r="Q1448" s="118"/>
      <c r="R1448" s="118"/>
      <c r="S1448" s="118"/>
      <c r="T1448" s="118"/>
      <c r="U1448" s="118"/>
      <c r="V1448" s="118"/>
      <c r="W1448" s="118"/>
      <c r="X1448" s="118"/>
      <c r="Y1448" s="118"/>
      <c r="Z1448" s="118"/>
      <c r="AA1448" s="118"/>
      <c r="AB1448" s="118"/>
      <c r="AC1448" s="118"/>
      <c r="AD1448" s="118"/>
      <c r="AE1448" s="118"/>
      <c r="AF1448" s="118"/>
      <c r="AG1448" s="118"/>
    </row>
    <row r="1449" ht="11.25" customHeight="1">
      <c r="A1449" s="123">
        <v>50727.27312189882</v>
      </c>
      <c r="B1449" s="124">
        <v>209.5997245</v>
      </c>
      <c r="C1449" s="124">
        <f t="shared" si="1"/>
        <v>12.12433727</v>
      </c>
      <c r="D1449" s="124">
        <v>2541.257750489985</v>
      </c>
      <c r="E1449" s="125">
        <v>204.0</v>
      </c>
      <c r="F1449" s="125">
        <v>0.36</v>
      </c>
      <c r="G1449" s="126">
        <v>0.6</v>
      </c>
      <c r="H1449" s="127">
        <f t="shared" si="2"/>
        <v>3916.8</v>
      </c>
      <c r="I1449" s="122">
        <f t="shared" si="3"/>
        <v>10.7309589</v>
      </c>
      <c r="J1449" s="122">
        <f t="shared" si="4"/>
        <v>53.65479452</v>
      </c>
      <c r="K1449" s="122">
        <f t="shared" si="5"/>
        <v>19.31572603</v>
      </c>
      <c r="L1449" s="122">
        <f t="shared" si="6"/>
        <v>92</v>
      </c>
      <c r="M1449" s="125">
        <v>0.87</v>
      </c>
      <c r="N1449" s="125">
        <v>4.0</v>
      </c>
      <c r="O1449" s="118">
        <f t="shared" si="7"/>
        <v>5</v>
      </c>
      <c r="P1449" s="118"/>
      <c r="Q1449" s="118"/>
      <c r="R1449" s="118"/>
      <c r="S1449" s="118"/>
      <c r="T1449" s="118"/>
      <c r="U1449" s="118"/>
      <c r="V1449" s="118"/>
      <c r="W1449" s="118"/>
      <c r="X1449" s="118"/>
      <c r="Y1449" s="118"/>
      <c r="Z1449" s="118"/>
      <c r="AA1449" s="118"/>
      <c r="AB1449" s="118"/>
      <c r="AC1449" s="118"/>
      <c r="AD1449" s="118"/>
      <c r="AE1449" s="118"/>
      <c r="AF1449" s="118"/>
      <c r="AG1449" s="118"/>
    </row>
    <row r="1450" ht="11.25" customHeight="1">
      <c r="A1450" s="123">
        <v>80344.90305015848</v>
      </c>
      <c r="B1450" s="124">
        <v>11.0889992</v>
      </c>
      <c r="C1450" s="124">
        <f t="shared" si="1"/>
        <v>8.229982008</v>
      </c>
      <c r="D1450" s="124">
        <v>91.2622639066776</v>
      </c>
      <c r="E1450" s="125">
        <v>186.0</v>
      </c>
      <c r="F1450" s="125">
        <v>0.29</v>
      </c>
      <c r="G1450" s="126">
        <v>-0.2</v>
      </c>
      <c r="H1450" s="127">
        <f t="shared" si="2"/>
        <v>1785.6</v>
      </c>
      <c r="I1450" s="122">
        <f t="shared" si="3"/>
        <v>4.892054795</v>
      </c>
      <c r="J1450" s="122">
        <f t="shared" si="4"/>
        <v>14.67616438</v>
      </c>
      <c r="K1450" s="122">
        <f t="shared" si="5"/>
        <v>4.256087671</v>
      </c>
      <c r="L1450" s="122">
        <f t="shared" si="6"/>
        <v>23</v>
      </c>
      <c r="M1450" s="125">
        <v>1.0</v>
      </c>
      <c r="N1450" s="125">
        <v>3.0</v>
      </c>
      <c r="O1450" s="118">
        <f t="shared" si="7"/>
        <v>3</v>
      </c>
      <c r="P1450" s="118"/>
      <c r="Q1450" s="118"/>
      <c r="R1450" s="118"/>
      <c r="S1450" s="118"/>
      <c r="T1450" s="118"/>
      <c r="U1450" s="118"/>
      <c r="V1450" s="118"/>
      <c r="W1450" s="118"/>
      <c r="X1450" s="118"/>
      <c r="Y1450" s="118"/>
      <c r="Z1450" s="118"/>
      <c r="AA1450" s="118"/>
      <c r="AB1450" s="118"/>
      <c r="AC1450" s="118"/>
      <c r="AD1450" s="118"/>
      <c r="AE1450" s="118"/>
      <c r="AF1450" s="118"/>
      <c r="AG1450" s="118"/>
    </row>
    <row r="1451" ht="11.25" customHeight="1">
      <c r="A1451" s="123">
        <v>86221.78177785843</v>
      </c>
      <c r="B1451" s="124">
        <v>5.8814427</v>
      </c>
      <c r="C1451" s="124">
        <f t="shared" si="1"/>
        <v>15.32453087</v>
      </c>
      <c r="D1451" s="124">
        <v>90.13035019868423</v>
      </c>
      <c r="E1451" s="125">
        <v>170.0</v>
      </c>
      <c r="F1451" s="125">
        <v>0.25</v>
      </c>
      <c r="G1451" s="126">
        <v>-0.1</v>
      </c>
      <c r="H1451" s="127">
        <f t="shared" si="2"/>
        <v>1836</v>
      </c>
      <c r="I1451" s="122">
        <f t="shared" si="3"/>
        <v>5.030136986</v>
      </c>
      <c r="J1451" s="122">
        <f t="shared" si="4"/>
        <v>30.18082192</v>
      </c>
      <c r="K1451" s="122">
        <f t="shared" si="5"/>
        <v>7.545205479</v>
      </c>
      <c r="L1451" s="122">
        <f t="shared" si="6"/>
        <v>45</v>
      </c>
      <c r="M1451" s="125">
        <v>0.85</v>
      </c>
      <c r="N1451" s="125">
        <v>5.0</v>
      </c>
      <c r="O1451" s="118">
        <f t="shared" si="7"/>
        <v>6</v>
      </c>
      <c r="P1451" s="118"/>
      <c r="Q1451" s="118"/>
      <c r="R1451" s="118"/>
      <c r="S1451" s="118"/>
      <c r="T1451" s="118"/>
      <c r="U1451" s="118"/>
      <c r="V1451" s="118"/>
      <c r="W1451" s="118"/>
      <c r="X1451" s="118"/>
      <c r="Y1451" s="118"/>
      <c r="Z1451" s="118"/>
      <c r="AA1451" s="118"/>
      <c r="AB1451" s="118"/>
      <c r="AC1451" s="118"/>
      <c r="AD1451" s="118"/>
      <c r="AE1451" s="118"/>
      <c r="AF1451" s="118"/>
      <c r="AG1451" s="118"/>
    </row>
    <row r="1452" ht="11.25" customHeight="1">
      <c r="A1452" s="123">
        <v>82397.14582268774</v>
      </c>
      <c r="B1452" s="124">
        <v>11.8996641</v>
      </c>
      <c r="C1452" s="124">
        <f t="shared" si="1"/>
        <v>86.77347265</v>
      </c>
      <c r="D1452" s="124">
        <v>1032.5751773682084</v>
      </c>
      <c r="E1452" s="125">
        <v>66.0</v>
      </c>
      <c r="F1452" s="125">
        <v>1.16</v>
      </c>
      <c r="G1452" s="126">
        <v>-0.4</v>
      </c>
      <c r="H1452" s="127">
        <f t="shared" si="2"/>
        <v>475.2</v>
      </c>
      <c r="I1452" s="122">
        <f t="shared" si="3"/>
        <v>1.301917808</v>
      </c>
      <c r="J1452" s="122">
        <f t="shared" si="4"/>
        <v>36.45369863</v>
      </c>
      <c r="K1452" s="122">
        <f t="shared" si="5"/>
        <v>42.28629041</v>
      </c>
      <c r="L1452" s="122">
        <f t="shared" si="6"/>
        <v>121</v>
      </c>
      <c r="M1452" s="125">
        <v>0.82</v>
      </c>
      <c r="N1452" s="125">
        <v>23.0</v>
      </c>
      <c r="O1452" s="118">
        <f t="shared" si="7"/>
        <v>28</v>
      </c>
      <c r="P1452" s="118"/>
      <c r="Q1452" s="118"/>
      <c r="R1452" s="118"/>
      <c r="S1452" s="118"/>
      <c r="T1452" s="118"/>
      <c r="U1452" s="118"/>
      <c r="V1452" s="118"/>
      <c r="W1452" s="118"/>
      <c r="X1452" s="118"/>
      <c r="Y1452" s="118"/>
      <c r="Z1452" s="118"/>
      <c r="AA1452" s="118"/>
      <c r="AB1452" s="118"/>
      <c r="AC1452" s="118"/>
      <c r="AD1452" s="118"/>
      <c r="AE1452" s="118"/>
      <c r="AF1452" s="118"/>
      <c r="AG1452" s="118"/>
    </row>
    <row r="1453" ht="11.25" customHeight="1">
      <c r="A1453" s="123">
        <v>24687.648742077105</v>
      </c>
      <c r="B1453" s="124">
        <v>29.861845300000002</v>
      </c>
      <c r="C1453" s="124">
        <f t="shared" si="1"/>
        <v>222.5106518</v>
      </c>
      <c r="D1453" s="124">
        <v>6644.578661931277</v>
      </c>
      <c r="E1453" s="125">
        <v>186.0</v>
      </c>
      <c r="F1453" s="125">
        <v>1.29</v>
      </c>
      <c r="G1453" s="126">
        <v>1.2</v>
      </c>
      <c r="H1453" s="127">
        <f t="shared" si="2"/>
        <v>4910.4</v>
      </c>
      <c r="I1453" s="122">
        <f t="shared" si="3"/>
        <v>13.45315068</v>
      </c>
      <c r="J1453" s="122">
        <f t="shared" si="4"/>
        <v>430.5008219</v>
      </c>
      <c r="K1453" s="122">
        <f t="shared" si="5"/>
        <v>555.3460603</v>
      </c>
      <c r="L1453" s="122">
        <f t="shared" si="6"/>
        <v>1541</v>
      </c>
      <c r="M1453" s="125">
        <v>0.71</v>
      </c>
      <c r="N1453" s="125">
        <v>23.0</v>
      </c>
      <c r="O1453" s="118">
        <f t="shared" si="7"/>
        <v>32</v>
      </c>
      <c r="P1453" s="118"/>
      <c r="Q1453" s="118"/>
      <c r="R1453" s="118"/>
      <c r="S1453" s="118"/>
      <c r="T1453" s="118"/>
      <c r="U1453" s="118"/>
      <c r="V1453" s="118"/>
      <c r="W1453" s="118"/>
      <c r="X1453" s="118"/>
      <c r="Y1453" s="118"/>
      <c r="Z1453" s="118"/>
      <c r="AA1453" s="118"/>
      <c r="AB1453" s="118"/>
      <c r="AC1453" s="118"/>
      <c r="AD1453" s="118"/>
      <c r="AE1453" s="118"/>
      <c r="AF1453" s="118"/>
      <c r="AG1453" s="118"/>
    </row>
    <row r="1454" ht="11.25" customHeight="1">
      <c r="A1454" s="123">
        <v>53178.28644179698</v>
      </c>
      <c r="B1454" s="124">
        <v>8.6712047</v>
      </c>
      <c r="C1454" s="124">
        <f t="shared" si="1"/>
        <v>185.1735038</v>
      </c>
      <c r="D1454" s="124">
        <v>1605.6773564242455</v>
      </c>
      <c r="E1454" s="125">
        <v>114.0</v>
      </c>
      <c r="F1454" s="125">
        <v>1.03</v>
      </c>
      <c r="G1454" s="126">
        <v>0.2</v>
      </c>
      <c r="H1454" s="127">
        <f t="shared" si="2"/>
        <v>1641.6</v>
      </c>
      <c r="I1454" s="122">
        <f t="shared" si="3"/>
        <v>4.497534247</v>
      </c>
      <c r="J1454" s="122">
        <f t="shared" si="4"/>
        <v>202.3890411</v>
      </c>
      <c r="K1454" s="122">
        <f t="shared" si="5"/>
        <v>208.4607123</v>
      </c>
      <c r="L1454" s="122">
        <f t="shared" si="6"/>
        <v>619</v>
      </c>
      <c r="M1454" s="125">
        <v>1.0</v>
      </c>
      <c r="N1454" s="125">
        <v>45.0</v>
      </c>
      <c r="O1454" s="118">
        <f t="shared" si="7"/>
        <v>45</v>
      </c>
      <c r="P1454" s="118"/>
      <c r="Q1454" s="118"/>
      <c r="R1454" s="118"/>
      <c r="S1454" s="118"/>
      <c r="T1454" s="118"/>
      <c r="U1454" s="118"/>
      <c r="V1454" s="118"/>
      <c r="W1454" s="118"/>
      <c r="X1454" s="118"/>
      <c r="Y1454" s="118"/>
      <c r="Z1454" s="118"/>
      <c r="AA1454" s="118"/>
      <c r="AB1454" s="118"/>
      <c r="AC1454" s="118"/>
      <c r="AD1454" s="118"/>
      <c r="AE1454" s="118"/>
      <c r="AF1454" s="118"/>
      <c r="AG1454" s="118"/>
    </row>
    <row r="1455" ht="11.25" customHeight="1">
      <c r="A1455" s="123">
        <v>97900.13583915483</v>
      </c>
      <c r="B1455" s="124">
        <v>9.4747695</v>
      </c>
      <c r="C1455" s="124">
        <f t="shared" si="1"/>
        <v>6.777916803</v>
      </c>
      <c r="D1455" s="124">
        <v>64.21919939878562</v>
      </c>
      <c r="E1455" s="125">
        <v>186.0</v>
      </c>
      <c r="F1455" s="125">
        <v>0.18</v>
      </c>
      <c r="G1455" s="126">
        <v>0.5</v>
      </c>
      <c r="H1455" s="127">
        <f t="shared" si="2"/>
        <v>3348</v>
      </c>
      <c r="I1455" s="122">
        <f t="shared" si="3"/>
        <v>9.17260274</v>
      </c>
      <c r="J1455" s="122">
        <f t="shared" si="4"/>
        <v>27.51780822</v>
      </c>
      <c r="K1455" s="122">
        <f t="shared" si="5"/>
        <v>4.953205479</v>
      </c>
      <c r="L1455" s="122">
        <f t="shared" si="6"/>
        <v>37</v>
      </c>
      <c r="M1455" s="125">
        <v>0.9</v>
      </c>
      <c r="N1455" s="125">
        <v>3.0</v>
      </c>
      <c r="O1455" s="118">
        <f t="shared" si="7"/>
        <v>3</v>
      </c>
      <c r="P1455" s="118"/>
      <c r="Q1455" s="118"/>
      <c r="R1455" s="118"/>
      <c r="S1455" s="118"/>
      <c r="T1455" s="118"/>
      <c r="U1455" s="118"/>
      <c r="V1455" s="118"/>
      <c r="W1455" s="118"/>
      <c r="X1455" s="118"/>
      <c r="Y1455" s="118"/>
      <c r="Z1455" s="118"/>
      <c r="AA1455" s="118"/>
      <c r="AB1455" s="118"/>
      <c r="AC1455" s="118"/>
      <c r="AD1455" s="118"/>
      <c r="AE1455" s="118"/>
      <c r="AF1455" s="118"/>
      <c r="AG1455" s="118"/>
    </row>
    <row r="1456" ht="11.25" customHeight="1">
      <c r="A1456" s="123">
        <v>89175.4610186555</v>
      </c>
      <c r="B1456" s="124">
        <v>62.60417380000001</v>
      </c>
      <c r="C1456" s="124">
        <f t="shared" si="1"/>
        <v>18.38833731</v>
      </c>
      <c r="D1456" s="124">
        <v>1151.1866650302786</v>
      </c>
      <c r="E1456" s="125">
        <v>292.0</v>
      </c>
      <c r="F1456" s="125">
        <v>0.65</v>
      </c>
      <c r="G1456" s="126">
        <v>-0.4</v>
      </c>
      <c r="H1456" s="127">
        <f t="shared" si="2"/>
        <v>2102.4</v>
      </c>
      <c r="I1456" s="122">
        <f t="shared" si="3"/>
        <v>5.76</v>
      </c>
      <c r="J1456" s="122">
        <f t="shared" si="4"/>
        <v>17.28</v>
      </c>
      <c r="K1456" s="122">
        <f t="shared" si="5"/>
        <v>11.232</v>
      </c>
      <c r="L1456" s="122">
        <f t="shared" si="6"/>
        <v>40</v>
      </c>
      <c r="M1456" s="125">
        <v>0.94</v>
      </c>
      <c r="N1456" s="125">
        <v>3.0</v>
      </c>
      <c r="O1456" s="118">
        <f t="shared" si="7"/>
        <v>3</v>
      </c>
      <c r="P1456" s="118"/>
      <c r="Q1456" s="118"/>
      <c r="R1456" s="118"/>
      <c r="S1456" s="118"/>
      <c r="T1456" s="118"/>
      <c r="U1456" s="118"/>
      <c r="V1456" s="118"/>
      <c r="W1456" s="118"/>
      <c r="X1456" s="118"/>
      <c r="Y1456" s="118"/>
      <c r="Z1456" s="118"/>
      <c r="AA1456" s="118"/>
      <c r="AB1456" s="118"/>
      <c r="AC1456" s="118"/>
      <c r="AD1456" s="118"/>
      <c r="AE1456" s="118"/>
      <c r="AF1456" s="118"/>
      <c r="AG1456" s="118"/>
    </row>
    <row r="1457" ht="11.25" customHeight="1">
      <c r="A1457" s="123">
        <v>43162.7414367657</v>
      </c>
      <c r="B1457" s="124">
        <v>12.057423400000001</v>
      </c>
      <c r="C1457" s="124">
        <f t="shared" si="1"/>
        <v>85.79520307</v>
      </c>
      <c r="D1457" s="124">
        <v>1034.46908909953</v>
      </c>
      <c r="E1457" s="125">
        <v>138.0</v>
      </c>
      <c r="F1457" s="125">
        <v>0.74</v>
      </c>
      <c r="G1457" s="126">
        <v>-0.2</v>
      </c>
      <c r="H1457" s="127">
        <f t="shared" si="2"/>
        <v>1324.8</v>
      </c>
      <c r="I1457" s="122">
        <f t="shared" si="3"/>
        <v>3.629589041</v>
      </c>
      <c r="J1457" s="122">
        <f t="shared" si="4"/>
        <v>108.8876712</v>
      </c>
      <c r="K1457" s="122">
        <f t="shared" si="5"/>
        <v>80.57687671</v>
      </c>
      <c r="L1457" s="122">
        <f t="shared" si="6"/>
        <v>270</v>
      </c>
      <c r="M1457" s="125">
        <v>0.77</v>
      </c>
      <c r="N1457" s="125">
        <v>23.0</v>
      </c>
      <c r="O1457" s="118">
        <f t="shared" si="7"/>
        <v>30</v>
      </c>
      <c r="P1457" s="118"/>
      <c r="Q1457" s="118"/>
      <c r="R1457" s="118"/>
      <c r="S1457" s="118"/>
      <c r="T1457" s="118"/>
      <c r="U1457" s="118"/>
      <c r="V1457" s="118"/>
      <c r="W1457" s="118"/>
      <c r="X1457" s="118"/>
      <c r="Y1457" s="118"/>
      <c r="Z1457" s="118"/>
      <c r="AA1457" s="118"/>
      <c r="AB1457" s="118"/>
      <c r="AC1457" s="118"/>
      <c r="AD1457" s="118"/>
      <c r="AE1457" s="118"/>
      <c r="AF1457" s="118"/>
      <c r="AG1457" s="118"/>
    </row>
    <row r="1458" ht="11.25" customHeight="1">
      <c r="A1458" s="123">
        <v>7766.697457058424</v>
      </c>
      <c r="B1458" s="124">
        <v>34.4819795</v>
      </c>
      <c r="C1458" s="124">
        <f t="shared" si="1"/>
        <v>293.9445492</v>
      </c>
      <c r="D1458" s="124">
        <v>10135.78991934822</v>
      </c>
      <c r="E1458" s="125">
        <v>236.0</v>
      </c>
      <c r="F1458" s="125">
        <v>0.88</v>
      </c>
      <c r="G1458" s="126">
        <v>-0.4</v>
      </c>
      <c r="H1458" s="127">
        <f t="shared" si="2"/>
        <v>1699.2</v>
      </c>
      <c r="I1458" s="122">
        <f t="shared" si="3"/>
        <v>4.655342466</v>
      </c>
      <c r="J1458" s="122">
        <f t="shared" si="4"/>
        <v>200.179726</v>
      </c>
      <c r="K1458" s="122">
        <f t="shared" si="5"/>
        <v>176.1581589</v>
      </c>
      <c r="L1458" s="122">
        <f t="shared" si="6"/>
        <v>552</v>
      </c>
      <c r="M1458" s="125">
        <v>0.82</v>
      </c>
      <c r="N1458" s="125">
        <v>35.0</v>
      </c>
      <c r="O1458" s="118">
        <f t="shared" si="7"/>
        <v>43</v>
      </c>
      <c r="P1458" s="118"/>
      <c r="Q1458" s="118"/>
      <c r="R1458" s="118"/>
      <c r="S1458" s="118"/>
      <c r="T1458" s="118"/>
      <c r="U1458" s="118"/>
      <c r="V1458" s="118"/>
      <c r="W1458" s="118"/>
      <c r="X1458" s="118"/>
      <c r="Y1458" s="118"/>
      <c r="Z1458" s="118"/>
      <c r="AA1458" s="118"/>
      <c r="AB1458" s="118"/>
      <c r="AC1458" s="118"/>
      <c r="AD1458" s="118"/>
      <c r="AE1458" s="118"/>
      <c r="AF1458" s="118"/>
      <c r="AG1458" s="118"/>
    </row>
    <row r="1459" ht="11.25" customHeight="1">
      <c r="A1459" s="123">
        <v>28221.53884303278</v>
      </c>
      <c r="B1459" s="124">
        <v>12.396045500000001</v>
      </c>
      <c r="C1459" s="124">
        <f t="shared" si="1"/>
        <v>179.0047312</v>
      </c>
      <c r="D1459" s="124">
        <v>2218.9507931325875</v>
      </c>
      <c r="E1459" s="125">
        <v>276.0</v>
      </c>
      <c r="F1459" s="125">
        <v>0.62</v>
      </c>
      <c r="G1459" s="126">
        <v>0.2</v>
      </c>
      <c r="H1459" s="127">
        <f t="shared" si="2"/>
        <v>3974.4</v>
      </c>
      <c r="I1459" s="122">
        <f t="shared" si="3"/>
        <v>10.88876712</v>
      </c>
      <c r="J1459" s="122">
        <f t="shared" si="4"/>
        <v>337.5517808</v>
      </c>
      <c r="K1459" s="122">
        <f t="shared" si="5"/>
        <v>209.2821041</v>
      </c>
      <c r="L1459" s="122">
        <f t="shared" si="6"/>
        <v>756</v>
      </c>
      <c r="M1459" s="125">
        <v>0.71</v>
      </c>
      <c r="N1459" s="125">
        <v>22.0</v>
      </c>
      <c r="O1459" s="118">
        <f t="shared" si="7"/>
        <v>31</v>
      </c>
      <c r="P1459" s="118"/>
      <c r="Q1459" s="118"/>
      <c r="R1459" s="118"/>
      <c r="S1459" s="118"/>
      <c r="T1459" s="118"/>
      <c r="U1459" s="118"/>
      <c r="V1459" s="118"/>
      <c r="W1459" s="118"/>
      <c r="X1459" s="118"/>
      <c r="Y1459" s="118"/>
      <c r="Z1459" s="118"/>
      <c r="AA1459" s="118"/>
      <c r="AB1459" s="118"/>
      <c r="AC1459" s="118"/>
      <c r="AD1459" s="118"/>
      <c r="AE1459" s="118"/>
      <c r="AF1459" s="118"/>
      <c r="AG1459" s="118"/>
    </row>
    <row r="1460" ht="11.25" customHeight="1">
      <c r="A1460" s="123">
        <v>13305.906237074849</v>
      </c>
      <c r="B1460" s="124">
        <v>7.0768079</v>
      </c>
      <c r="C1460" s="124">
        <f t="shared" si="1"/>
        <v>358.4062088</v>
      </c>
      <c r="D1460" s="124">
        <v>2536.37189015835</v>
      </c>
      <c r="E1460" s="125">
        <v>268.0</v>
      </c>
      <c r="F1460" s="125">
        <v>0.61</v>
      </c>
      <c r="G1460" s="126">
        <v>0.4</v>
      </c>
      <c r="H1460" s="127">
        <f t="shared" si="2"/>
        <v>4502.4</v>
      </c>
      <c r="I1460" s="122">
        <f t="shared" si="3"/>
        <v>12.33534247</v>
      </c>
      <c r="J1460" s="122">
        <f t="shared" si="4"/>
        <v>567.4257534</v>
      </c>
      <c r="K1460" s="122">
        <f t="shared" si="5"/>
        <v>346.1297096</v>
      </c>
      <c r="L1460" s="122">
        <f t="shared" si="6"/>
        <v>1260</v>
      </c>
      <c r="M1460" s="125">
        <v>1.0</v>
      </c>
      <c r="N1460" s="125">
        <v>46.0</v>
      </c>
      <c r="O1460" s="118">
        <f t="shared" si="7"/>
        <v>46</v>
      </c>
      <c r="P1460" s="118"/>
      <c r="Q1460" s="118"/>
      <c r="R1460" s="118"/>
      <c r="S1460" s="118"/>
      <c r="T1460" s="118"/>
      <c r="U1460" s="118"/>
      <c r="V1460" s="118"/>
      <c r="W1460" s="118"/>
      <c r="X1460" s="118"/>
      <c r="Y1460" s="118"/>
      <c r="Z1460" s="118"/>
      <c r="AA1460" s="118"/>
      <c r="AB1460" s="118"/>
      <c r="AC1460" s="118"/>
      <c r="AD1460" s="118"/>
      <c r="AE1460" s="118"/>
      <c r="AF1460" s="118"/>
      <c r="AG1460" s="118"/>
    </row>
    <row r="1461" ht="11.25" customHeight="1">
      <c r="A1461" s="123">
        <v>69270.3074989138</v>
      </c>
      <c r="B1461" s="124">
        <v>8.6252277</v>
      </c>
      <c r="C1461" s="124">
        <f t="shared" si="1"/>
        <v>391.7733369</v>
      </c>
      <c r="D1461" s="124">
        <v>3379.134237953074</v>
      </c>
      <c r="E1461" s="125">
        <v>252.0</v>
      </c>
      <c r="F1461" s="125">
        <v>0.76</v>
      </c>
      <c r="G1461" s="126">
        <v>0.5</v>
      </c>
      <c r="H1461" s="127">
        <f t="shared" si="2"/>
        <v>4536</v>
      </c>
      <c r="I1461" s="122">
        <f t="shared" si="3"/>
        <v>12.42739726</v>
      </c>
      <c r="J1461" s="122">
        <f t="shared" si="4"/>
        <v>571.660274</v>
      </c>
      <c r="K1461" s="122">
        <f t="shared" si="5"/>
        <v>434.4618082</v>
      </c>
      <c r="L1461" s="122">
        <f t="shared" si="6"/>
        <v>1441</v>
      </c>
      <c r="M1461" s="125">
        <v>1.0</v>
      </c>
      <c r="N1461" s="125">
        <v>46.0</v>
      </c>
      <c r="O1461" s="118">
        <f t="shared" si="7"/>
        <v>46</v>
      </c>
      <c r="P1461" s="118"/>
      <c r="Q1461" s="118"/>
      <c r="R1461" s="118"/>
      <c r="S1461" s="118"/>
      <c r="T1461" s="118"/>
      <c r="U1461" s="118"/>
      <c r="V1461" s="118"/>
      <c r="W1461" s="118"/>
      <c r="X1461" s="118"/>
      <c r="Y1461" s="118"/>
      <c r="Z1461" s="118"/>
      <c r="AA1461" s="118"/>
      <c r="AB1461" s="118"/>
      <c r="AC1461" s="118"/>
      <c r="AD1461" s="118"/>
      <c r="AE1461" s="118"/>
      <c r="AF1461" s="118"/>
      <c r="AG1461" s="118"/>
    </row>
    <row r="1462" ht="11.25" customHeight="1">
      <c r="A1462" s="123">
        <v>73771.96070326345</v>
      </c>
      <c r="B1462" s="124">
        <v>9.668475500000001</v>
      </c>
      <c r="C1462" s="124">
        <f t="shared" si="1"/>
        <v>261.0822643</v>
      </c>
      <c r="D1462" s="124">
        <v>2524.2674756183083</v>
      </c>
      <c r="E1462" s="125">
        <v>300.0</v>
      </c>
      <c r="F1462" s="125">
        <v>0.86</v>
      </c>
      <c r="G1462" s="126">
        <v>0.2</v>
      </c>
      <c r="H1462" s="127">
        <f t="shared" si="2"/>
        <v>4320</v>
      </c>
      <c r="I1462" s="122">
        <f t="shared" si="3"/>
        <v>11.83561644</v>
      </c>
      <c r="J1462" s="122">
        <f t="shared" si="4"/>
        <v>331.3972603</v>
      </c>
      <c r="K1462" s="122">
        <f t="shared" si="5"/>
        <v>285.0016438</v>
      </c>
      <c r="L1462" s="122">
        <f t="shared" si="6"/>
        <v>901</v>
      </c>
      <c r="M1462" s="125">
        <v>0.82</v>
      </c>
      <c r="N1462" s="125">
        <v>23.0</v>
      </c>
      <c r="O1462" s="118">
        <f t="shared" si="7"/>
        <v>28</v>
      </c>
      <c r="P1462" s="118"/>
      <c r="Q1462" s="118"/>
      <c r="R1462" s="118"/>
      <c r="S1462" s="118"/>
      <c r="T1462" s="118"/>
      <c r="U1462" s="118"/>
      <c r="V1462" s="118"/>
      <c r="W1462" s="118"/>
      <c r="X1462" s="118"/>
      <c r="Y1462" s="118"/>
      <c r="Z1462" s="118"/>
      <c r="AA1462" s="118"/>
      <c r="AB1462" s="118"/>
      <c r="AC1462" s="118"/>
      <c r="AD1462" s="118"/>
      <c r="AE1462" s="118"/>
      <c r="AF1462" s="118"/>
      <c r="AG1462" s="118"/>
    </row>
    <row r="1463" ht="11.25" customHeight="1">
      <c r="A1463" s="123">
        <v>18379.254479828687</v>
      </c>
      <c r="B1463" s="124">
        <v>7.730725499999999</v>
      </c>
      <c r="C1463" s="124">
        <f t="shared" si="1"/>
        <v>520.8824291</v>
      </c>
      <c r="D1463" s="124">
        <v>4026.7990770750157</v>
      </c>
      <c r="E1463" s="125">
        <v>228.0</v>
      </c>
      <c r="F1463" s="125">
        <v>1.16</v>
      </c>
      <c r="G1463" s="126">
        <v>-0.7</v>
      </c>
      <c r="H1463" s="127">
        <f t="shared" si="2"/>
        <v>820.8</v>
      </c>
      <c r="I1463" s="122">
        <f t="shared" si="3"/>
        <v>2.248767123</v>
      </c>
      <c r="J1463" s="122">
        <f t="shared" si="4"/>
        <v>103.4432877</v>
      </c>
      <c r="K1463" s="122">
        <f t="shared" si="5"/>
        <v>119.9942137</v>
      </c>
      <c r="L1463" s="122">
        <f t="shared" si="6"/>
        <v>343</v>
      </c>
      <c r="M1463" s="125">
        <v>1.0</v>
      </c>
      <c r="N1463" s="125">
        <v>46.0</v>
      </c>
      <c r="O1463" s="118">
        <f t="shared" si="7"/>
        <v>46</v>
      </c>
      <c r="P1463" s="118"/>
      <c r="Q1463" s="118"/>
      <c r="R1463" s="118"/>
      <c r="S1463" s="118"/>
      <c r="T1463" s="118"/>
      <c r="U1463" s="118"/>
      <c r="V1463" s="118"/>
      <c r="W1463" s="118"/>
      <c r="X1463" s="118"/>
      <c r="Y1463" s="118"/>
      <c r="Z1463" s="118"/>
      <c r="AA1463" s="118"/>
      <c r="AB1463" s="118"/>
      <c r="AC1463" s="118"/>
      <c r="AD1463" s="118"/>
      <c r="AE1463" s="118"/>
      <c r="AF1463" s="118"/>
      <c r="AG1463" s="118"/>
    </row>
    <row r="1464" ht="11.25" customHeight="1">
      <c r="A1464" s="123">
        <v>75465.7408921612</v>
      </c>
      <c r="B1464" s="124">
        <v>10.0246213</v>
      </c>
      <c r="C1464" s="124">
        <f t="shared" si="1"/>
        <v>92.04072321</v>
      </c>
      <c r="D1464" s="124">
        <v>922.6733943606802</v>
      </c>
      <c r="E1464" s="125">
        <v>228.0</v>
      </c>
      <c r="F1464" s="125">
        <v>0.62</v>
      </c>
      <c r="G1464" s="126">
        <v>-0.6</v>
      </c>
      <c r="H1464" s="127">
        <f t="shared" si="2"/>
        <v>1094.4</v>
      </c>
      <c r="I1464" s="122">
        <f t="shared" si="3"/>
        <v>2.998356164</v>
      </c>
      <c r="J1464" s="122">
        <f t="shared" si="4"/>
        <v>41.9769863</v>
      </c>
      <c r="K1464" s="122">
        <f t="shared" si="5"/>
        <v>26.02573151</v>
      </c>
      <c r="L1464" s="122">
        <f t="shared" si="6"/>
        <v>94</v>
      </c>
      <c r="M1464" s="125">
        <v>0.85</v>
      </c>
      <c r="N1464" s="125">
        <v>12.0</v>
      </c>
      <c r="O1464" s="118">
        <f t="shared" si="7"/>
        <v>14</v>
      </c>
      <c r="P1464" s="118"/>
      <c r="Q1464" s="118"/>
      <c r="R1464" s="118"/>
      <c r="S1464" s="118"/>
      <c r="T1464" s="118"/>
      <c r="U1464" s="118"/>
      <c r="V1464" s="118"/>
      <c r="W1464" s="118"/>
      <c r="X1464" s="118"/>
      <c r="Y1464" s="118"/>
      <c r="Z1464" s="118"/>
      <c r="AA1464" s="118"/>
      <c r="AB1464" s="118"/>
      <c r="AC1464" s="118"/>
      <c r="AD1464" s="118"/>
      <c r="AE1464" s="118"/>
      <c r="AF1464" s="118"/>
      <c r="AG1464" s="118"/>
    </row>
    <row r="1465" ht="11.25" customHeight="1">
      <c r="A1465" s="123">
        <v>40053.72223332001</v>
      </c>
      <c r="B1465" s="124">
        <v>18.861867600000004</v>
      </c>
      <c r="C1465" s="124">
        <f t="shared" si="1"/>
        <v>46.81066081</v>
      </c>
      <c r="D1465" s="124">
        <v>882.9364863774831</v>
      </c>
      <c r="E1465" s="125">
        <v>340.0</v>
      </c>
      <c r="F1465" s="125">
        <v>0.55</v>
      </c>
      <c r="G1465" s="126">
        <v>-0.4</v>
      </c>
      <c r="H1465" s="127">
        <f t="shared" si="2"/>
        <v>2448</v>
      </c>
      <c r="I1465" s="122">
        <f t="shared" si="3"/>
        <v>6.706849315</v>
      </c>
      <c r="J1465" s="122">
        <f t="shared" si="4"/>
        <v>33.53424658</v>
      </c>
      <c r="K1465" s="122">
        <f t="shared" si="5"/>
        <v>18.44383562</v>
      </c>
      <c r="L1465" s="122">
        <f t="shared" si="6"/>
        <v>70</v>
      </c>
      <c r="M1465" s="125">
        <v>0.95</v>
      </c>
      <c r="N1465" s="125">
        <v>5.0</v>
      </c>
      <c r="O1465" s="118">
        <f t="shared" si="7"/>
        <v>5</v>
      </c>
      <c r="P1465" s="118"/>
      <c r="Q1465" s="118"/>
      <c r="R1465" s="118"/>
      <c r="S1465" s="118"/>
      <c r="T1465" s="118"/>
      <c r="U1465" s="118"/>
      <c r="V1465" s="118"/>
      <c r="W1465" s="118"/>
      <c r="X1465" s="118"/>
      <c r="Y1465" s="118"/>
      <c r="Z1465" s="118"/>
      <c r="AA1465" s="118"/>
      <c r="AB1465" s="118"/>
      <c r="AC1465" s="118"/>
      <c r="AD1465" s="118"/>
      <c r="AE1465" s="118"/>
      <c r="AF1465" s="118"/>
      <c r="AG1465" s="118"/>
    </row>
    <row r="1466" ht="11.25" customHeight="1">
      <c r="A1466" s="123">
        <v>59245.084098267616</v>
      </c>
      <c r="B1466" s="124">
        <v>18.9200139</v>
      </c>
      <c r="C1466" s="124">
        <f t="shared" si="1"/>
        <v>204.8883974</v>
      </c>
      <c r="D1466" s="124">
        <v>3876.491327631381</v>
      </c>
      <c r="E1466" s="125">
        <v>196.0</v>
      </c>
      <c r="F1466" s="125">
        <v>1.09</v>
      </c>
      <c r="G1466" s="126">
        <v>0.5</v>
      </c>
      <c r="H1466" s="127">
        <f t="shared" si="2"/>
        <v>3528</v>
      </c>
      <c r="I1466" s="122">
        <f t="shared" si="3"/>
        <v>9.665753425</v>
      </c>
      <c r="J1466" s="122">
        <f t="shared" si="4"/>
        <v>318.969863</v>
      </c>
      <c r="K1466" s="122">
        <f t="shared" si="5"/>
        <v>347.6771507</v>
      </c>
      <c r="L1466" s="122">
        <f t="shared" si="6"/>
        <v>1014</v>
      </c>
      <c r="M1466" s="125">
        <v>0.7</v>
      </c>
      <c r="N1466" s="125">
        <v>23.0</v>
      </c>
      <c r="O1466" s="118">
        <f t="shared" si="7"/>
        <v>33</v>
      </c>
      <c r="P1466" s="118"/>
      <c r="Q1466" s="118"/>
      <c r="R1466" s="118"/>
      <c r="S1466" s="118"/>
      <c r="T1466" s="118"/>
      <c r="U1466" s="118"/>
      <c r="V1466" s="118"/>
      <c r="W1466" s="118"/>
      <c r="X1466" s="118"/>
      <c r="Y1466" s="118"/>
      <c r="Z1466" s="118"/>
      <c r="AA1466" s="118"/>
      <c r="AB1466" s="118"/>
      <c r="AC1466" s="118"/>
      <c r="AD1466" s="118"/>
      <c r="AE1466" s="118"/>
      <c r="AF1466" s="118"/>
      <c r="AG1466" s="118"/>
    </row>
    <row r="1467" ht="11.25" customHeight="1">
      <c r="A1467" s="123">
        <v>27126.64461773405</v>
      </c>
      <c r="B1467" s="124">
        <v>52.883635500000004</v>
      </c>
      <c r="C1467" s="124">
        <f t="shared" si="1"/>
        <v>236.7444991</v>
      </c>
      <c r="D1467" s="124">
        <v>12519.909794641835</v>
      </c>
      <c r="E1467" s="125">
        <v>332.0</v>
      </c>
      <c r="F1467" s="125">
        <v>0.73</v>
      </c>
      <c r="G1467" s="126">
        <v>-0.7</v>
      </c>
      <c r="H1467" s="127">
        <f t="shared" si="2"/>
        <v>1195.2</v>
      </c>
      <c r="I1467" s="122">
        <f t="shared" si="3"/>
        <v>3.274520548</v>
      </c>
      <c r="J1467" s="122">
        <f t="shared" si="4"/>
        <v>108.0591781</v>
      </c>
      <c r="K1467" s="122">
        <f t="shared" si="5"/>
        <v>78.8832</v>
      </c>
      <c r="L1467" s="122">
        <f t="shared" si="6"/>
        <v>266</v>
      </c>
      <c r="M1467" s="125">
        <v>0.7</v>
      </c>
      <c r="N1467" s="125">
        <v>23.0</v>
      </c>
      <c r="O1467" s="118">
        <f t="shared" si="7"/>
        <v>33</v>
      </c>
      <c r="P1467" s="118"/>
      <c r="Q1467" s="118"/>
      <c r="R1467" s="118"/>
      <c r="S1467" s="118"/>
      <c r="T1467" s="118"/>
      <c r="U1467" s="118"/>
      <c r="V1467" s="118"/>
      <c r="W1467" s="118"/>
      <c r="X1467" s="118"/>
      <c r="Y1467" s="118"/>
      <c r="Z1467" s="118"/>
      <c r="AA1467" s="118"/>
      <c r="AB1467" s="118"/>
      <c r="AC1467" s="118"/>
      <c r="AD1467" s="118"/>
      <c r="AE1467" s="118"/>
      <c r="AF1467" s="118"/>
      <c r="AG1467" s="118"/>
    </row>
    <row r="1468" ht="11.25" customHeight="1">
      <c r="A1468" s="123">
        <v>85753.58412098527</v>
      </c>
      <c r="B1468" s="124">
        <v>62.191517000000005</v>
      </c>
      <c r="C1468" s="124">
        <f t="shared" si="1"/>
        <v>373.8142084</v>
      </c>
      <c r="D1468" s="124">
        <v>23248.072695104955</v>
      </c>
      <c r="E1468" s="125">
        <v>414.0</v>
      </c>
      <c r="F1468" s="125">
        <v>0.68</v>
      </c>
      <c r="G1468" s="126">
        <v>-0.4</v>
      </c>
      <c r="H1468" s="127">
        <f t="shared" si="2"/>
        <v>2980.8</v>
      </c>
      <c r="I1468" s="122">
        <f t="shared" si="3"/>
        <v>8.166575342</v>
      </c>
      <c r="J1468" s="122">
        <f t="shared" si="4"/>
        <v>359.3293151</v>
      </c>
      <c r="K1468" s="122">
        <f t="shared" si="5"/>
        <v>244.3439342</v>
      </c>
      <c r="L1468" s="122">
        <f t="shared" si="6"/>
        <v>848</v>
      </c>
      <c r="M1468" s="125">
        <v>0.7</v>
      </c>
      <c r="N1468" s="125">
        <v>31.0</v>
      </c>
      <c r="O1468" s="118">
        <f t="shared" si="7"/>
        <v>44</v>
      </c>
      <c r="P1468" s="118"/>
      <c r="Q1468" s="118"/>
      <c r="R1468" s="118"/>
      <c r="S1468" s="118"/>
      <c r="T1468" s="118"/>
      <c r="U1468" s="118"/>
      <c r="V1468" s="118"/>
      <c r="W1468" s="118"/>
      <c r="X1468" s="118"/>
      <c r="Y1468" s="118"/>
      <c r="Z1468" s="118"/>
      <c r="AA1468" s="118"/>
      <c r="AB1468" s="118"/>
      <c r="AC1468" s="118"/>
      <c r="AD1468" s="118"/>
      <c r="AE1468" s="118"/>
      <c r="AF1468" s="118"/>
      <c r="AG1468" s="118"/>
    </row>
    <row r="1469" ht="11.25" customHeight="1">
      <c r="A1469" s="123">
        <v>18353.49057330604</v>
      </c>
      <c r="B1469" s="124">
        <v>28.8251318</v>
      </c>
      <c r="C1469" s="124">
        <f t="shared" si="1"/>
        <v>318.3733632</v>
      </c>
      <c r="D1469" s="124">
        <v>9177.154156013505</v>
      </c>
      <c r="E1469" s="125">
        <v>406.0</v>
      </c>
      <c r="F1469" s="125">
        <v>0.84</v>
      </c>
      <c r="G1469" s="126">
        <v>0.2</v>
      </c>
      <c r="H1469" s="127">
        <f t="shared" si="2"/>
        <v>5846.4</v>
      </c>
      <c r="I1469" s="122">
        <f t="shared" si="3"/>
        <v>16.01753425</v>
      </c>
      <c r="J1469" s="122">
        <f t="shared" si="4"/>
        <v>432.4734247</v>
      </c>
      <c r="K1469" s="122">
        <f t="shared" si="5"/>
        <v>363.2776767</v>
      </c>
      <c r="L1469" s="122">
        <f t="shared" si="6"/>
        <v>1159</v>
      </c>
      <c r="M1469" s="125">
        <v>0.85</v>
      </c>
      <c r="N1469" s="125">
        <v>23.0</v>
      </c>
      <c r="O1469" s="118">
        <f t="shared" si="7"/>
        <v>27</v>
      </c>
      <c r="P1469" s="118"/>
      <c r="Q1469" s="118"/>
      <c r="R1469" s="118"/>
      <c r="S1469" s="118"/>
      <c r="T1469" s="118"/>
      <c r="U1469" s="118"/>
      <c r="V1469" s="118"/>
      <c r="W1469" s="118"/>
      <c r="X1469" s="118"/>
      <c r="Y1469" s="118"/>
      <c r="Z1469" s="118"/>
      <c r="AA1469" s="118"/>
      <c r="AB1469" s="118"/>
      <c r="AC1469" s="118"/>
      <c r="AD1469" s="118"/>
      <c r="AE1469" s="118"/>
      <c r="AF1469" s="118"/>
      <c r="AG1469" s="118"/>
    </row>
    <row r="1470" ht="11.25" customHeight="1">
      <c r="A1470" s="123">
        <v>64862.27060623726</v>
      </c>
      <c r="B1470" s="124">
        <v>61.85345840000001</v>
      </c>
      <c r="C1470" s="124">
        <f t="shared" si="1"/>
        <v>54.54072651</v>
      </c>
      <c r="D1470" s="124">
        <v>3373.5325585234737</v>
      </c>
      <c r="E1470" s="125">
        <v>380.0</v>
      </c>
      <c r="F1470" s="125">
        <v>0.58</v>
      </c>
      <c r="G1470" s="126">
        <v>0.8</v>
      </c>
      <c r="H1470" s="127">
        <f t="shared" si="2"/>
        <v>8208</v>
      </c>
      <c r="I1470" s="122">
        <f t="shared" si="3"/>
        <v>22.48767123</v>
      </c>
      <c r="J1470" s="122">
        <f t="shared" si="4"/>
        <v>157.4136986</v>
      </c>
      <c r="K1470" s="122">
        <f t="shared" si="5"/>
        <v>91.29994521</v>
      </c>
      <c r="L1470" s="122">
        <f t="shared" si="6"/>
        <v>340</v>
      </c>
      <c r="M1470" s="125">
        <v>0.82</v>
      </c>
      <c r="N1470" s="125">
        <v>6.0</v>
      </c>
      <c r="O1470" s="118">
        <f t="shared" si="7"/>
        <v>7</v>
      </c>
      <c r="P1470" s="118"/>
      <c r="Q1470" s="118"/>
      <c r="R1470" s="118"/>
      <c r="S1470" s="118"/>
      <c r="T1470" s="118"/>
      <c r="U1470" s="118"/>
      <c r="V1470" s="118"/>
      <c r="W1470" s="118"/>
      <c r="X1470" s="118"/>
      <c r="Y1470" s="118"/>
      <c r="Z1470" s="118"/>
      <c r="AA1470" s="118"/>
      <c r="AB1470" s="118"/>
      <c r="AC1470" s="118"/>
      <c r="AD1470" s="118"/>
      <c r="AE1470" s="118"/>
      <c r="AF1470" s="118"/>
      <c r="AG1470" s="118"/>
    </row>
    <row r="1471" ht="11.25" customHeight="1">
      <c r="A1471" s="123">
        <v>17700.07071408255</v>
      </c>
      <c r="B1471" s="124">
        <v>6.3562225</v>
      </c>
      <c r="C1471" s="124">
        <f t="shared" si="1"/>
        <v>197.5663484</v>
      </c>
      <c r="D1471" s="124">
        <v>1255.7756688592501</v>
      </c>
      <c r="E1471" s="125">
        <v>380.0</v>
      </c>
      <c r="F1471" s="125">
        <v>0.94</v>
      </c>
      <c r="G1471" s="126">
        <v>0.2</v>
      </c>
      <c r="H1471" s="127">
        <f t="shared" si="2"/>
        <v>5472</v>
      </c>
      <c r="I1471" s="122">
        <f t="shared" si="3"/>
        <v>14.99178082</v>
      </c>
      <c r="J1471" s="122">
        <f t="shared" si="4"/>
        <v>224.8767123</v>
      </c>
      <c r="K1471" s="122">
        <f t="shared" si="5"/>
        <v>211.3841096</v>
      </c>
      <c r="L1471" s="122">
        <f t="shared" si="6"/>
        <v>648</v>
      </c>
      <c r="M1471" s="125">
        <v>1.0</v>
      </c>
      <c r="N1471" s="125">
        <v>15.0</v>
      </c>
      <c r="O1471" s="118">
        <f t="shared" si="7"/>
        <v>15</v>
      </c>
      <c r="P1471" s="118"/>
      <c r="Q1471" s="118"/>
      <c r="R1471" s="118"/>
      <c r="S1471" s="118"/>
      <c r="T1471" s="118"/>
      <c r="U1471" s="118"/>
      <c r="V1471" s="118"/>
      <c r="W1471" s="118"/>
      <c r="X1471" s="118"/>
      <c r="Y1471" s="118"/>
      <c r="Z1471" s="118"/>
      <c r="AA1471" s="118"/>
      <c r="AB1471" s="118"/>
      <c r="AC1471" s="118"/>
      <c r="AD1471" s="118"/>
      <c r="AE1471" s="118"/>
      <c r="AF1471" s="118"/>
      <c r="AG1471" s="118"/>
    </row>
    <row r="1472" ht="11.25" customHeight="1">
      <c r="A1472" s="123">
        <v>92841.77307687848</v>
      </c>
      <c r="B1472" s="124">
        <v>17.9509135</v>
      </c>
      <c r="C1472" s="124">
        <f t="shared" si="1"/>
        <v>307.6111623</v>
      </c>
      <c r="D1472" s="124">
        <v>5521.901365649849</v>
      </c>
      <c r="E1472" s="125">
        <v>414.0</v>
      </c>
      <c r="F1472" s="125">
        <v>0.77</v>
      </c>
      <c r="G1472" s="126">
        <v>0.5</v>
      </c>
      <c r="H1472" s="127">
        <f t="shared" si="2"/>
        <v>7452</v>
      </c>
      <c r="I1472" s="122">
        <f t="shared" si="3"/>
        <v>20.41643836</v>
      </c>
      <c r="J1472" s="122">
        <f t="shared" si="4"/>
        <v>551.2438356</v>
      </c>
      <c r="K1472" s="122">
        <f t="shared" si="5"/>
        <v>424.4577534</v>
      </c>
      <c r="L1472" s="122">
        <f t="shared" si="6"/>
        <v>1400</v>
      </c>
      <c r="M1472" s="125">
        <v>0.85</v>
      </c>
      <c r="N1472" s="125">
        <v>23.0</v>
      </c>
      <c r="O1472" s="118">
        <f t="shared" si="7"/>
        <v>27</v>
      </c>
      <c r="P1472" s="118"/>
      <c r="Q1472" s="118"/>
      <c r="R1472" s="118"/>
      <c r="S1472" s="118"/>
      <c r="T1472" s="118"/>
      <c r="U1472" s="118"/>
      <c r="V1472" s="118"/>
      <c r="W1472" s="118"/>
      <c r="X1472" s="118"/>
      <c r="Y1472" s="118"/>
      <c r="Z1472" s="118"/>
      <c r="AA1472" s="118"/>
      <c r="AB1472" s="118"/>
      <c r="AC1472" s="118"/>
      <c r="AD1472" s="118"/>
      <c r="AE1472" s="118"/>
      <c r="AF1472" s="118"/>
      <c r="AG1472" s="118"/>
    </row>
    <row r="1473" ht="11.25" customHeight="1">
      <c r="A1473" s="123">
        <v>50753.15530104281</v>
      </c>
      <c r="B1473" s="124">
        <v>11.629216300000001</v>
      </c>
      <c r="C1473" s="124">
        <f t="shared" si="1"/>
        <v>771.1098664</v>
      </c>
      <c r="D1473" s="124">
        <v>8967.403427690311</v>
      </c>
      <c r="E1473" s="125">
        <v>664.0</v>
      </c>
      <c r="F1473" s="125">
        <v>1.19</v>
      </c>
      <c r="G1473" s="126">
        <v>1.2</v>
      </c>
      <c r="H1473" s="127">
        <f t="shared" si="2"/>
        <v>17529.6</v>
      </c>
      <c r="I1473" s="122">
        <f t="shared" si="3"/>
        <v>48.02630137</v>
      </c>
      <c r="J1473" s="122">
        <f t="shared" si="4"/>
        <v>1584.867945</v>
      </c>
      <c r="K1473" s="122">
        <f t="shared" si="5"/>
        <v>1885.992855</v>
      </c>
      <c r="L1473" s="122">
        <f t="shared" si="6"/>
        <v>5357</v>
      </c>
      <c r="M1473" s="125">
        <v>0.7</v>
      </c>
      <c r="N1473" s="125">
        <v>23.0</v>
      </c>
      <c r="O1473" s="118">
        <f t="shared" si="7"/>
        <v>33</v>
      </c>
      <c r="P1473" s="118"/>
      <c r="Q1473" s="118"/>
      <c r="R1473" s="118"/>
      <c r="S1473" s="118"/>
      <c r="T1473" s="118"/>
      <c r="U1473" s="118"/>
      <c r="V1473" s="118"/>
      <c r="W1473" s="118"/>
      <c r="X1473" s="118"/>
      <c r="Y1473" s="118"/>
      <c r="Z1473" s="118"/>
      <c r="AA1473" s="118"/>
      <c r="AB1473" s="118"/>
      <c r="AC1473" s="118"/>
      <c r="AD1473" s="118"/>
      <c r="AE1473" s="118"/>
      <c r="AF1473" s="118"/>
      <c r="AG1473" s="118"/>
    </row>
    <row r="1474" ht="11.25" customHeight="1">
      <c r="A1474" s="123">
        <v>41079.60145022307</v>
      </c>
      <c r="B1474" s="124">
        <v>26.1846674</v>
      </c>
      <c r="C1474" s="124">
        <f t="shared" si="1"/>
        <v>458.7833999</v>
      </c>
      <c r="D1474" s="124">
        <v>12013.090734822437</v>
      </c>
      <c r="E1474" s="125">
        <v>364.0</v>
      </c>
      <c r="F1474" s="125">
        <v>0.41</v>
      </c>
      <c r="G1474" s="126">
        <v>0.6</v>
      </c>
      <c r="H1474" s="127">
        <f t="shared" si="2"/>
        <v>6988.8</v>
      </c>
      <c r="I1474" s="122">
        <f t="shared" si="3"/>
        <v>19.14739726</v>
      </c>
      <c r="J1474" s="122">
        <f t="shared" si="4"/>
        <v>1646.676164</v>
      </c>
      <c r="K1474" s="122">
        <f t="shared" si="5"/>
        <v>675.1372274</v>
      </c>
      <c r="L1474" s="122">
        <f t="shared" si="6"/>
        <v>2997</v>
      </c>
      <c r="M1474" s="125">
        <v>0.7</v>
      </c>
      <c r="N1474" s="125">
        <v>60.0</v>
      </c>
      <c r="O1474" s="118">
        <f t="shared" si="7"/>
        <v>86</v>
      </c>
      <c r="P1474" s="118"/>
      <c r="Q1474" s="118"/>
      <c r="R1474" s="118"/>
      <c r="S1474" s="118"/>
      <c r="T1474" s="118"/>
      <c r="U1474" s="118"/>
      <c r="V1474" s="118"/>
      <c r="W1474" s="118"/>
      <c r="X1474" s="118"/>
      <c r="Y1474" s="118"/>
      <c r="Z1474" s="118"/>
      <c r="AA1474" s="118"/>
      <c r="AB1474" s="118"/>
      <c r="AC1474" s="118"/>
      <c r="AD1474" s="118"/>
      <c r="AE1474" s="118"/>
      <c r="AF1474" s="118"/>
      <c r="AG1474" s="118"/>
    </row>
    <row r="1475" ht="11.25" customHeight="1">
      <c r="A1475" s="123">
        <v>94947.71682778957</v>
      </c>
      <c r="B1475" s="124">
        <v>25.8016484</v>
      </c>
      <c r="C1475" s="124">
        <f t="shared" si="1"/>
        <v>405.5674522</v>
      </c>
      <c r="D1475" s="124">
        <v>10464.308803912705</v>
      </c>
      <c r="E1475" s="125">
        <v>364.0</v>
      </c>
      <c r="F1475" s="125">
        <v>0.41</v>
      </c>
      <c r="G1475" s="126">
        <v>0.8</v>
      </c>
      <c r="H1475" s="127">
        <f t="shared" si="2"/>
        <v>7862.4</v>
      </c>
      <c r="I1475" s="122">
        <f t="shared" si="3"/>
        <v>21.54082192</v>
      </c>
      <c r="J1475" s="122">
        <f t="shared" si="4"/>
        <v>1550.939178</v>
      </c>
      <c r="K1475" s="122">
        <f t="shared" si="5"/>
        <v>635.885063</v>
      </c>
      <c r="L1475" s="122">
        <f t="shared" si="6"/>
        <v>2823</v>
      </c>
      <c r="M1475" s="125">
        <v>0.83</v>
      </c>
      <c r="N1475" s="125">
        <v>60.0</v>
      </c>
      <c r="O1475" s="118">
        <f t="shared" si="7"/>
        <v>72</v>
      </c>
      <c r="P1475" s="118"/>
      <c r="Q1475" s="118"/>
      <c r="R1475" s="118"/>
      <c r="S1475" s="118"/>
      <c r="T1475" s="118"/>
      <c r="U1475" s="118"/>
      <c r="V1475" s="118"/>
      <c r="W1475" s="118"/>
      <c r="X1475" s="118"/>
      <c r="Y1475" s="118"/>
      <c r="Z1475" s="118"/>
      <c r="AA1475" s="118"/>
      <c r="AB1475" s="118"/>
      <c r="AC1475" s="118"/>
      <c r="AD1475" s="118"/>
      <c r="AE1475" s="118"/>
      <c r="AF1475" s="118"/>
      <c r="AG1475" s="118"/>
    </row>
    <row r="1476" ht="11.25" customHeight="1">
      <c r="A1476" s="123">
        <v>94485.72990559289</v>
      </c>
      <c r="B1476" s="124">
        <v>25.8016484</v>
      </c>
      <c r="C1476" s="124">
        <f t="shared" si="1"/>
        <v>408.8524043</v>
      </c>
      <c r="D1476" s="124">
        <v>10549.065983520488</v>
      </c>
      <c r="E1476" s="125">
        <v>364.0</v>
      </c>
      <c r="F1476" s="125">
        <v>0.41</v>
      </c>
      <c r="G1476" s="126">
        <v>-0.4</v>
      </c>
      <c r="H1476" s="127">
        <f t="shared" si="2"/>
        <v>2620.8</v>
      </c>
      <c r="I1476" s="122">
        <f t="shared" si="3"/>
        <v>7.180273973</v>
      </c>
      <c r="J1476" s="122">
        <f t="shared" si="4"/>
        <v>524.16</v>
      </c>
      <c r="K1476" s="122">
        <f t="shared" si="5"/>
        <v>214.9056</v>
      </c>
      <c r="L1476" s="122">
        <f t="shared" si="6"/>
        <v>954</v>
      </c>
      <c r="M1476" s="125">
        <v>0.82</v>
      </c>
      <c r="N1476" s="125">
        <v>60.0</v>
      </c>
      <c r="O1476" s="118">
        <f t="shared" si="7"/>
        <v>73</v>
      </c>
      <c r="P1476" s="118"/>
      <c r="Q1476" s="118"/>
      <c r="R1476" s="118"/>
      <c r="S1476" s="118"/>
      <c r="T1476" s="118"/>
      <c r="U1476" s="118"/>
      <c r="V1476" s="118"/>
      <c r="W1476" s="118"/>
      <c r="X1476" s="118"/>
      <c r="Y1476" s="118"/>
      <c r="Z1476" s="118"/>
      <c r="AA1476" s="118"/>
      <c r="AB1476" s="118"/>
      <c r="AC1476" s="118"/>
      <c r="AD1476" s="118"/>
      <c r="AE1476" s="118"/>
      <c r="AF1476" s="118"/>
      <c r="AG1476" s="118"/>
    </row>
    <row r="1477" ht="11.25" customHeight="1">
      <c r="A1477" s="123">
        <v>49987.420527752605</v>
      </c>
      <c r="B1477" s="124">
        <v>21.4667211</v>
      </c>
      <c r="C1477" s="124">
        <f t="shared" si="1"/>
        <v>461.5954482</v>
      </c>
      <c r="D1477" s="124">
        <v>9908.940748164889</v>
      </c>
      <c r="E1477" s="125">
        <v>372.0</v>
      </c>
      <c r="F1477" s="125">
        <v>0.4</v>
      </c>
      <c r="G1477" s="126">
        <v>0.5</v>
      </c>
      <c r="H1477" s="127">
        <f t="shared" si="2"/>
        <v>6696</v>
      </c>
      <c r="I1477" s="122">
        <f t="shared" si="3"/>
        <v>18.34520548</v>
      </c>
      <c r="J1477" s="122">
        <f t="shared" si="4"/>
        <v>1467.616438</v>
      </c>
      <c r="K1477" s="122">
        <f t="shared" si="5"/>
        <v>587.0465753</v>
      </c>
      <c r="L1477" s="122">
        <f t="shared" si="6"/>
        <v>2642</v>
      </c>
      <c r="M1477" s="125">
        <v>0.85</v>
      </c>
      <c r="N1477" s="125">
        <v>68.0</v>
      </c>
      <c r="O1477" s="118">
        <f t="shared" si="7"/>
        <v>80</v>
      </c>
      <c r="P1477" s="118"/>
      <c r="Q1477" s="118"/>
      <c r="R1477" s="118"/>
      <c r="S1477" s="118"/>
      <c r="T1477" s="118"/>
      <c r="U1477" s="118"/>
      <c r="V1477" s="118"/>
      <c r="W1477" s="118"/>
      <c r="X1477" s="118"/>
      <c r="Y1477" s="118"/>
      <c r="Z1477" s="118"/>
      <c r="AA1477" s="118"/>
      <c r="AB1477" s="118"/>
      <c r="AC1477" s="118"/>
      <c r="AD1477" s="118"/>
      <c r="AE1477" s="118"/>
      <c r="AF1477" s="118"/>
      <c r="AG1477" s="118"/>
    </row>
    <row r="1478" ht="11.25" customHeight="1">
      <c r="A1478" s="123">
        <v>62669.72857196754</v>
      </c>
      <c r="B1478" s="124">
        <v>10.6263082</v>
      </c>
      <c r="C1478" s="124">
        <f t="shared" si="1"/>
        <v>129.8882961</v>
      </c>
      <c r="D1478" s="124">
        <v>1380.2330655176715</v>
      </c>
      <c r="E1478" s="125">
        <v>372.0</v>
      </c>
      <c r="F1478" s="125">
        <v>0.4</v>
      </c>
      <c r="G1478" s="126">
        <v>-0.6</v>
      </c>
      <c r="H1478" s="127">
        <f t="shared" si="2"/>
        <v>1785.6</v>
      </c>
      <c r="I1478" s="122">
        <f t="shared" si="3"/>
        <v>4.892054795</v>
      </c>
      <c r="J1478" s="122">
        <f t="shared" si="4"/>
        <v>88.0569863</v>
      </c>
      <c r="K1478" s="122">
        <f t="shared" si="5"/>
        <v>35.22279452</v>
      </c>
      <c r="L1478" s="122">
        <f t="shared" si="6"/>
        <v>159</v>
      </c>
      <c r="M1478" s="125">
        <v>0.71</v>
      </c>
      <c r="N1478" s="125">
        <v>13.0</v>
      </c>
      <c r="O1478" s="118">
        <f t="shared" si="7"/>
        <v>18</v>
      </c>
      <c r="P1478" s="118"/>
      <c r="Q1478" s="118"/>
      <c r="R1478" s="118"/>
      <c r="S1478" s="118"/>
      <c r="T1478" s="118"/>
      <c r="U1478" s="118"/>
      <c r="V1478" s="118"/>
      <c r="W1478" s="118"/>
      <c r="X1478" s="118"/>
      <c r="Y1478" s="118"/>
      <c r="Z1478" s="118"/>
      <c r="AA1478" s="118"/>
      <c r="AB1478" s="118"/>
      <c r="AC1478" s="118"/>
      <c r="AD1478" s="118"/>
      <c r="AE1478" s="118"/>
      <c r="AF1478" s="118"/>
      <c r="AG1478" s="118"/>
    </row>
    <row r="1479" ht="11.25" customHeight="1">
      <c r="A1479" s="123">
        <v>79937.84794010346</v>
      </c>
      <c r="B1479" s="124">
        <v>18.605507300000003</v>
      </c>
      <c r="C1479" s="124">
        <f t="shared" si="1"/>
        <v>423.5179606</v>
      </c>
      <c r="D1479" s="124">
        <v>7879.766508307974</v>
      </c>
      <c r="E1479" s="125">
        <v>372.0</v>
      </c>
      <c r="F1479" s="125">
        <v>0.4</v>
      </c>
      <c r="G1479" s="126">
        <v>1.5</v>
      </c>
      <c r="H1479" s="127">
        <f t="shared" si="2"/>
        <v>11160</v>
      </c>
      <c r="I1479" s="122">
        <f t="shared" si="3"/>
        <v>30.57534247</v>
      </c>
      <c r="J1479" s="122">
        <f t="shared" si="4"/>
        <v>2232</v>
      </c>
      <c r="K1479" s="122">
        <f t="shared" si="5"/>
        <v>892.8</v>
      </c>
      <c r="L1479" s="122">
        <f t="shared" si="6"/>
        <v>4018</v>
      </c>
      <c r="M1479" s="125">
        <v>0.82</v>
      </c>
      <c r="N1479" s="125">
        <v>60.0</v>
      </c>
      <c r="O1479" s="118">
        <f t="shared" si="7"/>
        <v>73</v>
      </c>
      <c r="P1479" s="118"/>
      <c r="Q1479" s="118"/>
      <c r="R1479" s="118"/>
      <c r="S1479" s="118"/>
      <c r="T1479" s="118"/>
      <c r="U1479" s="118"/>
      <c r="V1479" s="118"/>
      <c r="W1479" s="118"/>
      <c r="X1479" s="118"/>
      <c r="Y1479" s="118"/>
      <c r="Z1479" s="118"/>
      <c r="AA1479" s="118"/>
      <c r="AB1479" s="118"/>
      <c r="AC1479" s="118"/>
      <c r="AD1479" s="118"/>
      <c r="AE1479" s="118"/>
      <c r="AF1479" s="118"/>
      <c r="AG1479" s="118"/>
    </row>
    <row r="1480" ht="11.25" customHeight="1">
      <c r="A1480" s="123">
        <v>75778.01045116587</v>
      </c>
      <c r="B1480" s="124">
        <v>18.5590795</v>
      </c>
      <c r="C1480" s="124">
        <f t="shared" si="1"/>
        <v>423.6390033</v>
      </c>
      <c r="D1480" s="124">
        <v>7862.349941503454</v>
      </c>
      <c r="E1480" s="125">
        <v>372.0</v>
      </c>
      <c r="F1480" s="125">
        <v>0.4</v>
      </c>
      <c r="G1480" s="126">
        <v>0.8</v>
      </c>
      <c r="H1480" s="127">
        <f t="shared" si="2"/>
        <v>8035.2</v>
      </c>
      <c r="I1480" s="122">
        <f t="shared" si="3"/>
        <v>22.01424658</v>
      </c>
      <c r="J1480" s="122">
        <f t="shared" si="4"/>
        <v>1607.04</v>
      </c>
      <c r="K1480" s="122">
        <f t="shared" si="5"/>
        <v>642.816</v>
      </c>
      <c r="L1480" s="122">
        <f t="shared" si="6"/>
        <v>2893</v>
      </c>
      <c r="M1480" s="125">
        <v>0.82</v>
      </c>
      <c r="N1480" s="125">
        <v>60.0</v>
      </c>
      <c r="O1480" s="118">
        <f t="shared" si="7"/>
        <v>73</v>
      </c>
      <c r="P1480" s="118"/>
      <c r="Q1480" s="118"/>
      <c r="R1480" s="118"/>
      <c r="S1480" s="118"/>
      <c r="T1480" s="118"/>
      <c r="U1480" s="118"/>
      <c r="V1480" s="118"/>
      <c r="W1480" s="118"/>
      <c r="X1480" s="118"/>
      <c r="Y1480" s="118"/>
      <c r="Z1480" s="118"/>
      <c r="AA1480" s="118"/>
      <c r="AB1480" s="118"/>
      <c r="AC1480" s="118"/>
      <c r="AD1480" s="118"/>
      <c r="AE1480" s="118"/>
      <c r="AF1480" s="118"/>
      <c r="AG1480" s="118"/>
    </row>
    <row r="1481" ht="11.25" customHeight="1">
      <c r="A1481" s="123">
        <v>53079.258848230056</v>
      </c>
      <c r="B1481" s="124">
        <v>18.942100800000002</v>
      </c>
      <c r="C1481" s="124">
        <f t="shared" si="1"/>
        <v>475.1398795</v>
      </c>
      <c r="D1481" s="124">
        <v>9000.147491491201</v>
      </c>
      <c r="E1481" s="125">
        <v>372.0</v>
      </c>
      <c r="F1481" s="125">
        <v>0.4</v>
      </c>
      <c r="G1481" s="126">
        <v>-0.1</v>
      </c>
      <c r="H1481" s="127">
        <f t="shared" si="2"/>
        <v>4017.6</v>
      </c>
      <c r="I1481" s="122">
        <f t="shared" si="3"/>
        <v>11.00712329</v>
      </c>
      <c r="J1481" s="122">
        <f t="shared" si="4"/>
        <v>946.6126027</v>
      </c>
      <c r="K1481" s="122">
        <f t="shared" si="5"/>
        <v>378.6450411</v>
      </c>
      <c r="L1481" s="122">
        <f t="shared" si="6"/>
        <v>1704</v>
      </c>
      <c r="M1481" s="125">
        <v>0.7</v>
      </c>
      <c r="N1481" s="125">
        <v>60.0</v>
      </c>
      <c r="O1481" s="118">
        <f t="shared" si="7"/>
        <v>86</v>
      </c>
      <c r="P1481" s="118"/>
      <c r="Q1481" s="118"/>
      <c r="R1481" s="118"/>
      <c r="S1481" s="118"/>
      <c r="T1481" s="118"/>
      <c r="U1481" s="118"/>
      <c r="V1481" s="118"/>
      <c r="W1481" s="118"/>
      <c r="X1481" s="118"/>
      <c r="Y1481" s="118"/>
      <c r="Z1481" s="118"/>
      <c r="AA1481" s="118"/>
      <c r="AB1481" s="118"/>
      <c r="AC1481" s="118"/>
      <c r="AD1481" s="118"/>
      <c r="AE1481" s="118"/>
      <c r="AF1481" s="118"/>
      <c r="AG1481" s="118"/>
    </row>
    <row r="1482" ht="11.25" customHeight="1">
      <c r="A1482" s="123">
        <v>29275.115706583976</v>
      </c>
      <c r="B1482" s="124">
        <v>10.0290718</v>
      </c>
      <c r="C1482" s="124">
        <f t="shared" si="1"/>
        <v>113.5892103</v>
      </c>
      <c r="D1482" s="124">
        <v>1139.1943454719215</v>
      </c>
      <c r="E1482" s="125">
        <v>406.0</v>
      </c>
      <c r="F1482" s="125">
        <v>0.42</v>
      </c>
      <c r="G1482" s="126">
        <v>1.5</v>
      </c>
      <c r="H1482" s="127">
        <f t="shared" si="2"/>
        <v>12180</v>
      </c>
      <c r="I1482" s="122">
        <f t="shared" si="3"/>
        <v>33.36986301</v>
      </c>
      <c r="J1482" s="122">
        <f t="shared" si="4"/>
        <v>567.2876712</v>
      </c>
      <c r="K1482" s="122">
        <f t="shared" si="5"/>
        <v>238.2608219</v>
      </c>
      <c r="L1482" s="122">
        <f t="shared" si="6"/>
        <v>1044</v>
      </c>
      <c r="M1482" s="125">
        <v>1.0</v>
      </c>
      <c r="N1482" s="125">
        <v>17.0</v>
      </c>
      <c r="O1482" s="118">
        <f t="shared" si="7"/>
        <v>17</v>
      </c>
      <c r="P1482" s="118"/>
      <c r="Q1482" s="118"/>
      <c r="R1482" s="118"/>
      <c r="S1482" s="118"/>
      <c r="T1482" s="118"/>
      <c r="U1482" s="118"/>
      <c r="V1482" s="118"/>
      <c r="W1482" s="118"/>
      <c r="X1482" s="118"/>
      <c r="Y1482" s="118"/>
      <c r="Z1482" s="118"/>
      <c r="AA1482" s="118"/>
      <c r="AB1482" s="118"/>
      <c r="AC1482" s="118"/>
      <c r="AD1482" s="118"/>
      <c r="AE1482" s="118"/>
      <c r="AF1482" s="118"/>
      <c r="AG1482" s="118"/>
    </row>
    <row r="1483" ht="11.25" customHeight="1">
      <c r="A1483" s="123">
        <v>45494.15841928255</v>
      </c>
      <c r="B1483" s="124">
        <v>7.441121</v>
      </c>
      <c r="C1483" s="124">
        <f t="shared" si="1"/>
        <v>972.975713</v>
      </c>
      <c r="D1483" s="124">
        <v>7240.0300107421435</v>
      </c>
      <c r="E1483" s="125">
        <v>672.0</v>
      </c>
      <c r="F1483" s="125">
        <v>0.68</v>
      </c>
      <c r="G1483" s="126">
        <v>0.6</v>
      </c>
      <c r="H1483" s="127">
        <f t="shared" si="2"/>
        <v>12902.4</v>
      </c>
      <c r="I1483" s="122">
        <f t="shared" si="3"/>
        <v>35.3490411</v>
      </c>
      <c r="J1483" s="122">
        <f t="shared" si="4"/>
        <v>1626.05589</v>
      </c>
      <c r="K1483" s="122">
        <f t="shared" si="5"/>
        <v>1105.718005</v>
      </c>
      <c r="L1483" s="122">
        <f t="shared" si="6"/>
        <v>3837</v>
      </c>
      <c r="M1483" s="125">
        <v>1.0</v>
      </c>
      <c r="N1483" s="125">
        <v>46.0</v>
      </c>
      <c r="O1483" s="118">
        <f t="shared" si="7"/>
        <v>46</v>
      </c>
      <c r="P1483" s="118"/>
      <c r="Q1483" s="118"/>
      <c r="R1483" s="118"/>
      <c r="S1483" s="118"/>
      <c r="T1483" s="118"/>
      <c r="U1483" s="118"/>
      <c r="V1483" s="118"/>
      <c r="W1483" s="118"/>
      <c r="X1483" s="118"/>
      <c r="Y1483" s="118"/>
      <c r="Z1483" s="118"/>
      <c r="AA1483" s="118"/>
      <c r="AB1483" s="118"/>
      <c r="AC1483" s="118"/>
      <c r="AD1483" s="118"/>
      <c r="AE1483" s="118"/>
      <c r="AF1483" s="118"/>
      <c r="AG1483" s="118"/>
    </row>
    <row r="1484" ht="11.25" customHeight="1">
      <c r="A1484" s="123">
        <v>14606.237238854903</v>
      </c>
      <c r="B1484" s="124">
        <v>12.766196</v>
      </c>
      <c r="C1484" s="124">
        <f t="shared" si="1"/>
        <v>262.8022289</v>
      </c>
      <c r="D1484" s="124">
        <v>3354.984763902875</v>
      </c>
      <c r="E1484" s="125">
        <v>478.0</v>
      </c>
      <c r="F1484" s="125">
        <v>0.43</v>
      </c>
      <c r="G1484" s="126">
        <v>1.2</v>
      </c>
      <c r="H1484" s="127">
        <f t="shared" si="2"/>
        <v>12619.2</v>
      </c>
      <c r="I1484" s="122">
        <f t="shared" si="3"/>
        <v>34.57315068</v>
      </c>
      <c r="J1484" s="122">
        <f t="shared" si="4"/>
        <v>968.0482192</v>
      </c>
      <c r="K1484" s="122">
        <f t="shared" si="5"/>
        <v>416.2607342</v>
      </c>
      <c r="L1484" s="122">
        <f t="shared" si="6"/>
        <v>1801</v>
      </c>
      <c r="M1484" s="125">
        <v>1.0</v>
      </c>
      <c r="N1484" s="125">
        <v>28.0</v>
      </c>
      <c r="O1484" s="118">
        <f t="shared" si="7"/>
        <v>28</v>
      </c>
      <c r="P1484" s="118"/>
      <c r="Q1484" s="118"/>
      <c r="R1484" s="118"/>
      <c r="S1484" s="118"/>
      <c r="T1484" s="118"/>
      <c r="U1484" s="118"/>
      <c r="V1484" s="118"/>
      <c r="W1484" s="118"/>
      <c r="X1484" s="118"/>
      <c r="Y1484" s="118"/>
      <c r="Z1484" s="118"/>
      <c r="AA1484" s="118"/>
      <c r="AB1484" s="118"/>
      <c r="AC1484" s="118"/>
      <c r="AD1484" s="118"/>
      <c r="AE1484" s="118"/>
      <c r="AF1484" s="118"/>
      <c r="AG1484" s="118"/>
    </row>
    <row r="1485" ht="11.25" customHeight="1">
      <c r="A1485" s="123">
        <v>15253.359541819023</v>
      </c>
      <c r="B1485" s="124">
        <v>22.7062716</v>
      </c>
      <c r="C1485" s="124">
        <f t="shared" si="1"/>
        <v>173.0006457</v>
      </c>
      <c r="D1485" s="124">
        <v>3928.199647870801</v>
      </c>
      <c r="E1485" s="125">
        <v>372.0</v>
      </c>
      <c r="F1485" s="125">
        <v>0.51</v>
      </c>
      <c r="G1485" s="126">
        <v>1.2</v>
      </c>
      <c r="H1485" s="127">
        <f t="shared" si="2"/>
        <v>9820.8</v>
      </c>
      <c r="I1485" s="122">
        <f t="shared" si="3"/>
        <v>26.90630137</v>
      </c>
      <c r="J1485" s="122">
        <f t="shared" si="4"/>
        <v>672.6575342</v>
      </c>
      <c r="K1485" s="122">
        <f t="shared" si="5"/>
        <v>343.0553425</v>
      </c>
      <c r="L1485" s="122">
        <f t="shared" si="6"/>
        <v>1359</v>
      </c>
      <c r="M1485" s="125">
        <v>0.85</v>
      </c>
      <c r="N1485" s="125">
        <v>21.0</v>
      </c>
      <c r="O1485" s="118">
        <f t="shared" si="7"/>
        <v>25</v>
      </c>
      <c r="P1485" s="118"/>
      <c r="Q1485" s="118"/>
      <c r="R1485" s="118"/>
      <c r="S1485" s="118"/>
      <c r="T1485" s="118"/>
      <c r="U1485" s="118"/>
      <c r="V1485" s="118"/>
      <c r="W1485" s="118"/>
      <c r="X1485" s="118"/>
      <c r="Y1485" s="118"/>
      <c r="Z1485" s="118"/>
      <c r="AA1485" s="118"/>
      <c r="AB1485" s="118"/>
      <c r="AC1485" s="118"/>
      <c r="AD1485" s="118"/>
      <c r="AE1485" s="118"/>
      <c r="AF1485" s="118"/>
      <c r="AG1485" s="118"/>
    </row>
    <row r="1486" ht="11.25" customHeight="1">
      <c r="A1486" s="123">
        <v>5404.511257761257</v>
      </c>
      <c r="B1486" s="124">
        <v>61.560475200000006</v>
      </c>
      <c r="C1486" s="124">
        <f t="shared" si="1"/>
        <v>285.3216785</v>
      </c>
      <c r="D1486" s="124">
        <v>17564.538111824768</v>
      </c>
      <c r="E1486" s="125">
        <v>406.0</v>
      </c>
      <c r="F1486" s="125">
        <v>0.49</v>
      </c>
      <c r="G1486" s="126">
        <v>0.5</v>
      </c>
      <c r="H1486" s="127">
        <f t="shared" si="2"/>
        <v>7308</v>
      </c>
      <c r="I1486" s="122">
        <f t="shared" si="3"/>
        <v>20.02191781</v>
      </c>
      <c r="J1486" s="122">
        <f t="shared" si="4"/>
        <v>880.9643836</v>
      </c>
      <c r="K1486" s="122">
        <f t="shared" si="5"/>
        <v>431.6725479</v>
      </c>
      <c r="L1486" s="122">
        <f t="shared" si="6"/>
        <v>1744</v>
      </c>
      <c r="M1486" s="125">
        <v>0.7</v>
      </c>
      <c r="N1486" s="125">
        <v>31.0</v>
      </c>
      <c r="O1486" s="118">
        <f t="shared" si="7"/>
        <v>44</v>
      </c>
      <c r="P1486" s="118"/>
      <c r="Q1486" s="118"/>
      <c r="R1486" s="118"/>
      <c r="S1486" s="118"/>
      <c r="T1486" s="118"/>
      <c r="U1486" s="118"/>
      <c r="V1486" s="118"/>
      <c r="W1486" s="118"/>
      <c r="X1486" s="118"/>
      <c r="Y1486" s="118"/>
      <c r="Z1486" s="118"/>
      <c r="AA1486" s="118"/>
      <c r="AB1486" s="118"/>
      <c r="AC1486" s="118"/>
      <c r="AD1486" s="118"/>
      <c r="AE1486" s="118"/>
      <c r="AF1486" s="118"/>
      <c r="AG1486" s="118"/>
    </row>
    <row r="1487" ht="11.25" customHeight="1">
      <c r="A1487" s="123">
        <v>76912.21513692671</v>
      </c>
      <c r="B1487" s="124">
        <v>7.3150258</v>
      </c>
      <c r="C1487" s="124">
        <f t="shared" si="1"/>
        <v>878.952426</v>
      </c>
      <c r="D1487" s="124">
        <v>6429.559673203914</v>
      </c>
      <c r="E1487" s="125">
        <v>584.0</v>
      </c>
      <c r="F1487" s="125">
        <v>0.71</v>
      </c>
      <c r="G1487" s="126">
        <v>0.2</v>
      </c>
      <c r="H1487" s="127">
        <f t="shared" si="2"/>
        <v>8409.6</v>
      </c>
      <c r="I1487" s="122">
        <f t="shared" si="3"/>
        <v>23.04</v>
      </c>
      <c r="J1487" s="122">
        <f t="shared" si="4"/>
        <v>1059.84</v>
      </c>
      <c r="K1487" s="122">
        <f t="shared" si="5"/>
        <v>752.4864</v>
      </c>
      <c r="L1487" s="122">
        <f t="shared" si="6"/>
        <v>2565</v>
      </c>
      <c r="M1487" s="125">
        <v>1.0</v>
      </c>
      <c r="N1487" s="125">
        <v>46.0</v>
      </c>
      <c r="O1487" s="118">
        <f t="shared" si="7"/>
        <v>46</v>
      </c>
      <c r="P1487" s="118"/>
      <c r="Q1487" s="118"/>
      <c r="R1487" s="118"/>
      <c r="S1487" s="118"/>
      <c r="T1487" s="118"/>
      <c r="U1487" s="118"/>
      <c r="V1487" s="118"/>
      <c r="W1487" s="118"/>
      <c r="X1487" s="118"/>
      <c r="Y1487" s="118"/>
      <c r="Z1487" s="118"/>
      <c r="AA1487" s="118"/>
      <c r="AB1487" s="118"/>
      <c r="AC1487" s="118"/>
      <c r="AD1487" s="118"/>
      <c r="AE1487" s="118"/>
      <c r="AF1487" s="118"/>
      <c r="AG1487" s="118"/>
    </row>
    <row r="1488" ht="11.25" customHeight="1">
      <c r="A1488" s="123">
        <v>21094.164785974146</v>
      </c>
      <c r="B1488" s="124">
        <v>9.8825802</v>
      </c>
      <c r="C1488" s="124">
        <f t="shared" si="1"/>
        <v>393.5941979</v>
      </c>
      <c r="D1488" s="124">
        <v>3889.726226715057</v>
      </c>
      <c r="E1488" s="125">
        <v>680.0</v>
      </c>
      <c r="F1488" s="125">
        <v>0.52</v>
      </c>
      <c r="G1488" s="126">
        <v>1.5</v>
      </c>
      <c r="H1488" s="127">
        <f t="shared" si="2"/>
        <v>20400</v>
      </c>
      <c r="I1488" s="122">
        <f t="shared" si="3"/>
        <v>55.89041096</v>
      </c>
      <c r="J1488" s="122">
        <f t="shared" si="4"/>
        <v>1564.931507</v>
      </c>
      <c r="K1488" s="122">
        <f t="shared" si="5"/>
        <v>813.7643836</v>
      </c>
      <c r="L1488" s="122">
        <f t="shared" si="6"/>
        <v>3192</v>
      </c>
      <c r="M1488" s="125">
        <v>0.82</v>
      </c>
      <c r="N1488" s="125">
        <v>23.0</v>
      </c>
      <c r="O1488" s="118">
        <f t="shared" si="7"/>
        <v>28</v>
      </c>
      <c r="P1488" s="118"/>
      <c r="Q1488" s="118"/>
      <c r="R1488" s="118"/>
      <c r="S1488" s="118"/>
      <c r="T1488" s="118"/>
      <c r="U1488" s="118"/>
      <c r="V1488" s="118"/>
      <c r="W1488" s="118"/>
      <c r="X1488" s="118"/>
      <c r="Y1488" s="118"/>
      <c r="Z1488" s="118"/>
      <c r="AA1488" s="118"/>
      <c r="AB1488" s="118"/>
      <c r="AC1488" s="118"/>
      <c r="AD1488" s="118"/>
      <c r="AE1488" s="118"/>
      <c r="AF1488" s="118"/>
      <c r="AG1488" s="118"/>
    </row>
    <row r="1489" ht="11.25" customHeight="1">
      <c r="A1489" s="123">
        <v>30739.833469982146</v>
      </c>
      <c r="B1489" s="124">
        <v>7.3724959000000005</v>
      </c>
      <c r="C1489" s="124">
        <f t="shared" si="1"/>
        <v>472.6012712</v>
      </c>
      <c r="D1489" s="124">
        <v>3484.250934105656</v>
      </c>
      <c r="E1489" s="125">
        <v>494.0</v>
      </c>
      <c r="F1489" s="125">
        <v>0.4</v>
      </c>
      <c r="G1489" s="126">
        <v>0.5</v>
      </c>
      <c r="H1489" s="127">
        <f t="shared" si="2"/>
        <v>8892</v>
      </c>
      <c r="I1489" s="122">
        <f t="shared" si="3"/>
        <v>24.36164384</v>
      </c>
      <c r="J1489" s="122">
        <f t="shared" si="4"/>
        <v>1120.635616</v>
      </c>
      <c r="K1489" s="122">
        <f t="shared" si="5"/>
        <v>448.2542466</v>
      </c>
      <c r="L1489" s="122">
        <f t="shared" si="6"/>
        <v>2017</v>
      </c>
      <c r="M1489" s="125">
        <v>1.0</v>
      </c>
      <c r="N1489" s="125">
        <v>46.0</v>
      </c>
      <c r="O1489" s="118">
        <f t="shared" si="7"/>
        <v>46</v>
      </c>
      <c r="P1489" s="118"/>
      <c r="Q1489" s="118"/>
      <c r="R1489" s="118"/>
      <c r="S1489" s="118"/>
      <c r="T1489" s="118"/>
      <c r="U1489" s="118"/>
      <c r="V1489" s="118"/>
      <c r="W1489" s="118"/>
      <c r="X1489" s="118"/>
      <c r="Y1489" s="118"/>
      <c r="Z1489" s="118"/>
      <c r="AA1489" s="118"/>
      <c r="AB1489" s="118"/>
      <c r="AC1489" s="118"/>
      <c r="AD1489" s="118"/>
      <c r="AE1489" s="118"/>
      <c r="AF1489" s="118"/>
      <c r="AG1489" s="118"/>
    </row>
    <row r="1490" ht="11.25" customHeight="1">
      <c r="A1490" s="123">
        <v>65825.06061047349</v>
      </c>
      <c r="B1490" s="124">
        <v>15.201369300000001</v>
      </c>
      <c r="C1490" s="124">
        <f t="shared" si="1"/>
        <v>15.07032567</v>
      </c>
      <c r="D1490" s="124">
        <v>229.0895859299939</v>
      </c>
      <c r="E1490" s="125">
        <v>526.0</v>
      </c>
      <c r="F1490" s="125">
        <v>0.18</v>
      </c>
      <c r="G1490" s="126">
        <v>0.4</v>
      </c>
      <c r="H1490" s="127">
        <f t="shared" si="2"/>
        <v>8836.8</v>
      </c>
      <c r="I1490" s="122">
        <f t="shared" si="3"/>
        <v>24.21041096</v>
      </c>
      <c r="J1490" s="122">
        <f t="shared" si="4"/>
        <v>72.63123288</v>
      </c>
      <c r="K1490" s="122">
        <f t="shared" si="5"/>
        <v>13.07362192</v>
      </c>
      <c r="L1490" s="122">
        <f t="shared" si="6"/>
        <v>99</v>
      </c>
      <c r="M1490" s="125">
        <v>1.0</v>
      </c>
      <c r="N1490" s="125">
        <v>3.0</v>
      </c>
      <c r="O1490" s="118">
        <f t="shared" si="7"/>
        <v>3</v>
      </c>
      <c r="P1490" s="118"/>
      <c r="Q1490" s="118"/>
      <c r="R1490" s="118"/>
      <c r="S1490" s="118"/>
      <c r="T1490" s="118"/>
      <c r="U1490" s="118"/>
      <c r="V1490" s="118"/>
      <c r="W1490" s="118"/>
      <c r="X1490" s="118"/>
      <c r="Y1490" s="118"/>
      <c r="Z1490" s="118"/>
      <c r="AA1490" s="118"/>
      <c r="AB1490" s="118"/>
      <c r="AC1490" s="118"/>
      <c r="AD1490" s="118"/>
      <c r="AE1490" s="118"/>
      <c r="AF1490" s="118"/>
      <c r="AG1490" s="118"/>
    </row>
    <row r="1491" ht="11.25" customHeight="1">
      <c r="A1491" s="123">
        <v>15390.492101974662</v>
      </c>
      <c r="B1491" s="124">
        <v>11.832051</v>
      </c>
      <c r="C1491" s="124">
        <f t="shared" si="1"/>
        <v>269.7981574</v>
      </c>
      <c r="D1491" s="124">
        <v>3192.2655579043026</v>
      </c>
      <c r="E1491" s="125">
        <v>712.0</v>
      </c>
      <c r="F1491" s="125">
        <v>0.34</v>
      </c>
      <c r="G1491" s="126">
        <v>0.2</v>
      </c>
      <c r="H1491" s="127">
        <f t="shared" si="2"/>
        <v>10252.8</v>
      </c>
      <c r="I1491" s="122">
        <f t="shared" si="3"/>
        <v>28.08986301</v>
      </c>
      <c r="J1491" s="122">
        <f t="shared" si="4"/>
        <v>702.2465753</v>
      </c>
      <c r="K1491" s="122">
        <f t="shared" si="5"/>
        <v>238.7638356</v>
      </c>
      <c r="L1491" s="122">
        <f t="shared" si="6"/>
        <v>1180</v>
      </c>
      <c r="M1491" s="125">
        <v>0.88</v>
      </c>
      <c r="N1491" s="125">
        <v>22.0</v>
      </c>
      <c r="O1491" s="118">
        <f t="shared" si="7"/>
        <v>25</v>
      </c>
      <c r="P1491" s="118"/>
      <c r="Q1491" s="118"/>
      <c r="R1491" s="118"/>
      <c r="S1491" s="118"/>
      <c r="T1491" s="118"/>
      <c r="U1491" s="118"/>
      <c r="V1491" s="118"/>
      <c r="W1491" s="118"/>
      <c r="X1491" s="118"/>
      <c r="Y1491" s="118"/>
      <c r="Z1491" s="118"/>
      <c r="AA1491" s="118"/>
      <c r="AB1491" s="118"/>
      <c r="AC1491" s="118"/>
      <c r="AD1491" s="118"/>
      <c r="AE1491" s="118"/>
      <c r="AF1491" s="118"/>
      <c r="AG1491" s="118"/>
    </row>
    <row r="1492" ht="11.25" customHeight="1">
      <c r="A1492" s="123">
        <v>9459.675836138336</v>
      </c>
      <c r="B1492" s="124">
        <v>6.2880712</v>
      </c>
      <c r="C1492" s="124">
        <f t="shared" si="1"/>
        <v>151.5776843</v>
      </c>
      <c r="D1492" s="124">
        <v>953.1312711431353</v>
      </c>
      <c r="E1492" s="125">
        <v>640.0</v>
      </c>
      <c r="F1492" s="125">
        <v>0.86</v>
      </c>
      <c r="G1492" s="126">
        <v>1.2</v>
      </c>
      <c r="H1492" s="127">
        <f t="shared" si="2"/>
        <v>16896</v>
      </c>
      <c r="I1492" s="122">
        <f t="shared" si="3"/>
        <v>46.29041096</v>
      </c>
      <c r="J1492" s="122">
        <f t="shared" si="4"/>
        <v>277.7424658</v>
      </c>
      <c r="K1492" s="122">
        <f t="shared" si="5"/>
        <v>238.8585205</v>
      </c>
      <c r="L1492" s="122">
        <f t="shared" si="6"/>
        <v>755</v>
      </c>
      <c r="M1492" s="125">
        <v>0.82</v>
      </c>
      <c r="N1492" s="125">
        <v>5.0</v>
      </c>
      <c r="O1492" s="118">
        <f t="shared" si="7"/>
        <v>6</v>
      </c>
      <c r="P1492" s="118"/>
      <c r="Q1492" s="118"/>
      <c r="R1492" s="118"/>
      <c r="S1492" s="118"/>
      <c r="T1492" s="118"/>
      <c r="U1492" s="118"/>
      <c r="V1492" s="118"/>
      <c r="W1492" s="118"/>
      <c r="X1492" s="118"/>
      <c r="Y1492" s="118"/>
      <c r="Z1492" s="118"/>
      <c r="AA1492" s="118"/>
      <c r="AB1492" s="118"/>
      <c r="AC1492" s="118"/>
      <c r="AD1492" s="118"/>
      <c r="AE1492" s="118"/>
      <c r="AF1492" s="118"/>
      <c r="AG1492" s="118"/>
    </row>
    <row r="1493" ht="11.25" customHeight="1">
      <c r="A1493" s="123">
        <v>70191.94027903369</v>
      </c>
      <c r="B1493" s="124">
        <v>59.7913014</v>
      </c>
      <c r="C1493" s="124">
        <f t="shared" si="1"/>
        <v>654.8502254</v>
      </c>
      <c r="D1493" s="124">
        <v>39154.34719926684</v>
      </c>
      <c r="E1493" s="125">
        <v>656.0</v>
      </c>
      <c r="F1493" s="125">
        <v>0.79</v>
      </c>
      <c r="G1493" s="126">
        <v>1.2</v>
      </c>
      <c r="H1493" s="127">
        <f t="shared" si="2"/>
        <v>17318.4</v>
      </c>
      <c r="I1493" s="122">
        <f t="shared" si="3"/>
        <v>47.44767123</v>
      </c>
      <c r="J1493" s="122">
        <f t="shared" si="4"/>
        <v>1897.906849</v>
      </c>
      <c r="K1493" s="122">
        <f t="shared" si="5"/>
        <v>1499.346411</v>
      </c>
      <c r="L1493" s="122">
        <f t="shared" si="6"/>
        <v>4897</v>
      </c>
      <c r="M1493" s="125">
        <v>0.77</v>
      </c>
      <c r="N1493" s="125">
        <v>31.0</v>
      </c>
      <c r="O1493" s="118">
        <f t="shared" si="7"/>
        <v>40</v>
      </c>
      <c r="P1493" s="118"/>
      <c r="Q1493" s="118"/>
      <c r="R1493" s="118"/>
      <c r="S1493" s="118"/>
      <c r="T1493" s="118"/>
      <c r="U1493" s="118"/>
      <c r="V1493" s="118"/>
      <c r="W1493" s="118"/>
      <c r="X1493" s="118"/>
      <c r="Y1493" s="118"/>
      <c r="Z1493" s="118"/>
      <c r="AA1493" s="118"/>
      <c r="AB1493" s="118"/>
      <c r="AC1493" s="118"/>
      <c r="AD1493" s="118"/>
      <c r="AE1493" s="118"/>
      <c r="AF1493" s="118"/>
      <c r="AG1493" s="118"/>
    </row>
    <row r="1494" ht="11.25" customHeight="1">
      <c r="A1494" s="123">
        <v>40486.81468751766</v>
      </c>
      <c r="B1494" s="124">
        <v>15.122488500000001</v>
      </c>
      <c r="C1494" s="124">
        <f t="shared" si="1"/>
        <v>515.8075562</v>
      </c>
      <c r="D1494" s="124">
        <v>7800.293837181035</v>
      </c>
      <c r="E1494" s="125">
        <v>826.0</v>
      </c>
      <c r="F1494" s="125">
        <v>0.49</v>
      </c>
      <c r="G1494" s="126">
        <v>1.5</v>
      </c>
      <c r="H1494" s="127">
        <f t="shared" si="2"/>
        <v>24780</v>
      </c>
      <c r="I1494" s="122">
        <f t="shared" si="3"/>
        <v>67.89041096</v>
      </c>
      <c r="J1494" s="122">
        <f t="shared" si="4"/>
        <v>2240.383562</v>
      </c>
      <c r="K1494" s="122">
        <f t="shared" si="5"/>
        <v>1097.787945</v>
      </c>
      <c r="L1494" s="122">
        <f t="shared" si="6"/>
        <v>4436</v>
      </c>
      <c r="M1494" s="125">
        <v>0.85</v>
      </c>
      <c r="N1494" s="125">
        <v>28.0</v>
      </c>
      <c r="O1494" s="118">
        <f t="shared" si="7"/>
        <v>33</v>
      </c>
      <c r="P1494" s="118"/>
      <c r="Q1494" s="118"/>
      <c r="R1494" s="118"/>
      <c r="S1494" s="118"/>
      <c r="T1494" s="118"/>
      <c r="U1494" s="118"/>
      <c r="V1494" s="118"/>
      <c r="W1494" s="118"/>
      <c r="X1494" s="118"/>
      <c r="Y1494" s="118"/>
      <c r="Z1494" s="118"/>
      <c r="AA1494" s="118"/>
      <c r="AB1494" s="118"/>
      <c r="AC1494" s="118"/>
      <c r="AD1494" s="118"/>
      <c r="AE1494" s="118"/>
      <c r="AF1494" s="118"/>
      <c r="AG1494" s="118"/>
    </row>
    <row r="1495" ht="11.25" customHeight="1">
      <c r="A1495" s="123">
        <v>40954.52542591114</v>
      </c>
      <c r="B1495" s="124">
        <v>14.036870100000002</v>
      </c>
      <c r="C1495" s="124">
        <f t="shared" si="1"/>
        <v>166.0191541</v>
      </c>
      <c r="D1495" s="124">
        <v>2330.3893004902516</v>
      </c>
      <c r="E1495" s="125">
        <v>390.0</v>
      </c>
      <c r="F1495" s="125">
        <v>0.43</v>
      </c>
      <c r="G1495" s="126">
        <v>0.8</v>
      </c>
      <c r="H1495" s="127">
        <f t="shared" si="2"/>
        <v>8424</v>
      </c>
      <c r="I1495" s="122">
        <f t="shared" si="3"/>
        <v>23.07945205</v>
      </c>
      <c r="J1495" s="122">
        <f t="shared" si="4"/>
        <v>507.7479452</v>
      </c>
      <c r="K1495" s="122">
        <f t="shared" si="5"/>
        <v>218.3316164</v>
      </c>
      <c r="L1495" s="122">
        <f t="shared" si="6"/>
        <v>944</v>
      </c>
      <c r="M1495" s="125">
        <v>1.0</v>
      </c>
      <c r="N1495" s="125">
        <v>22.0</v>
      </c>
      <c r="O1495" s="118">
        <f t="shared" si="7"/>
        <v>22</v>
      </c>
      <c r="P1495" s="118"/>
      <c r="Q1495" s="118"/>
      <c r="R1495" s="118"/>
      <c r="S1495" s="118"/>
      <c r="T1495" s="118"/>
      <c r="U1495" s="118"/>
      <c r="V1495" s="118"/>
      <c r="W1495" s="118"/>
      <c r="X1495" s="118"/>
      <c r="Y1495" s="118"/>
      <c r="Z1495" s="118"/>
      <c r="AA1495" s="118"/>
      <c r="AB1495" s="118"/>
      <c r="AC1495" s="118"/>
      <c r="AD1495" s="118"/>
      <c r="AE1495" s="118"/>
      <c r="AF1495" s="118"/>
      <c r="AG1495" s="118"/>
    </row>
    <row r="1496" ht="11.25" customHeight="1">
      <c r="A1496" s="123">
        <v>72649.08855989174</v>
      </c>
      <c r="B1496" s="124">
        <v>24.4641754</v>
      </c>
      <c r="C1496" s="124">
        <f t="shared" si="1"/>
        <v>345.718047</v>
      </c>
      <c r="D1496" s="124">
        <v>8457.706939717162</v>
      </c>
      <c r="E1496" s="125">
        <v>558.0</v>
      </c>
      <c r="F1496" s="125">
        <v>0.66</v>
      </c>
      <c r="G1496" s="126">
        <v>0.2</v>
      </c>
      <c r="H1496" s="127">
        <f t="shared" si="2"/>
        <v>8035.2</v>
      </c>
      <c r="I1496" s="122">
        <f t="shared" si="3"/>
        <v>22.01424658</v>
      </c>
      <c r="J1496" s="122">
        <f t="shared" si="4"/>
        <v>506.3276712</v>
      </c>
      <c r="K1496" s="122">
        <f t="shared" si="5"/>
        <v>334.176263</v>
      </c>
      <c r="L1496" s="122">
        <f t="shared" si="6"/>
        <v>1175</v>
      </c>
      <c r="M1496" s="125">
        <v>1.0</v>
      </c>
      <c r="N1496" s="125">
        <v>23.0</v>
      </c>
      <c r="O1496" s="118">
        <f t="shared" si="7"/>
        <v>23</v>
      </c>
      <c r="P1496" s="118"/>
      <c r="Q1496" s="118"/>
      <c r="R1496" s="118"/>
      <c r="S1496" s="118"/>
      <c r="T1496" s="118"/>
      <c r="U1496" s="118"/>
      <c r="V1496" s="118"/>
      <c r="W1496" s="118"/>
      <c r="X1496" s="118"/>
      <c r="Y1496" s="118"/>
      <c r="Z1496" s="118"/>
      <c r="AA1496" s="118"/>
      <c r="AB1496" s="118"/>
      <c r="AC1496" s="118"/>
      <c r="AD1496" s="118"/>
      <c r="AE1496" s="118"/>
      <c r="AF1496" s="118"/>
      <c r="AG1496" s="118"/>
    </row>
    <row r="1497" ht="11.25" customHeight="1">
      <c r="A1497" s="123">
        <v>96233.842032883</v>
      </c>
      <c r="B1497" s="124">
        <v>9.5348087</v>
      </c>
      <c r="C1497" s="124">
        <f t="shared" si="1"/>
        <v>717.4805368</v>
      </c>
      <c r="D1497" s="124">
        <v>6841.039664486902</v>
      </c>
      <c r="E1497" s="125">
        <v>850.0</v>
      </c>
      <c r="F1497" s="125">
        <v>0.71</v>
      </c>
      <c r="G1497" s="126">
        <v>0.8</v>
      </c>
      <c r="H1497" s="127">
        <f t="shared" si="2"/>
        <v>18360</v>
      </c>
      <c r="I1497" s="122">
        <f t="shared" si="3"/>
        <v>50.30136986</v>
      </c>
      <c r="J1497" s="122">
        <f t="shared" si="4"/>
        <v>1810.849315</v>
      </c>
      <c r="K1497" s="122">
        <f t="shared" si="5"/>
        <v>1285.703014</v>
      </c>
      <c r="L1497" s="122">
        <f t="shared" si="6"/>
        <v>4382</v>
      </c>
      <c r="M1497" s="125">
        <v>0.7</v>
      </c>
      <c r="N1497" s="125">
        <v>25.0</v>
      </c>
      <c r="O1497" s="118">
        <f t="shared" si="7"/>
        <v>36</v>
      </c>
      <c r="P1497" s="118"/>
      <c r="Q1497" s="118"/>
      <c r="R1497" s="118"/>
      <c r="S1497" s="118"/>
      <c r="T1497" s="118"/>
      <c r="U1497" s="118"/>
      <c r="V1497" s="118"/>
      <c r="W1497" s="118"/>
      <c r="X1497" s="118"/>
      <c r="Y1497" s="118"/>
      <c r="Z1497" s="118"/>
      <c r="AA1497" s="118"/>
      <c r="AB1497" s="118"/>
      <c r="AC1497" s="118"/>
      <c r="AD1497" s="118"/>
      <c r="AE1497" s="118"/>
      <c r="AF1497" s="118"/>
      <c r="AG1497" s="118"/>
    </row>
    <row r="1498" ht="11.25" customHeight="1">
      <c r="A1498" s="123">
        <v>81592.47125731615</v>
      </c>
      <c r="B1498" s="124">
        <v>9.0487014</v>
      </c>
      <c r="C1498" s="124">
        <f t="shared" si="1"/>
        <v>160.6223364</v>
      </c>
      <c r="D1498" s="124">
        <v>1453.4235602987949</v>
      </c>
      <c r="E1498" s="125">
        <v>914.0</v>
      </c>
      <c r="F1498" s="125">
        <v>0.62</v>
      </c>
      <c r="G1498" s="126">
        <v>-0.7</v>
      </c>
      <c r="H1498" s="127">
        <f t="shared" si="2"/>
        <v>3290.4</v>
      </c>
      <c r="I1498" s="122">
        <f t="shared" si="3"/>
        <v>9.014794521</v>
      </c>
      <c r="J1498" s="122">
        <f t="shared" si="4"/>
        <v>90.14794521</v>
      </c>
      <c r="K1498" s="122">
        <f t="shared" si="5"/>
        <v>55.89172603</v>
      </c>
      <c r="L1498" s="122">
        <f t="shared" si="6"/>
        <v>202</v>
      </c>
      <c r="M1498" s="125">
        <v>0.71</v>
      </c>
      <c r="N1498" s="125">
        <v>7.0</v>
      </c>
      <c r="O1498" s="118">
        <f t="shared" si="7"/>
        <v>10</v>
      </c>
      <c r="P1498" s="118"/>
      <c r="Q1498" s="118"/>
      <c r="R1498" s="118"/>
      <c r="S1498" s="118"/>
      <c r="T1498" s="118"/>
      <c r="U1498" s="118"/>
      <c r="V1498" s="118"/>
      <c r="W1498" s="118"/>
      <c r="X1498" s="118"/>
      <c r="Y1498" s="118"/>
      <c r="Z1498" s="118"/>
      <c r="AA1498" s="118"/>
      <c r="AB1498" s="118"/>
      <c r="AC1498" s="118"/>
      <c r="AD1498" s="118"/>
      <c r="AE1498" s="118"/>
      <c r="AF1498" s="118"/>
      <c r="AG1498" s="118"/>
    </row>
    <row r="1499" ht="11.25" customHeight="1">
      <c r="A1499" s="123">
        <v>59688.16530710053</v>
      </c>
      <c r="B1499" s="124">
        <v>7.0768079</v>
      </c>
      <c r="C1499" s="124">
        <f t="shared" si="1"/>
        <v>807.1361435</v>
      </c>
      <c r="D1499" s="124">
        <v>5711.947436511049</v>
      </c>
      <c r="E1499" s="125">
        <v>850.0</v>
      </c>
      <c r="F1499" s="125">
        <v>0.39</v>
      </c>
      <c r="G1499" s="126">
        <v>0.4</v>
      </c>
      <c r="H1499" s="127">
        <f t="shared" si="2"/>
        <v>14280</v>
      </c>
      <c r="I1499" s="122">
        <f t="shared" si="3"/>
        <v>39.12328767</v>
      </c>
      <c r="J1499" s="122">
        <f t="shared" si="4"/>
        <v>1799.671233</v>
      </c>
      <c r="K1499" s="122">
        <f t="shared" si="5"/>
        <v>701.8717808</v>
      </c>
      <c r="L1499" s="122">
        <f t="shared" si="6"/>
        <v>3203</v>
      </c>
      <c r="M1499" s="125">
        <v>1.0</v>
      </c>
      <c r="N1499" s="125">
        <v>46.0</v>
      </c>
      <c r="O1499" s="118">
        <f t="shared" si="7"/>
        <v>46</v>
      </c>
      <c r="P1499" s="118"/>
      <c r="Q1499" s="118"/>
      <c r="R1499" s="118"/>
      <c r="S1499" s="118"/>
      <c r="T1499" s="118"/>
      <c r="U1499" s="118"/>
      <c r="V1499" s="118"/>
      <c r="W1499" s="118"/>
      <c r="X1499" s="118"/>
      <c r="Y1499" s="118"/>
      <c r="Z1499" s="118"/>
      <c r="AA1499" s="118"/>
      <c r="AB1499" s="118"/>
      <c r="AC1499" s="118"/>
      <c r="AD1499" s="118"/>
      <c r="AE1499" s="118"/>
      <c r="AF1499" s="118"/>
      <c r="AG1499" s="118"/>
    </row>
    <row r="1500" ht="11.25" customHeight="1">
      <c r="A1500" s="123">
        <v>50536.67542903573</v>
      </c>
      <c r="B1500" s="124">
        <v>11.2460823</v>
      </c>
      <c r="C1500" s="124">
        <f t="shared" si="1"/>
        <v>389.1615457</v>
      </c>
      <c r="D1500" s="124">
        <v>4376.542770605594</v>
      </c>
      <c r="E1500" s="125">
        <v>566.0</v>
      </c>
      <c r="F1500" s="125">
        <v>0.67</v>
      </c>
      <c r="G1500" s="126">
        <v>0.5</v>
      </c>
      <c r="H1500" s="127">
        <f t="shared" si="2"/>
        <v>10188</v>
      </c>
      <c r="I1500" s="122">
        <f t="shared" si="3"/>
        <v>27.91232877</v>
      </c>
      <c r="J1500" s="122">
        <f t="shared" si="4"/>
        <v>753.6328767</v>
      </c>
      <c r="K1500" s="122">
        <f t="shared" si="5"/>
        <v>504.9340274</v>
      </c>
      <c r="L1500" s="122">
        <f t="shared" si="6"/>
        <v>1764</v>
      </c>
      <c r="M1500" s="125">
        <v>0.85</v>
      </c>
      <c r="N1500" s="125">
        <v>23.0</v>
      </c>
      <c r="O1500" s="118">
        <f t="shared" si="7"/>
        <v>27</v>
      </c>
      <c r="P1500" s="118"/>
      <c r="Q1500" s="118"/>
      <c r="R1500" s="118"/>
      <c r="S1500" s="118"/>
      <c r="T1500" s="118"/>
      <c r="U1500" s="118"/>
      <c r="V1500" s="118"/>
      <c r="W1500" s="118"/>
      <c r="X1500" s="118"/>
      <c r="Y1500" s="118"/>
      <c r="Z1500" s="118"/>
      <c r="AA1500" s="118"/>
      <c r="AB1500" s="118"/>
      <c r="AC1500" s="118"/>
      <c r="AD1500" s="118"/>
      <c r="AE1500" s="118"/>
      <c r="AF1500" s="118"/>
      <c r="AG1500" s="118"/>
    </row>
    <row r="1501" ht="11.25" customHeight="1">
      <c r="A1501" s="123">
        <v>94028.81348333106</v>
      </c>
      <c r="B1501" s="124">
        <v>20.7455308</v>
      </c>
      <c r="C1501" s="124">
        <f t="shared" si="1"/>
        <v>501.2271647</v>
      </c>
      <c r="D1501" s="124">
        <v>10398.223583322051</v>
      </c>
      <c r="E1501" s="125">
        <v>874.0</v>
      </c>
      <c r="F1501" s="125">
        <v>0.6</v>
      </c>
      <c r="G1501" s="126">
        <v>-0.2</v>
      </c>
      <c r="H1501" s="127">
        <f t="shared" si="2"/>
        <v>8390.4</v>
      </c>
      <c r="I1501" s="122">
        <f t="shared" si="3"/>
        <v>22.98739726</v>
      </c>
      <c r="J1501" s="122">
        <f t="shared" si="4"/>
        <v>528.710137</v>
      </c>
      <c r="K1501" s="122">
        <f t="shared" si="5"/>
        <v>317.2260822</v>
      </c>
      <c r="L1501" s="122">
        <f t="shared" si="6"/>
        <v>1163</v>
      </c>
      <c r="M1501" s="125">
        <v>1.0</v>
      </c>
      <c r="N1501" s="125">
        <v>23.0</v>
      </c>
      <c r="O1501" s="118">
        <f t="shared" si="7"/>
        <v>23</v>
      </c>
      <c r="P1501" s="118"/>
      <c r="Q1501" s="118"/>
      <c r="R1501" s="118"/>
      <c r="S1501" s="118"/>
      <c r="T1501" s="118"/>
      <c r="U1501" s="118"/>
      <c r="V1501" s="118"/>
      <c r="W1501" s="118"/>
      <c r="X1501" s="118"/>
      <c r="Y1501" s="118"/>
      <c r="Z1501" s="118"/>
      <c r="AA1501" s="118"/>
      <c r="AB1501" s="118"/>
      <c r="AC1501" s="118"/>
      <c r="AD1501" s="118"/>
      <c r="AE1501" s="118"/>
      <c r="AF1501" s="118"/>
      <c r="AG1501" s="118"/>
    </row>
    <row r="1502" ht="11.25" customHeight="1">
      <c r="A1502" s="123">
        <v>12912.217789608505</v>
      </c>
      <c r="B1502" s="124">
        <v>8.440197300000001</v>
      </c>
      <c r="C1502" s="124">
        <f t="shared" si="1"/>
        <v>116.7262227</v>
      </c>
      <c r="D1502" s="124">
        <v>985.1923498949953</v>
      </c>
      <c r="E1502" s="125">
        <v>1012.0</v>
      </c>
      <c r="F1502" s="125">
        <v>0.34</v>
      </c>
      <c r="G1502" s="126">
        <v>0.6</v>
      </c>
      <c r="H1502" s="127">
        <f t="shared" si="2"/>
        <v>19430.4</v>
      </c>
      <c r="I1502" s="122">
        <f t="shared" si="3"/>
        <v>53.2339726</v>
      </c>
      <c r="J1502" s="122">
        <f t="shared" si="4"/>
        <v>319.4038356</v>
      </c>
      <c r="K1502" s="122">
        <f t="shared" si="5"/>
        <v>108.5973041</v>
      </c>
      <c r="L1502" s="122">
        <f t="shared" si="6"/>
        <v>537</v>
      </c>
      <c r="M1502" s="125">
        <v>0.82</v>
      </c>
      <c r="N1502" s="125">
        <v>5.0</v>
      </c>
      <c r="O1502" s="118">
        <f t="shared" si="7"/>
        <v>6</v>
      </c>
      <c r="P1502" s="118"/>
      <c r="Q1502" s="118"/>
      <c r="R1502" s="118"/>
      <c r="S1502" s="118"/>
      <c r="T1502" s="118"/>
      <c r="U1502" s="118"/>
      <c r="V1502" s="118"/>
      <c r="W1502" s="118"/>
      <c r="X1502" s="118"/>
      <c r="Y1502" s="118"/>
      <c r="Z1502" s="118"/>
      <c r="AA1502" s="118"/>
      <c r="AB1502" s="118"/>
      <c r="AC1502" s="118"/>
      <c r="AD1502" s="118"/>
      <c r="AE1502" s="118"/>
      <c r="AF1502" s="118"/>
      <c r="AG1502" s="118"/>
    </row>
    <row r="1503" ht="11.25" customHeight="1">
      <c r="A1503" s="123">
        <v>43822.258358041465</v>
      </c>
      <c r="B1503" s="124">
        <v>10.6119976</v>
      </c>
      <c r="C1503" s="124">
        <f t="shared" si="1"/>
        <v>27.23188855</v>
      </c>
      <c r="D1503" s="124">
        <v>288.98473591130886</v>
      </c>
      <c r="E1503" s="125">
        <v>914.0</v>
      </c>
      <c r="F1503" s="125">
        <v>0.16</v>
      </c>
      <c r="G1503" s="126">
        <v>0.8</v>
      </c>
      <c r="H1503" s="127">
        <f t="shared" si="2"/>
        <v>19742.4</v>
      </c>
      <c r="I1503" s="122">
        <f t="shared" si="3"/>
        <v>54.08876712</v>
      </c>
      <c r="J1503" s="122">
        <f t="shared" si="4"/>
        <v>162.2663014</v>
      </c>
      <c r="K1503" s="122">
        <f t="shared" si="5"/>
        <v>25.96260822</v>
      </c>
      <c r="L1503" s="122">
        <f t="shared" si="6"/>
        <v>214</v>
      </c>
      <c r="M1503" s="125">
        <v>1.0</v>
      </c>
      <c r="N1503" s="125">
        <v>3.0</v>
      </c>
      <c r="O1503" s="118">
        <f t="shared" si="7"/>
        <v>3</v>
      </c>
      <c r="P1503" s="118"/>
      <c r="Q1503" s="118"/>
      <c r="R1503" s="118"/>
      <c r="S1503" s="118"/>
      <c r="T1503" s="118"/>
      <c r="U1503" s="118"/>
      <c r="V1503" s="118"/>
      <c r="W1503" s="118"/>
      <c r="X1503" s="118"/>
      <c r="Y1503" s="118"/>
      <c r="Z1503" s="118"/>
      <c r="AA1503" s="118"/>
      <c r="AB1503" s="118"/>
      <c r="AC1503" s="118"/>
      <c r="AD1503" s="118"/>
      <c r="AE1503" s="118"/>
      <c r="AF1503" s="118"/>
      <c r="AG1503" s="118"/>
    </row>
    <row r="1504" ht="11.25" customHeight="1">
      <c r="A1504" s="123">
        <v>61494.19702189097</v>
      </c>
      <c r="B1504" s="124">
        <v>16.0679242</v>
      </c>
      <c r="C1504" s="124">
        <f t="shared" si="1"/>
        <v>45.97571089</v>
      </c>
      <c r="D1504" s="124">
        <v>738.7342375687123</v>
      </c>
      <c r="E1504" s="125">
        <v>890.0</v>
      </c>
      <c r="F1504" s="125">
        <v>0.5</v>
      </c>
      <c r="G1504" s="126">
        <v>0.6</v>
      </c>
      <c r="H1504" s="127">
        <f t="shared" si="2"/>
        <v>17088</v>
      </c>
      <c r="I1504" s="122">
        <f t="shared" si="3"/>
        <v>46.81643836</v>
      </c>
      <c r="J1504" s="122">
        <f t="shared" si="4"/>
        <v>93.63287671</v>
      </c>
      <c r="K1504" s="122">
        <f t="shared" si="5"/>
        <v>46.81643836</v>
      </c>
      <c r="L1504" s="122">
        <f t="shared" si="6"/>
        <v>187</v>
      </c>
      <c r="M1504" s="125">
        <v>0.93</v>
      </c>
      <c r="N1504" s="125">
        <v>2.0</v>
      </c>
      <c r="O1504" s="118">
        <f t="shared" si="7"/>
        <v>2</v>
      </c>
      <c r="P1504" s="118"/>
      <c r="Q1504" s="118"/>
      <c r="R1504" s="118"/>
      <c r="S1504" s="118"/>
      <c r="T1504" s="118"/>
      <c r="U1504" s="118"/>
      <c r="V1504" s="118"/>
      <c r="W1504" s="118"/>
      <c r="X1504" s="118"/>
      <c r="Y1504" s="118"/>
      <c r="Z1504" s="118"/>
      <c r="AA1504" s="118"/>
      <c r="AB1504" s="118"/>
      <c r="AC1504" s="118"/>
      <c r="AD1504" s="118"/>
      <c r="AE1504" s="118"/>
      <c r="AF1504" s="118"/>
      <c r="AG1504" s="118"/>
    </row>
    <row r="1505" ht="11.25" customHeight="1">
      <c r="A1505" s="123">
        <v>42720.38637837251</v>
      </c>
      <c r="B1505" s="124">
        <v>26.9896973</v>
      </c>
      <c r="C1505" s="124">
        <f t="shared" si="1"/>
        <v>245.2979471</v>
      </c>
      <c r="D1505" s="124">
        <v>6620.517340830678</v>
      </c>
      <c r="E1505" s="125">
        <v>1148.0</v>
      </c>
      <c r="F1505" s="125">
        <v>0.49</v>
      </c>
      <c r="G1505" s="126">
        <v>-0.6</v>
      </c>
      <c r="H1505" s="127">
        <f t="shared" si="2"/>
        <v>5510.4</v>
      </c>
      <c r="I1505" s="122">
        <f t="shared" si="3"/>
        <v>15.0969863</v>
      </c>
      <c r="J1505" s="122">
        <f t="shared" si="4"/>
        <v>181.1638356</v>
      </c>
      <c r="K1505" s="122">
        <f t="shared" si="5"/>
        <v>88.77027945</v>
      </c>
      <c r="L1505" s="122">
        <f t="shared" si="6"/>
        <v>359</v>
      </c>
      <c r="M1505" s="125">
        <v>0.83</v>
      </c>
      <c r="N1505" s="125">
        <v>10.0</v>
      </c>
      <c r="O1505" s="118">
        <f t="shared" si="7"/>
        <v>12</v>
      </c>
      <c r="P1505" s="118"/>
      <c r="Q1505" s="118"/>
      <c r="R1505" s="118"/>
      <c r="S1505" s="118"/>
      <c r="T1505" s="118"/>
      <c r="U1505" s="118"/>
      <c r="V1505" s="118"/>
      <c r="W1505" s="118"/>
      <c r="X1505" s="118"/>
      <c r="Y1505" s="118"/>
      <c r="Z1505" s="118"/>
      <c r="AA1505" s="118"/>
      <c r="AB1505" s="118"/>
      <c r="AC1505" s="118"/>
      <c r="AD1505" s="118"/>
      <c r="AE1505" s="118"/>
      <c r="AF1505" s="118"/>
      <c r="AG1505" s="118"/>
    </row>
    <row r="1506" ht="11.25" customHeight="1">
      <c r="A1506" s="123">
        <v>91970.25302686059</v>
      </c>
      <c r="B1506" s="124">
        <v>57.6528672</v>
      </c>
      <c r="C1506" s="124">
        <f t="shared" si="1"/>
        <v>42.31938536</v>
      </c>
      <c r="D1506" s="124">
        <v>2439.8339039536095</v>
      </c>
      <c r="E1506" s="125">
        <v>962.0</v>
      </c>
      <c r="F1506" s="125">
        <v>0.55</v>
      </c>
      <c r="G1506" s="126">
        <v>1.2</v>
      </c>
      <c r="H1506" s="127">
        <f t="shared" si="2"/>
        <v>25396.8</v>
      </c>
      <c r="I1506" s="122">
        <f t="shared" si="3"/>
        <v>69.58027397</v>
      </c>
      <c r="J1506" s="122">
        <f t="shared" si="4"/>
        <v>139.1605479</v>
      </c>
      <c r="K1506" s="122">
        <f t="shared" si="5"/>
        <v>76.53830137</v>
      </c>
      <c r="L1506" s="122">
        <f t="shared" si="6"/>
        <v>292</v>
      </c>
      <c r="M1506" s="125">
        <v>0.92</v>
      </c>
      <c r="N1506" s="125">
        <v>2.0</v>
      </c>
      <c r="O1506" s="118">
        <f t="shared" si="7"/>
        <v>2</v>
      </c>
      <c r="P1506" s="118"/>
      <c r="Q1506" s="118"/>
      <c r="R1506" s="118"/>
      <c r="S1506" s="118"/>
      <c r="T1506" s="118"/>
      <c r="U1506" s="118"/>
      <c r="V1506" s="118"/>
      <c r="W1506" s="118"/>
      <c r="X1506" s="118"/>
      <c r="Y1506" s="118"/>
      <c r="Z1506" s="118"/>
      <c r="AA1506" s="118"/>
      <c r="AB1506" s="118"/>
      <c r="AC1506" s="118"/>
      <c r="AD1506" s="118"/>
      <c r="AE1506" s="118"/>
      <c r="AF1506" s="118"/>
      <c r="AG1506" s="118"/>
    </row>
    <row r="1507" ht="11.25" customHeight="1">
      <c r="A1507" s="123">
        <v>36726.63114043842</v>
      </c>
      <c r="B1507" s="124">
        <v>7.189043300000001</v>
      </c>
      <c r="C1507" s="124">
        <f t="shared" si="1"/>
        <v>1367.333341</v>
      </c>
      <c r="D1507" s="124">
        <v>9829.81859635305</v>
      </c>
      <c r="E1507" s="125">
        <v>744.0</v>
      </c>
      <c r="F1507" s="125">
        <v>0.88</v>
      </c>
      <c r="G1507" s="126">
        <v>-0.4</v>
      </c>
      <c r="H1507" s="127">
        <f t="shared" si="2"/>
        <v>5356.8</v>
      </c>
      <c r="I1507" s="122">
        <f t="shared" si="3"/>
        <v>14.67616438</v>
      </c>
      <c r="J1507" s="122">
        <f t="shared" si="4"/>
        <v>807.1890411</v>
      </c>
      <c r="K1507" s="122">
        <f t="shared" si="5"/>
        <v>710.3263562</v>
      </c>
      <c r="L1507" s="122">
        <f t="shared" si="6"/>
        <v>2228</v>
      </c>
      <c r="M1507" s="125">
        <v>0.83</v>
      </c>
      <c r="N1507" s="125">
        <v>46.0</v>
      </c>
      <c r="O1507" s="118">
        <f t="shared" si="7"/>
        <v>55</v>
      </c>
      <c r="P1507" s="118"/>
      <c r="Q1507" s="118"/>
      <c r="R1507" s="118"/>
      <c r="S1507" s="118"/>
      <c r="T1507" s="118"/>
      <c r="U1507" s="118"/>
      <c r="V1507" s="118"/>
      <c r="W1507" s="118"/>
      <c r="X1507" s="118"/>
      <c r="Y1507" s="118"/>
      <c r="Z1507" s="118"/>
      <c r="AA1507" s="118"/>
      <c r="AB1507" s="118"/>
      <c r="AC1507" s="118"/>
      <c r="AD1507" s="118"/>
      <c r="AE1507" s="118"/>
      <c r="AF1507" s="118"/>
      <c r="AG1507" s="118"/>
    </row>
    <row r="1508" ht="11.25" customHeight="1">
      <c r="A1508" s="123">
        <v>7029.358675589725</v>
      </c>
      <c r="B1508" s="124">
        <v>7.2479762</v>
      </c>
      <c r="C1508" s="124">
        <f t="shared" si="1"/>
        <v>233.5675228</v>
      </c>
      <c r="D1508" s="124">
        <v>1692.8918461674334</v>
      </c>
      <c r="E1508" s="125">
        <v>1334.0</v>
      </c>
      <c r="F1508" s="125">
        <v>0.33</v>
      </c>
      <c r="G1508" s="126">
        <v>0.6</v>
      </c>
      <c r="H1508" s="127">
        <f t="shared" si="2"/>
        <v>25612.8</v>
      </c>
      <c r="I1508" s="122">
        <f t="shared" si="3"/>
        <v>70.17205479</v>
      </c>
      <c r="J1508" s="122">
        <f t="shared" si="4"/>
        <v>912.2367123</v>
      </c>
      <c r="K1508" s="122">
        <f t="shared" si="5"/>
        <v>301.0381151</v>
      </c>
      <c r="L1508" s="122">
        <f t="shared" si="6"/>
        <v>1514</v>
      </c>
      <c r="M1508" s="125">
        <v>0.85</v>
      </c>
      <c r="N1508" s="125">
        <v>11.0</v>
      </c>
      <c r="O1508" s="118">
        <f t="shared" si="7"/>
        <v>13</v>
      </c>
      <c r="P1508" s="118"/>
      <c r="Q1508" s="118"/>
      <c r="R1508" s="118"/>
      <c r="S1508" s="118"/>
      <c r="T1508" s="118"/>
      <c r="U1508" s="118"/>
      <c r="V1508" s="118"/>
      <c r="W1508" s="118"/>
      <c r="X1508" s="118"/>
      <c r="Y1508" s="118"/>
      <c r="Z1508" s="118"/>
      <c r="AA1508" s="118"/>
      <c r="AB1508" s="118"/>
      <c r="AC1508" s="118"/>
      <c r="AD1508" s="118"/>
      <c r="AE1508" s="118"/>
      <c r="AF1508" s="118"/>
      <c r="AG1508" s="118"/>
    </row>
    <row r="1509" ht="11.25" customHeight="1">
      <c r="A1509" s="123">
        <v>19193.130632545173</v>
      </c>
      <c r="B1509" s="124">
        <v>13.6913733</v>
      </c>
      <c r="C1509" s="124">
        <f t="shared" si="1"/>
        <v>2113.960343</v>
      </c>
      <c r="D1509" s="124">
        <v>28943.020196220725</v>
      </c>
      <c r="E1509" s="125">
        <v>2474.0</v>
      </c>
      <c r="F1509" s="125">
        <v>0.88</v>
      </c>
      <c r="G1509" s="126">
        <v>0.5</v>
      </c>
      <c r="H1509" s="127">
        <f t="shared" si="2"/>
        <v>44532</v>
      </c>
      <c r="I1509" s="122">
        <f t="shared" si="3"/>
        <v>122.0054795</v>
      </c>
      <c r="J1509" s="122">
        <f t="shared" si="4"/>
        <v>3294.147945</v>
      </c>
      <c r="K1509" s="122">
        <f t="shared" si="5"/>
        <v>2898.850192</v>
      </c>
      <c r="L1509" s="122">
        <f t="shared" si="6"/>
        <v>9092</v>
      </c>
      <c r="M1509" s="125">
        <v>0.85</v>
      </c>
      <c r="N1509" s="125">
        <v>23.0</v>
      </c>
      <c r="O1509" s="118">
        <f t="shared" si="7"/>
        <v>27</v>
      </c>
      <c r="P1509" s="118"/>
      <c r="Q1509" s="118"/>
      <c r="R1509" s="118"/>
      <c r="S1509" s="118"/>
      <c r="T1509" s="118"/>
      <c r="U1509" s="118"/>
      <c r="V1509" s="118"/>
      <c r="W1509" s="118"/>
      <c r="X1509" s="118"/>
      <c r="Y1509" s="118"/>
      <c r="Z1509" s="118"/>
      <c r="AA1509" s="118"/>
      <c r="AB1509" s="118"/>
      <c r="AC1509" s="118"/>
      <c r="AD1509" s="118"/>
      <c r="AE1509" s="118"/>
      <c r="AF1509" s="118"/>
      <c r="AG1509" s="118"/>
    </row>
    <row r="1510" ht="11.25" customHeight="1">
      <c r="A1510" s="123">
        <v>87190.20619707467</v>
      </c>
      <c r="B1510" s="124">
        <v>45.0181392</v>
      </c>
      <c r="C1510" s="124">
        <f t="shared" si="1"/>
        <v>730.4748072</v>
      </c>
      <c r="D1510" s="124">
        <v>32884.61655083319</v>
      </c>
      <c r="E1510" s="125">
        <v>1554.0</v>
      </c>
      <c r="F1510" s="125">
        <v>0.51</v>
      </c>
      <c r="G1510" s="126">
        <v>0.5</v>
      </c>
      <c r="H1510" s="127">
        <f t="shared" si="2"/>
        <v>27972</v>
      </c>
      <c r="I1510" s="122">
        <f t="shared" si="3"/>
        <v>76.63561644</v>
      </c>
      <c r="J1510" s="122">
        <f t="shared" si="4"/>
        <v>1762.619178</v>
      </c>
      <c r="K1510" s="122">
        <f t="shared" si="5"/>
        <v>898.9357808</v>
      </c>
      <c r="L1510" s="122">
        <f t="shared" si="6"/>
        <v>3560</v>
      </c>
      <c r="M1510" s="125">
        <v>1.0</v>
      </c>
      <c r="N1510" s="125">
        <v>23.0</v>
      </c>
      <c r="O1510" s="118">
        <f t="shared" si="7"/>
        <v>23</v>
      </c>
      <c r="P1510" s="118"/>
      <c r="Q1510" s="118"/>
      <c r="R1510" s="118"/>
      <c r="S1510" s="118"/>
      <c r="T1510" s="118"/>
      <c r="U1510" s="118"/>
      <c r="V1510" s="118"/>
      <c r="W1510" s="118"/>
      <c r="X1510" s="118"/>
      <c r="Y1510" s="118"/>
      <c r="Z1510" s="118"/>
      <c r="AA1510" s="118"/>
      <c r="AB1510" s="118"/>
      <c r="AC1510" s="118"/>
      <c r="AD1510" s="118"/>
      <c r="AE1510" s="118"/>
      <c r="AF1510" s="118"/>
      <c r="AG1510" s="118"/>
    </row>
    <row r="1511" ht="11.25" customHeight="1">
      <c r="A1511" s="123">
        <v>2264.2653340417264</v>
      </c>
      <c r="B1511" s="124">
        <v>8.9008804</v>
      </c>
      <c r="C1511" s="124">
        <f t="shared" si="1"/>
        <v>682.4373633</v>
      </c>
      <c r="D1511" s="124">
        <v>6074.2933515225195</v>
      </c>
      <c r="E1511" s="125">
        <v>972.0</v>
      </c>
      <c r="F1511" s="125">
        <v>1.28</v>
      </c>
      <c r="G1511" s="126">
        <v>-0.1</v>
      </c>
      <c r="H1511" s="127">
        <f t="shared" si="2"/>
        <v>10497.6</v>
      </c>
      <c r="I1511" s="122">
        <f t="shared" si="3"/>
        <v>28.76054795</v>
      </c>
      <c r="J1511" s="122">
        <f t="shared" si="4"/>
        <v>460.1687671</v>
      </c>
      <c r="K1511" s="122">
        <f t="shared" si="5"/>
        <v>589.0160219</v>
      </c>
      <c r="L1511" s="122">
        <f t="shared" si="6"/>
        <v>1638</v>
      </c>
      <c r="M1511" s="125">
        <v>0.83</v>
      </c>
      <c r="N1511" s="125">
        <v>13.0</v>
      </c>
      <c r="O1511" s="118">
        <f t="shared" si="7"/>
        <v>16</v>
      </c>
      <c r="P1511" s="118"/>
      <c r="Q1511" s="118"/>
      <c r="R1511" s="118"/>
      <c r="S1511" s="118"/>
      <c r="T1511" s="118"/>
      <c r="U1511" s="118"/>
      <c r="V1511" s="118"/>
      <c r="W1511" s="118"/>
      <c r="X1511" s="118"/>
      <c r="Y1511" s="118"/>
      <c r="Z1511" s="118"/>
      <c r="AA1511" s="118"/>
      <c r="AB1511" s="118"/>
      <c r="AC1511" s="118"/>
      <c r="AD1511" s="118"/>
      <c r="AE1511" s="118"/>
      <c r="AF1511" s="118"/>
      <c r="AG1511" s="118"/>
    </row>
    <row r="1512" ht="11.25" customHeight="1">
      <c r="A1512" s="123">
        <v>89670.35652552967</v>
      </c>
      <c r="B1512" s="124">
        <v>7.2120295</v>
      </c>
      <c r="C1512" s="124">
        <f t="shared" si="1"/>
        <v>2284.216143</v>
      </c>
      <c r="D1512" s="124">
        <v>16473.8342046054</v>
      </c>
      <c r="E1512" s="125">
        <v>1868.0</v>
      </c>
      <c r="F1512" s="125">
        <v>0.51</v>
      </c>
      <c r="G1512" s="126">
        <v>-0.2</v>
      </c>
      <c r="H1512" s="127">
        <f t="shared" si="2"/>
        <v>17932.8</v>
      </c>
      <c r="I1512" s="122">
        <f t="shared" si="3"/>
        <v>49.1309589</v>
      </c>
      <c r="J1512" s="122">
        <f t="shared" si="4"/>
        <v>2849.595616</v>
      </c>
      <c r="K1512" s="122">
        <f t="shared" si="5"/>
        <v>1453.293764</v>
      </c>
      <c r="L1512" s="122">
        <f t="shared" si="6"/>
        <v>5756</v>
      </c>
      <c r="M1512" s="125">
        <v>0.8</v>
      </c>
      <c r="N1512" s="125">
        <v>46.0</v>
      </c>
      <c r="O1512" s="118">
        <f t="shared" si="7"/>
        <v>58</v>
      </c>
      <c r="P1512" s="118"/>
      <c r="Q1512" s="118"/>
      <c r="R1512" s="118"/>
      <c r="S1512" s="118"/>
      <c r="T1512" s="118"/>
      <c r="U1512" s="118"/>
      <c r="V1512" s="118"/>
      <c r="W1512" s="118"/>
      <c r="X1512" s="118"/>
      <c r="Y1512" s="118"/>
      <c r="Z1512" s="118"/>
      <c r="AA1512" s="118"/>
      <c r="AB1512" s="118"/>
      <c r="AC1512" s="118"/>
      <c r="AD1512" s="118"/>
      <c r="AE1512" s="118"/>
      <c r="AF1512" s="118"/>
      <c r="AG1512" s="118"/>
    </row>
    <row r="1513" ht="11.25" customHeight="1">
      <c r="A1513" s="123">
        <v>2465.7737824701376</v>
      </c>
      <c r="B1513" s="124">
        <v>15.7986057</v>
      </c>
      <c r="C1513" s="124">
        <f t="shared" si="1"/>
        <v>1863.536322</v>
      </c>
      <c r="D1513" s="124">
        <v>29441.275558931196</v>
      </c>
      <c r="E1513" s="125">
        <v>1812.0</v>
      </c>
      <c r="F1513" s="125">
        <v>0.84</v>
      </c>
      <c r="G1513" s="126">
        <v>0.5</v>
      </c>
      <c r="H1513" s="127">
        <f t="shared" si="2"/>
        <v>32616</v>
      </c>
      <c r="I1513" s="122">
        <f t="shared" si="3"/>
        <v>89.35890411</v>
      </c>
      <c r="J1513" s="122">
        <f t="shared" si="4"/>
        <v>3574.356164</v>
      </c>
      <c r="K1513" s="122">
        <f t="shared" si="5"/>
        <v>3002.459178</v>
      </c>
      <c r="L1513" s="122">
        <f t="shared" si="6"/>
        <v>9579</v>
      </c>
      <c r="M1513" s="125">
        <v>0.7</v>
      </c>
      <c r="N1513" s="125">
        <v>28.0</v>
      </c>
      <c r="O1513" s="118">
        <f t="shared" si="7"/>
        <v>40</v>
      </c>
      <c r="P1513" s="118"/>
      <c r="Q1513" s="118"/>
      <c r="R1513" s="118"/>
      <c r="S1513" s="118"/>
      <c r="T1513" s="118"/>
      <c r="U1513" s="118"/>
      <c r="V1513" s="118"/>
      <c r="W1513" s="118"/>
      <c r="X1513" s="118"/>
      <c r="Y1513" s="118"/>
      <c r="Z1513" s="118"/>
      <c r="AA1513" s="118"/>
      <c r="AB1513" s="118"/>
      <c r="AC1513" s="118"/>
      <c r="AD1513" s="118"/>
      <c r="AE1513" s="118"/>
      <c r="AF1513" s="118"/>
      <c r="AG1513" s="118"/>
    </row>
    <row r="1514" ht="11.25" customHeight="1">
      <c r="A1514" s="123">
        <v>43704.711233618524</v>
      </c>
      <c r="B1514" s="124">
        <v>10.419867100000001</v>
      </c>
      <c r="C1514" s="124">
        <f t="shared" si="1"/>
        <v>424.1830468</v>
      </c>
      <c r="D1514" s="124">
        <v>4419.930973344675</v>
      </c>
      <c r="E1514" s="125">
        <v>1868.0</v>
      </c>
      <c r="F1514" s="125">
        <v>0.18</v>
      </c>
      <c r="G1514" s="126">
        <v>-0.4</v>
      </c>
      <c r="H1514" s="127">
        <f t="shared" si="2"/>
        <v>13449.6</v>
      </c>
      <c r="I1514" s="122">
        <f t="shared" si="3"/>
        <v>36.84821918</v>
      </c>
      <c r="J1514" s="122">
        <f t="shared" si="4"/>
        <v>736.9643836</v>
      </c>
      <c r="K1514" s="122">
        <f t="shared" si="5"/>
        <v>132.653589</v>
      </c>
      <c r="L1514" s="122">
        <f t="shared" si="6"/>
        <v>1002</v>
      </c>
      <c r="M1514" s="125">
        <v>0.83</v>
      </c>
      <c r="N1514" s="125">
        <v>17.0</v>
      </c>
      <c r="O1514" s="118">
        <f t="shared" si="7"/>
        <v>20</v>
      </c>
      <c r="P1514" s="118"/>
      <c r="Q1514" s="118"/>
      <c r="R1514" s="118"/>
      <c r="S1514" s="118"/>
      <c r="T1514" s="118"/>
      <c r="U1514" s="118"/>
      <c r="V1514" s="118"/>
      <c r="W1514" s="118"/>
      <c r="X1514" s="118"/>
      <c r="Y1514" s="118"/>
      <c r="Z1514" s="118"/>
      <c r="AA1514" s="118"/>
      <c r="AB1514" s="118"/>
      <c r="AC1514" s="118"/>
      <c r="AD1514" s="118"/>
      <c r="AE1514" s="118"/>
      <c r="AF1514" s="118"/>
      <c r="AG1514" s="118"/>
    </row>
    <row r="1515" ht="11.25" customHeight="1">
      <c r="A1515" s="123">
        <v>33428.604475552114</v>
      </c>
      <c r="B1515" s="124">
        <v>21.015976300000002</v>
      </c>
      <c r="C1515" s="124">
        <f t="shared" si="1"/>
        <v>2197.868773</v>
      </c>
      <c r="D1515" s="124">
        <v>46190.35805229908</v>
      </c>
      <c r="E1515" s="125">
        <v>1634.0</v>
      </c>
      <c r="F1515" s="125">
        <v>0.43</v>
      </c>
      <c r="G1515" s="126">
        <v>-0.1</v>
      </c>
      <c r="H1515" s="127">
        <f t="shared" si="2"/>
        <v>17647.2</v>
      </c>
      <c r="I1515" s="122">
        <f t="shared" si="3"/>
        <v>48.34849315</v>
      </c>
      <c r="J1515" s="122">
        <f t="shared" si="4"/>
        <v>4012.924932</v>
      </c>
      <c r="K1515" s="122">
        <f t="shared" si="5"/>
        <v>1725.557721</v>
      </c>
      <c r="L1515" s="122">
        <f t="shared" si="6"/>
        <v>7464</v>
      </c>
      <c r="M1515" s="125">
        <v>0.82</v>
      </c>
      <c r="N1515" s="125">
        <v>68.0</v>
      </c>
      <c r="O1515" s="118">
        <f t="shared" si="7"/>
        <v>83</v>
      </c>
      <c r="P1515" s="118"/>
      <c r="Q1515" s="118"/>
      <c r="R1515" s="118"/>
      <c r="S1515" s="118"/>
      <c r="T1515" s="118"/>
      <c r="U1515" s="118"/>
      <c r="V1515" s="118"/>
      <c r="W1515" s="118"/>
      <c r="X1515" s="118"/>
      <c r="Y1515" s="118"/>
      <c r="Z1515" s="118"/>
      <c r="AA1515" s="118"/>
      <c r="AB1515" s="118"/>
      <c r="AC1515" s="118"/>
      <c r="AD1515" s="118"/>
      <c r="AE1515" s="118"/>
      <c r="AF1515" s="118"/>
      <c r="AG1515" s="118"/>
    </row>
    <row r="1516" ht="11.25" customHeight="1">
      <c r="A1516" s="123">
        <v>7170.446972002198</v>
      </c>
      <c r="B1516" s="124">
        <v>5.8529227</v>
      </c>
      <c r="C1516" s="124">
        <f t="shared" si="1"/>
        <v>126.9604164</v>
      </c>
      <c r="D1516" s="124">
        <v>743.0895032050968</v>
      </c>
      <c r="E1516" s="125">
        <v>2062.0</v>
      </c>
      <c r="F1516" s="125">
        <v>0.48</v>
      </c>
      <c r="G1516" s="126">
        <v>-0.4</v>
      </c>
      <c r="H1516" s="127">
        <f t="shared" si="2"/>
        <v>14846.4</v>
      </c>
      <c r="I1516" s="122">
        <f t="shared" si="3"/>
        <v>40.67506849</v>
      </c>
      <c r="J1516" s="122">
        <f t="shared" si="4"/>
        <v>81.35013699</v>
      </c>
      <c r="K1516" s="122">
        <f t="shared" si="5"/>
        <v>39.04806575</v>
      </c>
      <c r="L1516" s="122">
        <f t="shared" si="6"/>
        <v>159</v>
      </c>
      <c r="M1516" s="125">
        <v>0.86</v>
      </c>
      <c r="N1516" s="125">
        <v>2.0</v>
      </c>
      <c r="O1516" s="118">
        <f t="shared" si="7"/>
        <v>2</v>
      </c>
      <c r="P1516" s="118"/>
      <c r="Q1516" s="118"/>
      <c r="R1516" s="118"/>
      <c r="S1516" s="118"/>
      <c r="T1516" s="118"/>
      <c r="U1516" s="118"/>
      <c r="V1516" s="118"/>
      <c r="W1516" s="118"/>
      <c r="X1516" s="118"/>
      <c r="Y1516" s="118"/>
      <c r="Z1516" s="118"/>
      <c r="AA1516" s="118"/>
      <c r="AB1516" s="118"/>
      <c r="AC1516" s="118"/>
      <c r="AD1516" s="118"/>
      <c r="AE1516" s="118"/>
      <c r="AF1516" s="118"/>
      <c r="AG1516" s="118"/>
    </row>
    <row r="1517" ht="11.25" customHeight="1">
      <c r="A1517" s="123">
        <v>19439.608135257546</v>
      </c>
      <c r="B1517" s="124">
        <v>58.8447364</v>
      </c>
      <c r="C1517" s="124">
        <f t="shared" si="1"/>
        <v>951.7298837</v>
      </c>
      <c r="D1517" s="124">
        <v>56004.29412773285</v>
      </c>
      <c r="E1517" s="125">
        <v>1554.0</v>
      </c>
      <c r="F1517" s="125">
        <v>0.68</v>
      </c>
      <c r="G1517" s="126">
        <v>0.6</v>
      </c>
      <c r="H1517" s="127">
        <f t="shared" si="2"/>
        <v>29836.8</v>
      </c>
      <c r="I1517" s="122">
        <f t="shared" si="3"/>
        <v>81.74465753</v>
      </c>
      <c r="J1517" s="122">
        <f t="shared" si="4"/>
        <v>2452.339726</v>
      </c>
      <c r="K1517" s="122">
        <f t="shared" si="5"/>
        <v>1667.591014</v>
      </c>
      <c r="L1517" s="122">
        <f t="shared" si="6"/>
        <v>5788</v>
      </c>
      <c r="M1517" s="125">
        <v>0.7</v>
      </c>
      <c r="N1517" s="125">
        <v>21.0</v>
      </c>
      <c r="O1517" s="118">
        <f t="shared" si="7"/>
        <v>30</v>
      </c>
      <c r="P1517" s="118"/>
      <c r="Q1517" s="118"/>
      <c r="R1517" s="118"/>
      <c r="S1517" s="118"/>
      <c r="T1517" s="118"/>
      <c r="U1517" s="118"/>
      <c r="V1517" s="118"/>
      <c r="W1517" s="118"/>
      <c r="X1517" s="118"/>
      <c r="Y1517" s="118"/>
      <c r="Z1517" s="118"/>
      <c r="AA1517" s="118"/>
      <c r="AB1517" s="118"/>
      <c r="AC1517" s="118"/>
      <c r="AD1517" s="118"/>
      <c r="AE1517" s="118"/>
      <c r="AF1517" s="118"/>
      <c r="AG1517" s="118"/>
    </row>
    <row r="1518" ht="11.25" customHeight="1">
      <c r="A1518" s="123">
        <v>36309.32120767939</v>
      </c>
      <c r="B1518" s="124">
        <v>8.7430981</v>
      </c>
      <c r="C1518" s="124">
        <f t="shared" si="1"/>
        <v>1561.170957</v>
      </c>
      <c r="D1518" s="124">
        <v>13649.470827986806</v>
      </c>
      <c r="E1518" s="125">
        <v>1536.0</v>
      </c>
      <c r="F1518" s="125">
        <v>0.44</v>
      </c>
      <c r="G1518" s="126">
        <v>1.2</v>
      </c>
      <c r="H1518" s="127">
        <f t="shared" si="2"/>
        <v>40550.4</v>
      </c>
      <c r="I1518" s="122">
        <f t="shared" si="3"/>
        <v>111.0969863</v>
      </c>
      <c r="J1518" s="122">
        <f t="shared" si="4"/>
        <v>6221.431233</v>
      </c>
      <c r="K1518" s="122">
        <f t="shared" si="5"/>
        <v>2737.429742</v>
      </c>
      <c r="L1518" s="122">
        <f t="shared" si="6"/>
        <v>11696</v>
      </c>
      <c r="M1518" s="125">
        <v>0.77</v>
      </c>
      <c r="N1518" s="125">
        <v>43.0</v>
      </c>
      <c r="O1518" s="118">
        <f t="shared" si="7"/>
        <v>56</v>
      </c>
      <c r="P1518" s="118"/>
      <c r="Q1518" s="118"/>
      <c r="R1518" s="118"/>
      <c r="S1518" s="118"/>
      <c r="T1518" s="118"/>
      <c r="U1518" s="118"/>
      <c r="V1518" s="118"/>
      <c r="W1518" s="118"/>
      <c r="X1518" s="118"/>
      <c r="Y1518" s="118"/>
      <c r="Z1518" s="118"/>
      <c r="AA1518" s="118"/>
      <c r="AB1518" s="118"/>
      <c r="AC1518" s="118"/>
      <c r="AD1518" s="118"/>
      <c r="AE1518" s="118"/>
      <c r="AF1518" s="118"/>
      <c r="AG1518" s="118"/>
    </row>
    <row r="1519" ht="11.25" customHeight="1">
      <c r="A1519" s="123">
        <v>62420.57430406035</v>
      </c>
      <c r="B1519" s="124">
        <v>9.127582199999999</v>
      </c>
      <c r="C1519" s="124">
        <f t="shared" si="1"/>
        <v>2093.775268</v>
      </c>
      <c r="D1519" s="124">
        <v>19111.105867779625</v>
      </c>
      <c r="E1519" s="125">
        <v>2450.0</v>
      </c>
      <c r="F1519" s="125">
        <v>0.8</v>
      </c>
      <c r="G1519" s="126">
        <v>-0.4</v>
      </c>
      <c r="H1519" s="127">
        <f t="shared" si="2"/>
        <v>17640</v>
      </c>
      <c r="I1519" s="122">
        <f t="shared" si="3"/>
        <v>48.32876712</v>
      </c>
      <c r="J1519" s="122">
        <f t="shared" si="4"/>
        <v>1594.849315</v>
      </c>
      <c r="K1519" s="122">
        <f t="shared" si="5"/>
        <v>1275.879452</v>
      </c>
      <c r="L1519" s="122">
        <f t="shared" si="6"/>
        <v>4147</v>
      </c>
      <c r="M1519" s="125">
        <v>0.7</v>
      </c>
      <c r="N1519" s="125">
        <v>23.0</v>
      </c>
      <c r="O1519" s="118">
        <f t="shared" si="7"/>
        <v>33</v>
      </c>
      <c r="P1519" s="118"/>
      <c r="Q1519" s="118"/>
      <c r="R1519" s="118"/>
      <c r="S1519" s="118"/>
      <c r="T1519" s="118"/>
      <c r="U1519" s="118"/>
      <c r="V1519" s="118"/>
      <c r="W1519" s="118"/>
      <c r="X1519" s="118"/>
      <c r="Y1519" s="118"/>
      <c r="Z1519" s="118"/>
      <c r="AA1519" s="118"/>
      <c r="AB1519" s="118"/>
      <c r="AC1519" s="118"/>
      <c r="AD1519" s="118"/>
      <c r="AE1519" s="118"/>
      <c r="AF1519" s="118"/>
      <c r="AG1519" s="118"/>
    </row>
    <row r="1520" ht="11.25" customHeight="1">
      <c r="A1520" s="123">
        <v>23548.24417986379</v>
      </c>
      <c r="B1520" s="124">
        <v>17.105767</v>
      </c>
      <c r="C1520" s="124">
        <f t="shared" si="1"/>
        <v>2141.235602</v>
      </c>
      <c r="D1520" s="124">
        <v>36627.47729836091</v>
      </c>
      <c r="E1520" s="125">
        <v>2660.0</v>
      </c>
      <c r="F1520" s="125">
        <v>0.62</v>
      </c>
      <c r="G1520" s="126">
        <v>0.6</v>
      </c>
      <c r="H1520" s="127">
        <f t="shared" si="2"/>
        <v>51072</v>
      </c>
      <c r="I1520" s="122">
        <f t="shared" si="3"/>
        <v>139.9232877</v>
      </c>
      <c r="J1520" s="122">
        <f t="shared" si="4"/>
        <v>5596.931507</v>
      </c>
      <c r="K1520" s="122">
        <f t="shared" si="5"/>
        <v>3470.097534</v>
      </c>
      <c r="L1520" s="122">
        <f t="shared" si="6"/>
        <v>12537</v>
      </c>
      <c r="M1520" s="125">
        <v>0.7</v>
      </c>
      <c r="N1520" s="125">
        <v>28.0</v>
      </c>
      <c r="O1520" s="118">
        <f t="shared" si="7"/>
        <v>40</v>
      </c>
      <c r="P1520" s="118"/>
      <c r="Q1520" s="118"/>
      <c r="R1520" s="118"/>
      <c r="S1520" s="118"/>
      <c r="T1520" s="118"/>
      <c r="U1520" s="118"/>
      <c r="V1520" s="118"/>
      <c r="W1520" s="118"/>
      <c r="X1520" s="118"/>
      <c r="Y1520" s="118"/>
      <c r="Z1520" s="118"/>
      <c r="AA1520" s="118"/>
      <c r="AB1520" s="118"/>
      <c r="AC1520" s="118"/>
      <c r="AD1520" s="118"/>
      <c r="AE1520" s="118"/>
      <c r="AF1520" s="118"/>
      <c r="AG1520" s="118"/>
    </row>
    <row r="1521" ht="11.25" customHeight="1">
      <c r="A1521" s="123">
        <v>39885.5666521223</v>
      </c>
      <c r="B1521" s="124">
        <v>34.9327243</v>
      </c>
      <c r="C1521" s="124">
        <f t="shared" si="1"/>
        <v>42.52963863</v>
      </c>
      <c r="D1521" s="124">
        <v>1485.6761409140122</v>
      </c>
      <c r="E1521" s="125">
        <v>2596.0</v>
      </c>
      <c r="F1521" s="125">
        <v>0.45</v>
      </c>
      <c r="G1521" s="126">
        <v>0.2</v>
      </c>
      <c r="H1521" s="127">
        <f t="shared" si="2"/>
        <v>37382.4</v>
      </c>
      <c r="I1521" s="122">
        <f t="shared" si="3"/>
        <v>102.4175342</v>
      </c>
      <c r="J1521" s="122">
        <f t="shared" si="4"/>
        <v>102.4175342</v>
      </c>
      <c r="K1521" s="122">
        <f t="shared" si="5"/>
        <v>46.08789041</v>
      </c>
      <c r="L1521" s="122">
        <f t="shared" si="6"/>
        <v>195</v>
      </c>
      <c r="M1521" s="125">
        <v>0.8</v>
      </c>
      <c r="N1521" s="125">
        <v>1.0</v>
      </c>
      <c r="O1521" s="118">
        <f t="shared" si="7"/>
        <v>1</v>
      </c>
      <c r="P1521" s="118"/>
      <c r="Q1521" s="118"/>
      <c r="R1521" s="118"/>
      <c r="S1521" s="118"/>
      <c r="T1521" s="118"/>
      <c r="U1521" s="118"/>
      <c r="V1521" s="118"/>
      <c r="W1521" s="118"/>
      <c r="X1521" s="118"/>
      <c r="Y1521" s="118"/>
      <c r="Z1521" s="118"/>
      <c r="AA1521" s="118"/>
      <c r="AB1521" s="118"/>
      <c r="AC1521" s="118"/>
      <c r="AD1521" s="118"/>
      <c r="AE1521" s="118"/>
      <c r="AF1521" s="118"/>
      <c r="AG1521" s="118"/>
    </row>
    <row r="1522" ht="11.25" customHeight="1">
      <c r="A1522" s="123">
        <v>54186.829846493754</v>
      </c>
      <c r="B1522" s="124">
        <v>40.1050218</v>
      </c>
      <c r="C1522" s="124">
        <f t="shared" si="1"/>
        <v>1716.369702</v>
      </c>
      <c r="D1522" s="124">
        <v>68835.04432705272</v>
      </c>
      <c r="E1522" s="125">
        <v>2944.0</v>
      </c>
      <c r="F1522" s="125">
        <v>0.56</v>
      </c>
      <c r="G1522" s="126">
        <v>-0.4</v>
      </c>
      <c r="H1522" s="127">
        <f t="shared" si="2"/>
        <v>21196.8</v>
      </c>
      <c r="I1522" s="122">
        <f t="shared" si="3"/>
        <v>58.07342466</v>
      </c>
      <c r="J1522" s="122">
        <f t="shared" si="4"/>
        <v>1916.423014</v>
      </c>
      <c r="K1522" s="122">
        <f t="shared" si="5"/>
        <v>1073.196888</v>
      </c>
      <c r="L1522" s="122">
        <f t="shared" si="6"/>
        <v>4063</v>
      </c>
      <c r="M1522" s="125">
        <v>0.7</v>
      </c>
      <c r="N1522" s="125">
        <v>23.0</v>
      </c>
      <c r="O1522" s="118">
        <f t="shared" si="7"/>
        <v>33</v>
      </c>
      <c r="P1522" s="118"/>
      <c r="Q1522" s="118"/>
      <c r="R1522" s="118"/>
      <c r="S1522" s="118"/>
      <c r="T1522" s="118"/>
      <c r="U1522" s="118"/>
      <c r="V1522" s="118"/>
      <c r="W1522" s="118"/>
      <c r="X1522" s="118"/>
      <c r="Y1522" s="118"/>
      <c r="Z1522" s="118"/>
      <c r="AA1522" s="118"/>
      <c r="AB1522" s="118"/>
      <c r="AC1522" s="118"/>
      <c r="AD1522" s="118"/>
      <c r="AE1522" s="118"/>
      <c r="AF1522" s="118"/>
      <c r="AG1522" s="118"/>
    </row>
    <row r="1523" ht="11.25" customHeight="1">
      <c r="A1523" s="123">
        <v>4569.760124297517</v>
      </c>
      <c r="B1523" s="124">
        <v>40.4092727</v>
      </c>
      <c r="C1523" s="124">
        <f t="shared" si="1"/>
        <v>1595.269709</v>
      </c>
      <c r="D1523" s="124">
        <v>64463.688698332946</v>
      </c>
      <c r="E1523" s="125">
        <v>2774.0</v>
      </c>
      <c r="F1523" s="125">
        <v>0.55</v>
      </c>
      <c r="G1523" s="126">
        <v>0.6</v>
      </c>
      <c r="H1523" s="127">
        <f t="shared" si="2"/>
        <v>53260.8</v>
      </c>
      <c r="I1523" s="122">
        <f t="shared" si="3"/>
        <v>145.92</v>
      </c>
      <c r="J1523" s="122">
        <f t="shared" si="4"/>
        <v>4815.36</v>
      </c>
      <c r="K1523" s="122">
        <f t="shared" si="5"/>
        <v>2648.448</v>
      </c>
      <c r="L1523" s="122">
        <f t="shared" si="6"/>
        <v>10112</v>
      </c>
      <c r="M1523" s="125">
        <v>0.7</v>
      </c>
      <c r="N1523" s="125">
        <v>23.0</v>
      </c>
      <c r="O1523" s="118">
        <f t="shared" si="7"/>
        <v>33</v>
      </c>
      <c r="P1523" s="118"/>
      <c r="Q1523" s="118"/>
      <c r="R1523" s="118"/>
      <c r="S1523" s="118"/>
      <c r="T1523" s="118"/>
      <c r="U1523" s="118"/>
      <c r="V1523" s="118"/>
      <c r="W1523" s="118"/>
      <c r="X1523" s="118"/>
      <c r="Y1523" s="118"/>
      <c r="Z1523" s="118"/>
      <c r="AA1523" s="118"/>
      <c r="AB1523" s="118"/>
      <c r="AC1523" s="118"/>
      <c r="AD1523" s="118"/>
      <c r="AE1523" s="118"/>
      <c r="AF1523" s="118"/>
      <c r="AG1523" s="118"/>
    </row>
    <row r="1524" ht="11.25" customHeight="1">
      <c r="A1524" s="123">
        <v>29387.11001767892</v>
      </c>
      <c r="B1524" s="124">
        <v>9.1324283</v>
      </c>
      <c r="C1524" s="124">
        <f t="shared" si="1"/>
        <v>1741.599885</v>
      </c>
      <c r="D1524" s="124">
        <v>15905.03608138076</v>
      </c>
      <c r="E1524" s="125">
        <v>2684.0</v>
      </c>
      <c r="F1524" s="125">
        <v>0.26</v>
      </c>
      <c r="G1524" s="126">
        <v>0.3</v>
      </c>
      <c r="H1524" s="127">
        <f t="shared" si="2"/>
        <v>41870.4</v>
      </c>
      <c r="I1524" s="122">
        <f t="shared" si="3"/>
        <v>114.7134247</v>
      </c>
      <c r="J1524" s="122">
        <f t="shared" si="4"/>
        <v>5506.244384</v>
      </c>
      <c r="K1524" s="122">
        <f t="shared" si="5"/>
        <v>1431.62354</v>
      </c>
      <c r="L1524" s="122">
        <f t="shared" si="6"/>
        <v>8369</v>
      </c>
      <c r="M1524" s="125">
        <v>0.9</v>
      </c>
      <c r="N1524" s="125">
        <v>43.0</v>
      </c>
      <c r="O1524" s="118">
        <f t="shared" si="7"/>
        <v>48</v>
      </c>
      <c r="P1524" s="118"/>
      <c r="Q1524" s="118"/>
      <c r="R1524" s="118"/>
      <c r="S1524" s="118"/>
      <c r="T1524" s="118"/>
      <c r="U1524" s="118"/>
      <c r="V1524" s="118"/>
      <c r="W1524" s="118"/>
      <c r="X1524" s="118"/>
      <c r="Y1524" s="118"/>
      <c r="Z1524" s="118"/>
      <c r="AA1524" s="118"/>
      <c r="AB1524" s="118"/>
      <c r="AC1524" s="118"/>
      <c r="AD1524" s="118"/>
      <c r="AE1524" s="118"/>
      <c r="AF1524" s="118"/>
      <c r="AG1524" s="118"/>
    </row>
    <row r="1525" ht="11.25" customHeight="1">
      <c r="A1525" s="123">
        <v>16141.792061702132</v>
      </c>
      <c r="B1525" s="124">
        <v>7.1777733</v>
      </c>
      <c r="C1525" s="124">
        <f t="shared" si="1"/>
        <v>3268.106219</v>
      </c>
      <c r="D1525" s="124">
        <v>23457.72555943831</v>
      </c>
      <c r="E1525" s="125">
        <v>3890.0</v>
      </c>
      <c r="F1525" s="125">
        <v>0.33</v>
      </c>
      <c r="G1525" s="126">
        <v>1.2</v>
      </c>
      <c r="H1525" s="127">
        <f t="shared" si="2"/>
        <v>102696</v>
      </c>
      <c r="I1525" s="122">
        <f t="shared" si="3"/>
        <v>281.3589041</v>
      </c>
      <c r="J1525" s="122">
        <f t="shared" si="4"/>
        <v>12942.50959</v>
      </c>
      <c r="K1525" s="122">
        <f t="shared" si="5"/>
        <v>4271.028164</v>
      </c>
      <c r="L1525" s="122">
        <f t="shared" si="6"/>
        <v>21485</v>
      </c>
      <c r="M1525" s="125">
        <v>1.0</v>
      </c>
      <c r="N1525" s="125">
        <v>46.0</v>
      </c>
      <c r="O1525" s="118">
        <f t="shared" si="7"/>
        <v>46</v>
      </c>
      <c r="P1525" s="118"/>
      <c r="Q1525" s="118"/>
      <c r="R1525" s="118"/>
      <c r="S1525" s="118"/>
      <c r="T1525" s="118"/>
      <c r="U1525" s="118"/>
      <c r="V1525" s="118"/>
      <c r="W1525" s="118"/>
      <c r="X1525" s="118"/>
      <c r="Y1525" s="118"/>
      <c r="Z1525" s="118"/>
      <c r="AA1525" s="118"/>
      <c r="AB1525" s="118"/>
      <c r="AC1525" s="118"/>
      <c r="AD1525" s="118"/>
      <c r="AE1525" s="118"/>
      <c r="AF1525" s="118"/>
      <c r="AG1525" s="118"/>
    </row>
    <row r="1526" ht="11.25" customHeight="1">
      <c r="A1526" s="123">
        <v>65537.65773445113</v>
      </c>
      <c r="B1526" s="124">
        <v>5.8329196</v>
      </c>
      <c r="C1526" s="124">
        <f t="shared" si="1"/>
        <v>562.5034078</v>
      </c>
      <c r="D1526" s="124">
        <v>3281.037152151229</v>
      </c>
      <c r="E1526" s="125">
        <v>3396.0</v>
      </c>
      <c r="F1526" s="125">
        <v>0.66</v>
      </c>
      <c r="G1526" s="126">
        <v>0.5</v>
      </c>
      <c r="H1526" s="127">
        <f t="shared" si="2"/>
        <v>61128</v>
      </c>
      <c r="I1526" s="122">
        <f t="shared" si="3"/>
        <v>167.4739726</v>
      </c>
      <c r="J1526" s="122">
        <f t="shared" si="4"/>
        <v>1004.843836</v>
      </c>
      <c r="K1526" s="122">
        <f t="shared" si="5"/>
        <v>663.1969315</v>
      </c>
      <c r="L1526" s="122">
        <f t="shared" si="6"/>
        <v>2331</v>
      </c>
      <c r="M1526" s="125">
        <v>0.82</v>
      </c>
      <c r="N1526" s="125">
        <v>5.0</v>
      </c>
      <c r="O1526" s="118">
        <f t="shared" si="7"/>
        <v>6</v>
      </c>
      <c r="P1526" s="118"/>
      <c r="Q1526" s="118"/>
      <c r="R1526" s="118"/>
      <c r="S1526" s="118"/>
      <c r="T1526" s="118"/>
      <c r="U1526" s="118"/>
      <c r="V1526" s="118"/>
      <c r="W1526" s="118"/>
      <c r="X1526" s="118"/>
      <c r="Y1526" s="118"/>
      <c r="Z1526" s="118"/>
      <c r="AA1526" s="118"/>
      <c r="AB1526" s="118"/>
      <c r="AC1526" s="118"/>
      <c r="AD1526" s="118"/>
      <c r="AE1526" s="118"/>
      <c r="AF1526" s="118"/>
      <c r="AG1526" s="118"/>
    </row>
    <row r="1527" ht="11.25" customHeight="1">
      <c r="A1527" s="123">
        <v>35915.042026681665</v>
      </c>
      <c r="B1527" s="124">
        <v>27.2137196</v>
      </c>
      <c r="C1527" s="124">
        <f t="shared" si="1"/>
        <v>1495.790898</v>
      </c>
      <c r="D1527" s="124">
        <v>40706.03408178691</v>
      </c>
      <c r="E1527" s="125">
        <v>3502.0</v>
      </c>
      <c r="F1527" s="125">
        <v>0.33</v>
      </c>
      <c r="G1527" s="126">
        <v>0.5</v>
      </c>
      <c r="H1527" s="127">
        <f t="shared" si="2"/>
        <v>63036</v>
      </c>
      <c r="I1527" s="122">
        <f t="shared" si="3"/>
        <v>172.7013699</v>
      </c>
      <c r="J1527" s="122">
        <f t="shared" si="4"/>
        <v>5699.145205</v>
      </c>
      <c r="K1527" s="122">
        <f t="shared" si="5"/>
        <v>1880.717918</v>
      </c>
      <c r="L1527" s="122">
        <f t="shared" si="6"/>
        <v>9461</v>
      </c>
      <c r="M1527" s="125">
        <v>0.7</v>
      </c>
      <c r="N1527" s="125">
        <v>23.0</v>
      </c>
      <c r="O1527" s="118">
        <f t="shared" si="7"/>
        <v>33</v>
      </c>
      <c r="P1527" s="118"/>
      <c r="Q1527" s="118"/>
      <c r="R1527" s="118"/>
      <c r="S1527" s="118"/>
      <c r="T1527" s="118"/>
      <c r="U1527" s="118"/>
      <c r="V1527" s="118"/>
      <c r="W1527" s="118"/>
      <c r="X1527" s="118"/>
      <c r="Y1527" s="118"/>
      <c r="Z1527" s="118"/>
      <c r="AA1527" s="118"/>
      <c r="AB1527" s="118"/>
      <c r="AC1527" s="118"/>
      <c r="AD1527" s="118"/>
      <c r="AE1527" s="118"/>
      <c r="AF1527" s="118"/>
      <c r="AG1527" s="118"/>
    </row>
    <row r="1528" ht="11.25" customHeight="1">
      <c r="A1528" s="123">
        <v>97658.6990471037</v>
      </c>
      <c r="B1528" s="124">
        <v>8.6039297</v>
      </c>
      <c r="C1528" s="124">
        <f t="shared" si="1"/>
        <v>1495.182803</v>
      </c>
      <c r="D1528" s="124">
        <v>12864.447728149906</v>
      </c>
      <c r="E1528" s="125">
        <v>3558.0</v>
      </c>
      <c r="F1528" s="125">
        <v>0.21</v>
      </c>
      <c r="G1528" s="126">
        <v>-0.4</v>
      </c>
      <c r="H1528" s="127">
        <f t="shared" si="2"/>
        <v>25617.6</v>
      </c>
      <c r="I1528" s="122">
        <f t="shared" si="3"/>
        <v>70.18520548</v>
      </c>
      <c r="J1528" s="122">
        <f t="shared" si="4"/>
        <v>2316.111781</v>
      </c>
      <c r="K1528" s="122">
        <f t="shared" si="5"/>
        <v>486.383474</v>
      </c>
      <c r="L1528" s="122">
        <f t="shared" si="6"/>
        <v>3289</v>
      </c>
      <c r="M1528" s="125">
        <v>1.0</v>
      </c>
      <c r="N1528" s="125">
        <v>33.0</v>
      </c>
      <c r="O1528" s="118">
        <f t="shared" si="7"/>
        <v>33</v>
      </c>
      <c r="P1528" s="118"/>
      <c r="Q1528" s="118"/>
      <c r="R1528" s="118"/>
      <c r="S1528" s="118"/>
      <c r="T1528" s="118"/>
      <c r="U1528" s="118"/>
      <c r="V1528" s="118"/>
      <c r="W1528" s="118"/>
      <c r="X1528" s="118"/>
      <c r="Y1528" s="118"/>
      <c r="Z1528" s="118"/>
      <c r="AA1528" s="118"/>
      <c r="AB1528" s="118"/>
      <c r="AC1528" s="118"/>
      <c r="AD1528" s="118"/>
      <c r="AE1528" s="118"/>
      <c r="AF1528" s="118"/>
      <c r="AG1528" s="118"/>
    </row>
    <row r="1529" ht="11.25" customHeight="1">
      <c r="A1529" s="123">
        <v>95637.65634253407</v>
      </c>
      <c r="B1529" s="124">
        <v>10.4122058</v>
      </c>
      <c r="C1529" s="124">
        <f t="shared" si="1"/>
        <v>2922.825514</v>
      </c>
      <c r="D1529" s="124">
        <v>30433.06076405338</v>
      </c>
      <c r="E1529" s="125">
        <v>4488.0</v>
      </c>
      <c r="F1529" s="125">
        <v>0.62</v>
      </c>
      <c r="G1529" s="126">
        <v>0.8</v>
      </c>
      <c r="H1529" s="127">
        <f t="shared" si="2"/>
        <v>96940.8</v>
      </c>
      <c r="I1529" s="122">
        <f t="shared" si="3"/>
        <v>265.5912329</v>
      </c>
      <c r="J1529" s="122">
        <f t="shared" si="4"/>
        <v>7170.963288</v>
      </c>
      <c r="K1529" s="122">
        <f t="shared" si="5"/>
        <v>4445.997238</v>
      </c>
      <c r="L1529" s="122">
        <f t="shared" si="6"/>
        <v>16063</v>
      </c>
      <c r="M1529" s="125">
        <v>0.85</v>
      </c>
      <c r="N1529" s="125">
        <v>23.0</v>
      </c>
      <c r="O1529" s="118">
        <f t="shared" si="7"/>
        <v>27</v>
      </c>
      <c r="P1529" s="118"/>
      <c r="Q1529" s="118"/>
      <c r="R1529" s="118"/>
      <c r="S1529" s="118"/>
      <c r="T1529" s="118"/>
      <c r="U1529" s="118"/>
      <c r="V1529" s="118"/>
      <c r="W1529" s="118"/>
      <c r="X1529" s="118"/>
      <c r="Y1529" s="118"/>
      <c r="Z1529" s="118"/>
      <c r="AA1529" s="118"/>
      <c r="AB1529" s="118"/>
      <c r="AC1529" s="118"/>
      <c r="AD1529" s="118"/>
      <c r="AE1529" s="118"/>
      <c r="AF1529" s="118"/>
      <c r="AG1529" s="118"/>
    </row>
    <row r="1530" ht="11.25" customHeight="1">
      <c r="A1530" s="123">
        <v>93718.02454492661</v>
      </c>
      <c r="B1530" s="124">
        <v>8.8908271</v>
      </c>
      <c r="C1530" s="124">
        <f t="shared" si="1"/>
        <v>1746.926734</v>
      </c>
      <c r="D1530" s="124">
        <v>15531.62354438033</v>
      </c>
      <c r="E1530" s="125">
        <v>4188.0</v>
      </c>
      <c r="F1530" s="125">
        <v>0.4</v>
      </c>
      <c r="G1530" s="126">
        <v>-0.1</v>
      </c>
      <c r="H1530" s="127">
        <f t="shared" si="2"/>
        <v>45230.4</v>
      </c>
      <c r="I1530" s="122">
        <f t="shared" si="3"/>
        <v>123.9189041</v>
      </c>
      <c r="J1530" s="122">
        <f t="shared" si="4"/>
        <v>2602.296986</v>
      </c>
      <c r="K1530" s="122">
        <f t="shared" si="5"/>
        <v>1040.918795</v>
      </c>
      <c r="L1530" s="122">
        <f t="shared" si="6"/>
        <v>4684</v>
      </c>
      <c r="M1530" s="125">
        <v>1.0</v>
      </c>
      <c r="N1530" s="125">
        <v>21.0</v>
      </c>
      <c r="O1530" s="118">
        <f t="shared" si="7"/>
        <v>21</v>
      </c>
      <c r="P1530" s="118"/>
      <c r="Q1530" s="118"/>
      <c r="R1530" s="118"/>
      <c r="S1530" s="118"/>
      <c r="T1530" s="118"/>
      <c r="U1530" s="118"/>
      <c r="V1530" s="118"/>
      <c r="W1530" s="118"/>
      <c r="X1530" s="118"/>
      <c r="Y1530" s="118"/>
      <c r="Z1530" s="118"/>
      <c r="AA1530" s="118"/>
      <c r="AB1530" s="118"/>
      <c r="AC1530" s="118"/>
      <c r="AD1530" s="118"/>
      <c r="AE1530" s="118"/>
      <c r="AF1530" s="118"/>
      <c r="AG1530" s="118"/>
    </row>
    <row r="1531" ht="11.25" customHeight="1">
      <c r="A1531" s="123">
        <v>63575.691385982325</v>
      </c>
      <c r="B1531" s="124">
        <v>8.1362822</v>
      </c>
      <c r="C1531" s="124">
        <f t="shared" si="1"/>
        <v>3198.833391</v>
      </c>
      <c r="D1531" s="124">
        <v>26026.6111823803</v>
      </c>
      <c r="E1531" s="125">
        <v>3534.0</v>
      </c>
      <c r="F1531" s="125">
        <v>0.42</v>
      </c>
      <c r="G1531" s="126">
        <v>1.5</v>
      </c>
      <c r="H1531" s="127">
        <f t="shared" si="2"/>
        <v>106020</v>
      </c>
      <c r="I1531" s="122">
        <f t="shared" si="3"/>
        <v>290.4657534</v>
      </c>
      <c r="J1531" s="122">
        <f t="shared" si="4"/>
        <v>12490.0274</v>
      </c>
      <c r="K1531" s="122">
        <f t="shared" si="5"/>
        <v>5245.811507</v>
      </c>
      <c r="L1531" s="122">
        <f t="shared" si="6"/>
        <v>22982</v>
      </c>
      <c r="M1531" s="125">
        <v>1.0</v>
      </c>
      <c r="N1531" s="125">
        <v>43.0</v>
      </c>
      <c r="O1531" s="118">
        <f t="shared" si="7"/>
        <v>43</v>
      </c>
      <c r="P1531" s="118"/>
      <c r="Q1531" s="118"/>
      <c r="R1531" s="118"/>
      <c r="S1531" s="118"/>
      <c r="T1531" s="118"/>
      <c r="U1531" s="118"/>
      <c r="V1531" s="118"/>
      <c r="W1531" s="118"/>
      <c r="X1531" s="118"/>
      <c r="Y1531" s="118"/>
      <c r="Z1531" s="118"/>
      <c r="AA1531" s="118"/>
      <c r="AB1531" s="118"/>
      <c r="AC1531" s="118"/>
      <c r="AD1531" s="118"/>
      <c r="AE1531" s="118"/>
      <c r="AF1531" s="118"/>
      <c r="AG1531" s="118"/>
    </row>
    <row r="1532" ht="11.25" customHeight="1">
      <c r="A1532" s="123">
        <v>55020.73055669091</v>
      </c>
      <c r="B1532" s="124">
        <v>11.0094422</v>
      </c>
      <c r="C1532" s="124">
        <f t="shared" si="1"/>
        <v>2334.075466</v>
      </c>
      <c r="D1532" s="124">
        <v>25696.86893355328</v>
      </c>
      <c r="E1532" s="125">
        <v>5352.0</v>
      </c>
      <c r="F1532" s="125">
        <v>0.37</v>
      </c>
      <c r="G1532" s="126">
        <v>0.2</v>
      </c>
      <c r="H1532" s="127">
        <f t="shared" si="2"/>
        <v>77068.8</v>
      </c>
      <c r="I1532" s="122">
        <f t="shared" si="3"/>
        <v>211.1473973</v>
      </c>
      <c r="J1532" s="122">
        <f t="shared" si="4"/>
        <v>5700.979726</v>
      </c>
      <c r="K1532" s="122">
        <f t="shared" si="5"/>
        <v>2109.362499</v>
      </c>
      <c r="L1532" s="122">
        <f t="shared" si="6"/>
        <v>9920</v>
      </c>
      <c r="M1532" s="125">
        <v>0.85</v>
      </c>
      <c r="N1532" s="125">
        <v>23.0</v>
      </c>
      <c r="O1532" s="118">
        <f t="shared" si="7"/>
        <v>27</v>
      </c>
      <c r="P1532" s="118"/>
      <c r="Q1532" s="118"/>
      <c r="R1532" s="118"/>
      <c r="S1532" s="118"/>
      <c r="T1532" s="118"/>
      <c r="U1532" s="118"/>
      <c r="V1532" s="118"/>
      <c r="W1532" s="118"/>
      <c r="X1532" s="118"/>
      <c r="Y1532" s="118"/>
      <c r="Z1532" s="118"/>
      <c r="AA1532" s="118"/>
      <c r="AB1532" s="118"/>
      <c r="AC1532" s="118"/>
      <c r="AD1532" s="118"/>
      <c r="AE1532" s="118"/>
      <c r="AF1532" s="118"/>
      <c r="AG1532" s="118"/>
    </row>
    <row r="1533" ht="11.25" customHeight="1">
      <c r="A1533" s="123">
        <v>90687.4663009797</v>
      </c>
      <c r="B1533" s="124">
        <v>9.6008647</v>
      </c>
      <c r="C1533" s="124">
        <f t="shared" si="1"/>
        <v>2777.351683</v>
      </c>
      <c r="D1533" s="124">
        <v>26664.977734145188</v>
      </c>
      <c r="E1533" s="125">
        <v>5450.0</v>
      </c>
      <c r="F1533" s="125">
        <v>0.36</v>
      </c>
      <c r="G1533" s="126">
        <v>-0.7</v>
      </c>
      <c r="H1533" s="127">
        <f t="shared" si="2"/>
        <v>19620</v>
      </c>
      <c r="I1533" s="122">
        <f t="shared" si="3"/>
        <v>53.75342466</v>
      </c>
      <c r="J1533" s="122">
        <f t="shared" si="4"/>
        <v>1773.863014</v>
      </c>
      <c r="K1533" s="122">
        <f t="shared" si="5"/>
        <v>638.5906849</v>
      </c>
      <c r="L1533" s="122">
        <f t="shared" si="6"/>
        <v>3051</v>
      </c>
      <c r="M1533" s="125">
        <v>0.7</v>
      </c>
      <c r="N1533" s="125">
        <v>23.0</v>
      </c>
      <c r="O1533" s="118">
        <f t="shared" si="7"/>
        <v>33</v>
      </c>
      <c r="P1533" s="118"/>
      <c r="Q1533" s="118"/>
      <c r="R1533" s="118"/>
      <c r="S1533" s="118"/>
      <c r="T1533" s="118"/>
      <c r="U1533" s="118"/>
      <c r="V1533" s="118"/>
      <c r="W1533" s="118"/>
      <c r="X1533" s="118"/>
      <c r="Y1533" s="118"/>
      <c r="Z1533" s="118"/>
      <c r="AA1533" s="118"/>
      <c r="AB1533" s="118"/>
      <c r="AC1533" s="118"/>
      <c r="AD1533" s="118"/>
      <c r="AE1533" s="118"/>
      <c r="AF1533" s="118"/>
      <c r="AG1533" s="118"/>
    </row>
    <row r="1534" ht="11.25" customHeight="1">
      <c r="A1534" s="123">
        <v>93757.32747609491</v>
      </c>
      <c r="B1534" s="124">
        <v>14.209731200000002</v>
      </c>
      <c r="C1534" s="124">
        <f t="shared" si="1"/>
        <v>2515.147811</v>
      </c>
      <c r="D1534" s="124">
        <v>35739.574329246876</v>
      </c>
      <c r="E1534" s="125">
        <v>5046.0</v>
      </c>
      <c r="F1534" s="125">
        <v>0.25</v>
      </c>
      <c r="G1534" s="126">
        <v>0.6</v>
      </c>
      <c r="H1534" s="127">
        <f t="shared" si="2"/>
        <v>96883.2</v>
      </c>
      <c r="I1534" s="122">
        <f t="shared" si="3"/>
        <v>265.4334247</v>
      </c>
      <c r="J1534" s="122">
        <f t="shared" si="4"/>
        <v>10617.33699</v>
      </c>
      <c r="K1534" s="122">
        <f t="shared" si="5"/>
        <v>2654.334247</v>
      </c>
      <c r="L1534" s="122">
        <f t="shared" si="6"/>
        <v>15926</v>
      </c>
      <c r="M1534" s="125">
        <v>0.7</v>
      </c>
      <c r="N1534" s="125">
        <v>28.0</v>
      </c>
      <c r="O1534" s="118">
        <f t="shared" si="7"/>
        <v>40</v>
      </c>
      <c r="P1534" s="118"/>
      <c r="Q1534" s="118"/>
      <c r="R1534" s="118"/>
      <c r="S1534" s="118"/>
      <c r="T1534" s="118"/>
      <c r="U1534" s="118"/>
      <c r="V1534" s="118"/>
      <c r="W1534" s="118"/>
      <c r="X1534" s="118"/>
      <c r="Y1534" s="118"/>
      <c r="Z1534" s="118"/>
      <c r="AA1534" s="118"/>
      <c r="AB1534" s="118"/>
      <c r="AC1534" s="118"/>
      <c r="AD1534" s="118"/>
      <c r="AE1534" s="118"/>
      <c r="AF1534" s="118"/>
      <c r="AG1534" s="118"/>
    </row>
    <row r="1535" ht="11.25" customHeight="1">
      <c r="A1535" s="123">
        <v>16292.386190898467</v>
      </c>
      <c r="B1535" s="124">
        <v>9.4543731</v>
      </c>
      <c r="C1535" s="124">
        <f t="shared" si="1"/>
        <v>5157.69506</v>
      </c>
      <c r="D1535" s="124">
        <v>48762.773429220724</v>
      </c>
      <c r="E1535" s="125">
        <v>7914.0</v>
      </c>
      <c r="F1535" s="125">
        <v>0.61</v>
      </c>
      <c r="G1535" s="126">
        <v>-0.7</v>
      </c>
      <c r="H1535" s="127">
        <f t="shared" si="2"/>
        <v>28490.4</v>
      </c>
      <c r="I1535" s="122">
        <f t="shared" si="3"/>
        <v>78.05589041</v>
      </c>
      <c r="J1535" s="122">
        <f t="shared" si="4"/>
        <v>2107.509041</v>
      </c>
      <c r="K1535" s="122">
        <f t="shared" si="5"/>
        <v>1285.580515</v>
      </c>
      <c r="L1535" s="122">
        <f t="shared" si="6"/>
        <v>4679</v>
      </c>
      <c r="M1535" s="125">
        <v>0.85</v>
      </c>
      <c r="N1535" s="125">
        <v>23.0</v>
      </c>
      <c r="O1535" s="118">
        <f t="shared" si="7"/>
        <v>27</v>
      </c>
      <c r="P1535" s="118"/>
      <c r="Q1535" s="118"/>
      <c r="R1535" s="118"/>
      <c r="S1535" s="118"/>
      <c r="T1535" s="118"/>
      <c r="U1535" s="118"/>
      <c r="V1535" s="118"/>
      <c r="W1535" s="118"/>
      <c r="X1535" s="118"/>
      <c r="Y1535" s="118"/>
      <c r="Z1535" s="118"/>
      <c r="AA1535" s="118"/>
      <c r="AB1535" s="118"/>
      <c r="AC1535" s="118"/>
      <c r="AD1535" s="118"/>
      <c r="AE1535" s="118"/>
      <c r="AF1535" s="118"/>
      <c r="AG1535" s="118"/>
    </row>
    <row r="1536" ht="11.25" customHeight="1">
      <c r="A1536" s="123">
        <v>47951.68832600293</v>
      </c>
      <c r="B1536" s="124">
        <v>25.748799</v>
      </c>
      <c r="C1536" s="124">
        <f t="shared" si="1"/>
        <v>1794.664695</v>
      </c>
      <c r="D1536" s="124">
        <v>46210.4605065427</v>
      </c>
      <c r="E1536" s="125">
        <v>5974.0</v>
      </c>
      <c r="F1536" s="125">
        <v>0.24</v>
      </c>
      <c r="G1536" s="126">
        <v>0.5</v>
      </c>
      <c r="H1536" s="127">
        <f t="shared" si="2"/>
        <v>107532</v>
      </c>
      <c r="I1536" s="122">
        <f t="shared" si="3"/>
        <v>294.6082192</v>
      </c>
      <c r="J1536" s="122">
        <f t="shared" si="4"/>
        <v>8249.030137</v>
      </c>
      <c r="K1536" s="122">
        <f t="shared" si="5"/>
        <v>1979.767233</v>
      </c>
      <c r="L1536" s="122">
        <f t="shared" si="6"/>
        <v>12209</v>
      </c>
      <c r="M1536" s="125">
        <v>0.82</v>
      </c>
      <c r="N1536" s="125">
        <v>23.0</v>
      </c>
      <c r="O1536" s="118">
        <f t="shared" si="7"/>
        <v>28</v>
      </c>
      <c r="P1536" s="118"/>
      <c r="Q1536" s="118"/>
      <c r="R1536" s="118"/>
      <c r="S1536" s="118"/>
      <c r="T1536" s="118"/>
      <c r="U1536" s="118"/>
      <c r="V1536" s="118"/>
      <c r="W1536" s="118"/>
      <c r="X1536" s="118"/>
      <c r="Y1536" s="118"/>
      <c r="Z1536" s="118"/>
      <c r="AA1536" s="118"/>
      <c r="AB1536" s="118"/>
      <c r="AC1536" s="118"/>
      <c r="AD1536" s="118"/>
      <c r="AE1536" s="118"/>
      <c r="AF1536" s="118"/>
      <c r="AG1536" s="118"/>
    </row>
    <row r="1537" ht="11.25" customHeight="1">
      <c r="A1537" s="123">
        <v>1627.0779277843928</v>
      </c>
      <c r="B1537" s="124">
        <v>7.8545667</v>
      </c>
      <c r="C1537" s="124">
        <f t="shared" si="1"/>
        <v>4521.142007</v>
      </c>
      <c r="D1537" s="124">
        <v>35511.61145374388</v>
      </c>
      <c r="E1537" s="125">
        <v>6758.0</v>
      </c>
      <c r="F1537" s="125">
        <v>0.26</v>
      </c>
      <c r="G1537" s="126">
        <v>0.8</v>
      </c>
      <c r="H1537" s="127">
        <f t="shared" si="2"/>
        <v>145972.8</v>
      </c>
      <c r="I1537" s="122">
        <f t="shared" si="3"/>
        <v>399.9254795</v>
      </c>
      <c r="J1537" s="122">
        <f t="shared" si="4"/>
        <v>18796.49753</v>
      </c>
      <c r="K1537" s="122">
        <f t="shared" si="5"/>
        <v>4887.089359</v>
      </c>
      <c r="L1537" s="122">
        <f t="shared" si="6"/>
        <v>28571</v>
      </c>
      <c r="M1537" s="125">
        <v>0.92</v>
      </c>
      <c r="N1537" s="125">
        <v>43.0</v>
      </c>
      <c r="O1537" s="118">
        <f t="shared" si="7"/>
        <v>47</v>
      </c>
      <c r="P1537" s="118"/>
      <c r="Q1537" s="118"/>
      <c r="R1537" s="118"/>
      <c r="S1537" s="118"/>
      <c r="T1537" s="118"/>
      <c r="U1537" s="118"/>
      <c r="V1537" s="118"/>
      <c r="W1537" s="118"/>
      <c r="X1537" s="118"/>
      <c r="Y1537" s="118"/>
      <c r="Z1537" s="118"/>
      <c r="AA1537" s="118"/>
      <c r="AB1537" s="118"/>
      <c r="AC1537" s="118"/>
      <c r="AD1537" s="118"/>
      <c r="AE1537" s="118"/>
      <c r="AF1537" s="118"/>
      <c r="AG1537" s="118"/>
    </row>
    <row r="1538" ht="11.25" customHeight="1">
      <c r="A1538" s="123">
        <v>35617.2641102402</v>
      </c>
      <c r="B1538" s="124">
        <v>44.7476914</v>
      </c>
      <c r="C1538" s="124">
        <f t="shared" si="1"/>
        <v>3336.330881</v>
      </c>
      <c r="D1538" s="124">
        <v>149293.10468902191</v>
      </c>
      <c r="E1538" s="125">
        <v>7122.0</v>
      </c>
      <c r="F1538" s="125">
        <v>0.41</v>
      </c>
      <c r="G1538" s="126">
        <v>1.2</v>
      </c>
      <c r="H1538" s="127">
        <f t="shared" si="2"/>
        <v>188020.8</v>
      </c>
      <c r="I1538" s="122">
        <f t="shared" si="3"/>
        <v>515.1254795</v>
      </c>
      <c r="J1538" s="122">
        <f t="shared" si="4"/>
        <v>16999.14082</v>
      </c>
      <c r="K1538" s="122">
        <f t="shared" si="5"/>
        <v>6969.647737</v>
      </c>
      <c r="L1538" s="122">
        <f t="shared" si="6"/>
        <v>30938</v>
      </c>
      <c r="M1538" s="125">
        <v>0.7</v>
      </c>
      <c r="N1538" s="125">
        <v>23.0</v>
      </c>
      <c r="O1538" s="118">
        <f t="shared" si="7"/>
        <v>33</v>
      </c>
      <c r="P1538" s="118"/>
      <c r="Q1538" s="118"/>
      <c r="R1538" s="118"/>
      <c r="S1538" s="118"/>
      <c r="T1538" s="118"/>
      <c r="U1538" s="118"/>
      <c r="V1538" s="118"/>
      <c r="W1538" s="118"/>
      <c r="X1538" s="118"/>
      <c r="Y1538" s="118"/>
      <c r="Z1538" s="118"/>
      <c r="AA1538" s="118"/>
      <c r="AB1538" s="118"/>
      <c r="AC1538" s="118"/>
      <c r="AD1538" s="118"/>
      <c r="AE1538" s="118"/>
      <c r="AF1538" s="118"/>
      <c r="AG1538" s="118"/>
    </row>
    <row r="1539" ht="11.25" customHeight="1">
      <c r="A1539" s="123">
        <v>32397.041570083453</v>
      </c>
      <c r="B1539" s="124">
        <v>9.713889</v>
      </c>
      <c r="C1539" s="124">
        <f t="shared" si="1"/>
        <v>8669.001363</v>
      </c>
      <c r="D1539" s="124">
        <v>84209.71698180524</v>
      </c>
      <c r="E1539" s="125">
        <v>7964.0</v>
      </c>
      <c r="F1539" s="125">
        <v>0.48</v>
      </c>
      <c r="G1539" s="126">
        <v>-0.2</v>
      </c>
      <c r="H1539" s="127">
        <f t="shared" si="2"/>
        <v>76454.4</v>
      </c>
      <c r="I1539" s="122">
        <f t="shared" si="3"/>
        <v>209.4641096</v>
      </c>
      <c r="J1539" s="122">
        <f t="shared" si="4"/>
        <v>11520.52603</v>
      </c>
      <c r="K1539" s="122">
        <f t="shared" si="5"/>
        <v>5529.852493</v>
      </c>
      <c r="L1539" s="122">
        <f t="shared" si="6"/>
        <v>22580</v>
      </c>
      <c r="M1539" s="125">
        <v>0.83</v>
      </c>
      <c r="N1539" s="125">
        <v>46.0</v>
      </c>
      <c r="O1539" s="118">
        <f t="shared" si="7"/>
        <v>55</v>
      </c>
      <c r="P1539" s="118"/>
      <c r="Q1539" s="118"/>
      <c r="R1539" s="118"/>
      <c r="S1539" s="118"/>
      <c r="T1539" s="118"/>
      <c r="U1539" s="118"/>
      <c r="V1539" s="118"/>
      <c r="W1539" s="118"/>
      <c r="X1539" s="118"/>
      <c r="Y1539" s="118"/>
      <c r="Z1539" s="118"/>
      <c r="AA1539" s="118"/>
      <c r="AB1539" s="118"/>
      <c r="AC1539" s="118"/>
      <c r="AD1539" s="118"/>
      <c r="AE1539" s="118"/>
      <c r="AF1539" s="118"/>
      <c r="AG1539" s="118"/>
    </row>
    <row r="1540" ht="11.25" customHeight="1">
      <c r="A1540" s="123">
        <v>18214.792849961126</v>
      </c>
      <c r="B1540" s="124">
        <v>7.4861964</v>
      </c>
      <c r="C1540" s="124">
        <f t="shared" si="1"/>
        <v>15011.70373</v>
      </c>
      <c r="D1540" s="124">
        <v>112380.56244927645</v>
      </c>
      <c r="E1540" s="125">
        <v>11432.0</v>
      </c>
      <c r="F1540" s="125">
        <v>0.58</v>
      </c>
      <c r="G1540" s="126">
        <v>-0.7</v>
      </c>
      <c r="H1540" s="127">
        <f t="shared" si="2"/>
        <v>41155.2</v>
      </c>
      <c r="I1540" s="122">
        <f t="shared" si="3"/>
        <v>112.7539726</v>
      </c>
      <c r="J1540" s="122">
        <f t="shared" si="4"/>
        <v>6201.468493</v>
      </c>
      <c r="K1540" s="122">
        <f t="shared" si="5"/>
        <v>3596.851726</v>
      </c>
      <c r="L1540" s="122">
        <f t="shared" si="6"/>
        <v>13395</v>
      </c>
      <c r="M1540" s="125">
        <v>0.83</v>
      </c>
      <c r="N1540" s="125">
        <v>46.0</v>
      </c>
      <c r="O1540" s="118">
        <f t="shared" si="7"/>
        <v>55</v>
      </c>
      <c r="P1540" s="118"/>
      <c r="Q1540" s="118"/>
      <c r="R1540" s="118"/>
      <c r="S1540" s="118"/>
      <c r="T1540" s="118"/>
      <c r="U1540" s="118"/>
      <c r="V1540" s="118"/>
      <c r="W1540" s="118"/>
      <c r="X1540" s="118"/>
      <c r="Y1540" s="118"/>
      <c r="Z1540" s="118"/>
      <c r="AA1540" s="118"/>
      <c r="AB1540" s="118"/>
      <c r="AC1540" s="118"/>
      <c r="AD1540" s="118"/>
      <c r="AE1540" s="118"/>
      <c r="AF1540" s="118"/>
      <c r="AG1540" s="118"/>
    </row>
    <row r="1541" ht="11.25" customHeight="1">
      <c r="A1541" s="123">
        <v>72632.12151704851</v>
      </c>
      <c r="B1541" s="124">
        <v>10.6713836</v>
      </c>
      <c r="C1541" s="124">
        <f t="shared" si="1"/>
        <v>8686.551691</v>
      </c>
      <c r="D1541" s="124">
        <v>92697.52525060973</v>
      </c>
      <c r="E1541" s="125">
        <v>16386.0</v>
      </c>
      <c r="F1541" s="125">
        <v>0.48</v>
      </c>
      <c r="G1541" s="126">
        <v>-0.4</v>
      </c>
      <c r="H1541" s="127">
        <f t="shared" si="2"/>
        <v>117979.2</v>
      </c>
      <c r="I1541" s="122">
        <f t="shared" si="3"/>
        <v>323.2306849</v>
      </c>
      <c r="J1541" s="122">
        <f t="shared" si="4"/>
        <v>8727.228493</v>
      </c>
      <c r="K1541" s="122">
        <f t="shared" si="5"/>
        <v>4189.069677</v>
      </c>
      <c r="L1541" s="122">
        <f t="shared" si="6"/>
        <v>17105</v>
      </c>
      <c r="M1541" s="125">
        <v>0.85</v>
      </c>
      <c r="N1541" s="125">
        <v>23.0</v>
      </c>
      <c r="O1541" s="118">
        <f t="shared" si="7"/>
        <v>27</v>
      </c>
      <c r="P1541" s="118"/>
      <c r="Q1541" s="118"/>
      <c r="R1541" s="118"/>
      <c r="S1541" s="118"/>
      <c r="T1541" s="118"/>
      <c r="U1541" s="118"/>
      <c r="V1541" s="118"/>
      <c r="W1541" s="118"/>
      <c r="X1541" s="118"/>
      <c r="Y1541" s="118"/>
      <c r="Z1541" s="118"/>
      <c r="AA1541" s="118"/>
      <c r="AB1541" s="118"/>
      <c r="AC1541" s="118"/>
      <c r="AD1541" s="118"/>
      <c r="AE1541" s="118"/>
      <c r="AF1541" s="118"/>
      <c r="AG1541" s="118"/>
    </row>
    <row r="1542" ht="11.25" customHeight="1">
      <c r="A1542" s="123">
        <v>87489.68716143027</v>
      </c>
      <c r="B1542" s="124">
        <v>8.445606900000001</v>
      </c>
      <c r="C1542" s="124">
        <f t="shared" si="1"/>
        <v>12156.13387</v>
      </c>
      <c r="D1542" s="124">
        <v>102665.92805584733</v>
      </c>
      <c r="E1542" s="125">
        <v>18044.0</v>
      </c>
      <c r="F1542" s="125">
        <v>0.22</v>
      </c>
      <c r="G1542" s="126">
        <v>0.2</v>
      </c>
      <c r="H1542" s="127">
        <f t="shared" si="2"/>
        <v>259833.6</v>
      </c>
      <c r="I1542" s="122">
        <f t="shared" si="3"/>
        <v>711.8728767</v>
      </c>
      <c r="J1542" s="122">
        <f t="shared" si="4"/>
        <v>37017.38959</v>
      </c>
      <c r="K1542" s="122">
        <f t="shared" si="5"/>
        <v>8143.82571</v>
      </c>
      <c r="L1542" s="122">
        <f t="shared" si="6"/>
        <v>53305</v>
      </c>
      <c r="M1542" s="125">
        <v>0.82</v>
      </c>
      <c r="N1542" s="125">
        <v>43.0</v>
      </c>
      <c r="O1542" s="118">
        <f t="shared" si="7"/>
        <v>52</v>
      </c>
      <c r="P1542" s="118"/>
      <c r="Q1542" s="118"/>
      <c r="R1542" s="118"/>
      <c r="S1542" s="118"/>
      <c r="T1542" s="118"/>
      <c r="U1542" s="118"/>
      <c r="V1542" s="118"/>
      <c r="W1542" s="118"/>
      <c r="X1542" s="118"/>
      <c r="Y1542" s="118"/>
      <c r="Z1542" s="118"/>
      <c r="AA1542" s="118"/>
      <c r="AB1542" s="118"/>
      <c r="AC1542" s="118"/>
      <c r="AD1542" s="118"/>
      <c r="AE1542" s="118"/>
      <c r="AF1542" s="118"/>
      <c r="AG1542" s="118"/>
    </row>
    <row r="1543" ht="11.25" customHeight="1">
      <c r="A1543" s="123">
        <v>41409.28890024986</v>
      </c>
      <c r="B1543" s="124">
        <v>7.4515998</v>
      </c>
      <c r="C1543" s="124">
        <f t="shared" si="1"/>
        <v>10091.36982</v>
      </c>
      <c r="D1543" s="124">
        <v>75196.84931482995</v>
      </c>
      <c r="E1543" s="125">
        <v>29174.0</v>
      </c>
      <c r="F1543" s="125">
        <v>0.28</v>
      </c>
      <c r="G1543" s="126">
        <v>-0.2</v>
      </c>
      <c r="H1543" s="127">
        <f t="shared" si="2"/>
        <v>280070.4</v>
      </c>
      <c r="I1543" s="122">
        <f t="shared" si="3"/>
        <v>767.3161644</v>
      </c>
      <c r="J1543" s="122">
        <f t="shared" si="4"/>
        <v>17648.27178</v>
      </c>
      <c r="K1543" s="122">
        <f t="shared" si="5"/>
        <v>4941.516099</v>
      </c>
      <c r="L1543" s="122">
        <f t="shared" si="6"/>
        <v>27531</v>
      </c>
      <c r="M1543" s="125">
        <v>0.93</v>
      </c>
      <c r="N1543" s="125">
        <v>21.0</v>
      </c>
      <c r="O1543" s="118">
        <f t="shared" si="7"/>
        <v>23</v>
      </c>
      <c r="P1543" s="118"/>
      <c r="Q1543" s="118"/>
      <c r="R1543" s="118"/>
      <c r="S1543" s="118"/>
      <c r="T1543" s="118"/>
      <c r="U1543" s="118"/>
      <c r="V1543" s="118"/>
      <c r="W1543" s="118"/>
      <c r="X1543" s="118"/>
      <c r="Y1543" s="118"/>
      <c r="Z1543" s="118"/>
      <c r="AA1543" s="118"/>
      <c r="AB1543" s="118"/>
      <c r="AC1543" s="118"/>
      <c r="AD1543" s="118"/>
      <c r="AE1543" s="118"/>
      <c r="AF1543" s="118"/>
      <c r="AG1543" s="118"/>
    </row>
    <row r="1544" ht="11.25" customHeight="1">
      <c r="A1544" s="123">
        <v>93540.85184108402</v>
      </c>
      <c r="B1544" s="124">
        <v>8.271506100000002</v>
      </c>
      <c r="C1544" s="124">
        <f t="shared" si="1"/>
        <v>46992.90468</v>
      </c>
      <c r="D1544" s="124">
        <v>388702.097711248</v>
      </c>
      <c r="E1544" s="125">
        <v>30218.0</v>
      </c>
      <c r="F1544" s="125">
        <v>0.74</v>
      </c>
      <c r="G1544" s="126">
        <v>0.6</v>
      </c>
      <c r="H1544" s="127">
        <f t="shared" si="2"/>
        <v>580185.6</v>
      </c>
      <c r="I1544" s="122">
        <f t="shared" si="3"/>
        <v>1589.549589</v>
      </c>
      <c r="J1544" s="122">
        <f t="shared" si="4"/>
        <v>85835.67781</v>
      </c>
      <c r="K1544" s="122">
        <f t="shared" si="5"/>
        <v>63518.40158</v>
      </c>
      <c r="L1544" s="122">
        <f t="shared" si="6"/>
        <v>212872</v>
      </c>
      <c r="M1544" s="125">
        <v>0.85</v>
      </c>
      <c r="N1544" s="125">
        <v>46.0</v>
      </c>
      <c r="O1544" s="118">
        <f t="shared" si="7"/>
        <v>54</v>
      </c>
      <c r="P1544" s="118"/>
      <c r="Q1544" s="118"/>
      <c r="R1544" s="118"/>
      <c r="S1544" s="118"/>
      <c r="T1544" s="118"/>
      <c r="U1544" s="118"/>
      <c r="V1544" s="118"/>
      <c r="W1544" s="118"/>
      <c r="X1544" s="118"/>
      <c r="Y1544" s="118"/>
      <c r="Z1544" s="118"/>
      <c r="AA1544" s="118"/>
      <c r="AB1544" s="118"/>
      <c r="AC1544" s="118"/>
      <c r="AD1544" s="118"/>
      <c r="AE1544" s="118"/>
      <c r="AF1544" s="118"/>
      <c r="AG1544" s="118"/>
    </row>
    <row r="1545" ht="11.25" customHeight="1">
      <c r="A1545" s="123">
        <v>57066.91440137421</v>
      </c>
      <c r="B1545" s="124">
        <v>6.2540841</v>
      </c>
      <c r="C1545" s="124">
        <f t="shared" si="1"/>
        <v>724.9065589</v>
      </c>
      <c r="D1545" s="124">
        <v>4533.62658393408</v>
      </c>
      <c r="E1545" s="125">
        <v>35278.0</v>
      </c>
      <c r="F1545" s="125">
        <v>0.27</v>
      </c>
      <c r="G1545" s="126">
        <v>-0.6</v>
      </c>
      <c r="H1545" s="127">
        <f t="shared" si="2"/>
        <v>169334.4</v>
      </c>
      <c r="I1545" s="122">
        <f t="shared" si="3"/>
        <v>463.929863</v>
      </c>
      <c r="J1545" s="122">
        <f t="shared" si="4"/>
        <v>463.929863</v>
      </c>
      <c r="K1545" s="122">
        <f t="shared" si="5"/>
        <v>125.261063</v>
      </c>
      <c r="L1545" s="122">
        <f t="shared" si="6"/>
        <v>714</v>
      </c>
      <c r="M1545" s="125">
        <v>0.75</v>
      </c>
      <c r="N1545" s="125">
        <v>1.0</v>
      </c>
      <c r="O1545" s="118">
        <f t="shared" si="7"/>
        <v>1</v>
      </c>
      <c r="P1545" s="118"/>
      <c r="Q1545" s="118"/>
      <c r="R1545" s="118"/>
      <c r="S1545" s="118"/>
      <c r="T1545" s="118"/>
      <c r="U1545" s="118"/>
      <c r="V1545" s="118"/>
      <c r="W1545" s="118"/>
      <c r="X1545" s="118"/>
      <c r="Y1545" s="118"/>
      <c r="Z1545" s="118"/>
      <c r="AA1545" s="118"/>
      <c r="AB1545" s="118"/>
      <c r="AC1545" s="118"/>
      <c r="AD1545" s="118"/>
      <c r="AE1545" s="118"/>
      <c r="AF1545" s="118"/>
      <c r="AG1545" s="118"/>
    </row>
    <row r="1546" ht="11.25" customHeight="1">
      <c r="A1546" s="123">
        <v>14950.110980071307</v>
      </c>
      <c r="B1546" s="124">
        <v>8.1922872</v>
      </c>
      <c r="C1546" s="124">
        <f t="shared" si="1"/>
        <v>17398.80821</v>
      </c>
      <c r="D1546" s="124">
        <v>142536.0338109352</v>
      </c>
      <c r="E1546" s="125">
        <v>40968.0</v>
      </c>
      <c r="F1546" s="125">
        <v>0.32</v>
      </c>
      <c r="G1546" s="126">
        <v>0.8</v>
      </c>
      <c r="H1546" s="127">
        <f t="shared" si="2"/>
        <v>884908.8</v>
      </c>
      <c r="I1546" s="122">
        <f t="shared" si="3"/>
        <v>2424.407671</v>
      </c>
      <c r="J1546" s="122">
        <f t="shared" si="4"/>
        <v>65459.00712</v>
      </c>
      <c r="K1546" s="122">
        <f t="shared" si="5"/>
        <v>20946.88228</v>
      </c>
      <c r="L1546" s="122">
        <f t="shared" si="6"/>
        <v>107353</v>
      </c>
      <c r="M1546" s="125">
        <v>0.85</v>
      </c>
      <c r="N1546" s="125">
        <v>23.0</v>
      </c>
      <c r="O1546" s="118">
        <f t="shared" si="7"/>
        <v>27</v>
      </c>
      <c r="P1546" s="118"/>
      <c r="Q1546" s="118"/>
      <c r="R1546" s="118"/>
      <c r="S1546" s="118"/>
      <c r="T1546" s="118"/>
      <c r="U1546" s="118"/>
      <c r="V1546" s="118"/>
      <c r="W1546" s="118"/>
      <c r="X1546" s="118"/>
      <c r="Y1546" s="118"/>
      <c r="Z1546" s="118"/>
      <c r="AA1546" s="118"/>
      <c r="AB1546" s="118"/>
      <c r="AC1546" s="118"/>
      <c r="AD1546" s="118"/>
      <c r="AE1546" s="118"/>
      <c r="AF1546" s="118"/>
      <c r="AG1546" s="118"/>
    </row>
    <row r="1547" ht="11.25" customHeight="1">
      <c r="A1547" s="123">
        <v>54259.55533948168</v>
      </c>
      <c r="B1547" s="124">
        <v>6.761172</v>
      </c>
      <c r="C1547" s="124">
        <f t="shared" si="1"/>
        <v>58055.53219</v>
      </c>
      <c r="D1547" s="124">
        <v>392523.4386684536</v>
      </c>
      <c r="E1547" s="125">
        <v>156120.0</v>
      </c>
      <c r="F1547" s="125">
        <v>0.22</v>
      </c>
      <c r="G1547" s="126">
        <v>0.5</v>
      </c>
      <c r="H1547" s="127">
        <f t="shared" si="2"/>
        <v>2810160</v>
      </c>
      <c r="I1547" s="122">
        <f t="shared" si="3"/>
        <v>7699.068493</v>
      </c>
      <c r="J1547" s="122">
        <f t="shared" si="4"/>
        <v>207874.8493</v>
      </c>
      <c r="K1547" s="122">
        <f t="shared" si="5"/>
        <v>45732.46685</v>
      </c>
      <c r="L1547" s="122">
        <f t="shared" si="6"/>
        <v>299340</v>
      </c>
      <c r="M1547" s="125">
        <v>0.85</v>
      </c>
      <c r="N1547" s="125">
        <v>23.0</v>
      </c>
      <c r="O1547" s="118">
        <f t="shared" si="7"/>
        <v>27</v>
      </c>
      <c r="P1547" s="118"/>
      <c r="Q1547" s="118"/>
      <c r="R1547" s="118"/>
      <c r="S1547" s="118"/>
      <c r="T1547" s="118"/>
      <c r="U1547" s="118"/>
      <c r="V1547" s="118"/>
      <c r="W1547" s="118"/>
      <c r="X1547" s="118"/>
      <c r="Y1547" s="118"/>
      <c r="Z1547" s="118"/>
      <c r="AA1547" s="118"/>
      <c r="AB1547" s="118"/>
      <c r="AC1547" s="118"/>
      <c r="AD1547" s="118"/>
      <c r="AE1547" s="118"/>
      <c r="AF1547" s="118"/>
      <c r="AG1547" s="118"/>
    </row>
    <row r="1548" ht="11.25" customHeight="1">
      <c r="A1548" s="123">
        <v>62925.392611998286</v>
      </c>
      <c r="B1548" s="124">
        <v>8.2709656</v>
      </c>
      <c r="C1548" s="124">
        <f t="shared" si="1"/>
        <v>3.385284361</v>
      </c>
      <c r="D1548" s="124">
        <v>27.999570492848832</v>
      </c>
      <c r="E1548" s="125">
        <v>18.0</v>
      </c>
      <c r="F1548" s="125">
        <v>0.8</v>
      </c>
      <c r="G1548" s="126">
        <v>-0.7</v>
      </c>
      <c r="H1548" s="127">
        <f t="shared" si="2"/>
        <v>64.8</v>
      </c>
      <c r="I1548" s="122">
        <f t="shared" si="3"/>
        <v>0.1775342466</v>
      </c>
      <c r="J1548" s="122">
        <f t="shared" si="4"/>
        <v>1.242739726</v>
      </c>
      <c r="K1548" s="122">
        <f t="shared" si="5"/>
        <v>0.9941917808</v>
      </c>
      <c r="L1548" s="122">
        <f t="shared" si="6"/>
        <v>3</v>
      </c>
      <c r="M1548" s="125">
        <v>0.7</v>
      </c>
      <c r="N1548" s="125">
        <v>5.0</v>
      </c>
      <c r="O1548" s="118">
        <f t="shared" si="7"/>
        <v>7</v>
      </c>
      <c r="P1548" s="118"/>
      <c r="Q1548" s="118"/>
      <c r="R1548" s="118"/>
      <c r="S1548" s="118"/>
      <c r="T1548" s="118"/>
      <c r="U1548" s="118"/>
      <c r="V1548" s="118"/>
      <c r="W1548" s="118"/>
      <c r="X1548" s="118"/>
      <c r="Y1548" s="118"/>
      <c r="Z1548" s="118"/>
      <c r="AA1548" s="118"/>
      <c r="AB1548" s="118"/>
      <c r="AC1548" s="118"/>
      <c r="AD1548" s="118"/>
      <c r="AE1548" s="118"/>
      <c r="AF1548" s="118"/>
      <c r="AG1548" s="118"/>
    </row>
    <row r="1549" ht="11.25" customHeight="1">
      <c r="A1549" s="123">
        <v>40644.052823983235</v>
      </c>
      <c r="B1549" s="124">
        <v>9.120737400000001</v>
      </c>
      <c r="C1549" s="124">
        <f t="shared" si="1"/>
        <v>7.803585597</v>
      </c>
      <c r="D1549" s="124">
        <v>71.17445501197747</v>
      </c>
      <c r="E1549" s="125">
        <v>42.0</v>
      </c>
      <c r="F1549" s="125">
        <v>0.8</v>
      </c>
      <c r="G1549" s="126">
        <v>0.6</v>
      </c>
      <c r="H1549" s="127">
        <f t="shared" si="2"/>
        <v>806.4</v>
      </c>
      <c r="I1549" s="122">
        <f t="shared" si="3"/>
        <v>2.209315068</v>
      </c>
      <c r="J1549" s="122">
        <f t="shared" si="4"/>
        <v>15.46520548</v>
      </c>
      <c r="K1549" s="122">
        <f t="shared" si="5"/>
        <v>12.37216438</v>
      </c>
      <c r="L1549" s="122">
        <f t="shared" si="6"/>
        <v>40</v>
      </c>
      <c r="M1549" s="125">
        <v>0.7</v>
      </c>
      <c r="N1549" s="125">
        <v>5.0</v>
      </c>
      <c r="O1549" s="118">
        <f t="shared" si="7"/>
        <v>7</v>
      </c>
      <c r="P1549" s="118"/>
      <c r="Q1549" s="118"/>
      <c r="R1549" s="118"/>
      <c r="S1549" s="118"/>
      <c r="T1549" s="118"/>
      <c r="U1549" s="118"/>
      <c r="V1549" s="118"/>
      <c r="W1549" s="118"/>
      <c r="X1549" s="118"/>
      <c r="Y1549" s="118"/>
      <c r="Z1549" s="118"/>
      <c r="AA1549" s="118"/>
      <c r="AB1549" s="118"/>
      <c r="AC1549" s="118"/>
      <c r="AD1549" s="118"/>
      <c r="AE1549" s="118"/>
      <c r="AF1549" s="118"/>
      <c r="AG1549" s="118"/>
    </row>
    <row r="1550" ht="11.25" customHeight="1">
      <c r="A1550" s="123">
        <v>76649.33972202988</v>
      </c>
      <c r="B1550" s="124">
        <v>6.340000600000001</v>
      </c>
      <c r="C1550" s="124">
        <f t="shared" si="1"/>
        <v>5.082934772</v>
      </c>
      <c r="D1550" s="124">
        <v>32.22580950681598</v>
      </c>
      <c r="E1550" s="125">
        <v>26.0</v>
      </c>
      <c r="F1550" s="125">
        <v>0.8</v>
      </c>
      <c r="G1550" s="126">
        <v>0.4</v>
      </c>
      <c r="H1550" s="127">
        <f t="shared" si="2"/>
        <v>436.8</v>
      </c>
      <c r="I1550" s="122">
        <f t="shared" si="3"/>
        <v>1.196712329</v>
      </c>
      <c r="J1550" s="122">
        <f t="shared" si="4"/>
        <v>8.376986301</v>
      </c>
      <c r="K1550" s="122">
        <f t="shared" si="5"/>
        <v>6.701589041</v>
      </c>
      <c r="L1550" s="122">
        <f t="shared" si="6"/>
        <v>22</v>
      </c>
      <c r="M1550" s="125">
        <v>0.7</v>
      </c>
      <c r="N1550" s="125">
        <v>5.0</v>
      </c>
      <c r="O1550" s="118">
        <f t="shared" si="7"/>
        <v>7</v>
      </c>
      <c r="P1550" s="118"/>
      <c r="Q1550" s="118"/>
      <c r="R1550" s="118"/>
      <c r="S1550" s="118"/>
      <c r="T1550" s="118"/>
      <c r="U1550" s="118"/>
      <c r="V1550" s="118"/>
      <c r="W1550" s="118"/>
      <c r="X1550" s="118"/>
      <c r="Y1550" s="118"/>
      <c r="Z1550" s="118"/>
      <c r="AA1550" s="118"/>
      <c r="AB1550" s="118"/>
      <c r="AC1550" s="118"/>
      <c r="AD1550" s="118"/>
      <c r="AE1550" s="118"/>
      <c r="AF1550" s="118"/>
      <c r="AG1550" s="118"/>
    </row>
    <row r="1551" ht="11.25" customHeight="1">
      <c r="A1551" s="123">
        <v>89943.65969927944</v>
      </c>
      <c r="B1551" s="124">
        <v>11.4038439</v>
      </c>
      <c r="C1551" s="124">
        <f t="shared" si="1"/>
        <v>6.166680893</v>
      </c>
      <c r="D1551" s="124">
        <v>70.32386628277384</v>
      </c>
      <c r="E1551" s="125">
        <v>34.0</v>
      </c>
      <c r="F1551" s="125">
        <v>0.8</v>
      </c>
      <c r="G1551" s="126">
        <v>-0.4</v>
      </c>
      <c r="H1551" s="127">
        <f t="shared" si="2"/>
        <v>244.8</v>
      </c>
      <c r="I1551" s="122">
        <f t="shared" si="3"/>
        <v>0.6706849315</v>
      </c>
      <c r="J1551" s="122">
        <f t="shared" si="4"/>
        <v>4.694794521</v>
      </c>
      <c r="K1551" s="122">
        <f t="shared" si="5"/>
        <v>3.755835616</v>
      </c>
      <c r="L1551" s="122">
        <f t="shared" si="6"/>
        <v>12</v>
      </c>
      <c r="M1551" s="125">
        <v>0.7</v>
      </c>
      <c r="N1551" s="125">
        <v>5.0</v>
      </c>
      <c r="O1551" s="118">
        <f t="shared" si="7"/>
        <v>7</v>
      </c>
      <c r="P1551" s="118"/>
      <c r="Q1551" s="118"/>
      <c r="R1551" s="118"/>
      <c r="S1551" s="118"/>
      <c r="T1551" s="118"/>
      <c r="U1551" s="118"/>
      <c r="V1551" s="118"/>
      <c r="W1551" s="118"/>
      <c r="X1551" s="118"/>
      <c r="Y1551" s="118"/>
      <c r="Z1551" s="118"/>
      <c r="AA1551" s="118"/>
      <c r="AB1551" s="118"/>
      <c r="AC1551" s="118"/>
      <c r="AD1551" s="118"/>
      <c r="AE1551" s="118"/>
      <c r="AF1551" s="118"/>
      <c r="AG1551" s="118"/>
    </row>
    <row r="1552" ht="11.25" customHeight="1">
      <c r="A1552" s="123">
        <v>49867.48070702266</v>
      </c>
      <c r="B1552" s="124">
        <v>14.4119909</v>
      </c>
      <c r="C1552" s="124">
        <f t="shared" si="1"/>
        <v>1.776818494</v>
      </c>
      <c r="D1552" s="124">
        <v>25.607491968171832</v>
      </c>
      <c r="E1552" s="125">
        <v>10.0</v>
      </c>
      <c r="F1552" s="125">
        <v>0.8</v>
      </c>
      <c r="G1552" s="126">
        <v>-0.7</v>
      </c>
      <c r="H1552" s="127">
        <f t="shared" si="2"/>
        <v>36</v>
      </c>
      <c r="I1552" s="122">
        <f t="shared" si="3"/>
        <v>0.09863013699</v>
      </c>
      <c r="J1552" s="122">
        <f t="shared" si="4"/>
        <v>0.6904109589</v>
      </c>
      <c r="K1552" s="122">
        <f t="shared" si="5"/>
        <v>0.5523287671</v>
      </c>
      <c r="L1552" s="122">
        <f t="shared" si="6"/>
        <v>2</v>
      </c>
      <c r="M1552" s="125">
        <v>0.7</v>
      </c>
      <c r="N1552" s="125">
        <v>5.0</v>
      </c>
      <c r="O1552" s="118">
        <f t="shared" si="7"/>
        <v>7</v>
      </c>
      <c r="P1552" s="118"/>
      <c r="Q1552" s="118"/>
      <c r="R1552" s="118"/>
      <c r="S1552" s="118"/>
      <c r="T1552" s="118"/>
      <c r="U1552" s="118"/>
      <c r="V1552" s="118"/>
      <c r="W1552" s="118"/>
      <c r="X1552" s="118"/>
      <c r="Y1552" s="118"/>
      <c r="Z1552" s="118"/>
      <c r="AA1552" s="118"/>
      <c r="AB1552" s="118"/>
      <c r="AC1552" s="118"/>
      <c r="AD1552" s="118"/>
      <c r="AE1552" s="118"/>
      <c r="AF1552" s="118"/>
      <c r="AG1552" s="118"/>
    </row>
    <row r="1553" ht="11.25" customHeight="1">
      <c r="A1553" s="123">
        <v>18223.46199781636</v>
      </c>
      <c r="B1553" s="124">
        <v>5.754761552</v>
      </c>
      <c r="C1553" s="124">
        <f t="shared" si="1"/>
        <v>3.577181691</v>
      </c>
      <c r="D1553" s="124">
        <v>20.585827661887528</v>
      </c>
      <c r="E1553" s="125">
        <v>18.0</v>
      </c>
      <c r="F1553" s="125">
        <v>0.8</v>
      </c>
      <c r="G1553" s="126">
        <v>0.5</v>
      </c>
      <c r="H1553" s="127">
        <f t="shared" si="2"/>
        <v>324</v>
      </c>
      <c r="I1553" s="122">
        <f t="shared" si="3"/>
        <v>0.8876712329</v>
      </c>
      <c r="J1553" s="122">
        <f t="shared" si="4"/>
        <v>6.21369863</v>
      </c>
      <c r="K1553" s="122">
        <f t="shared" si="5"/>
        <v>4.970958904</v>
      </c>
      <c r="L1553" s="122">
        <f t="shared" si="6"/>
        <v>16</v>
      </c>
      <c r="M1553" s="125">
        <v>0.7</v>
      </c>
      <c r="N1553" s="125">
        <v>5.0</v>
      </c>
      <c r="O1553" s="118">
        <f t="shared" si="7"/>
        <v>7</v>
      </c>
      <c r="P1553" s="118"/>
      <c r="Q1553" s="118"/>
      <c r="R1553" s="118"/>
      <c r="S1553" s="118"/>
      <c r="T1553" s="118"/>
      <c r="U1553" s="118"/>
      <c r="V1553" s="118"/>
      <c r="W1553" s="118"/>
      <c r="X1553" s="118"/>
      <c r="Y1553" s="118"/>
      <c r="Z1553" s="118"/>
      <c r="AA1553" s="118"/>
      <c r="AB1553" s="118"/>
      <c r="AC1553" s="118"/>
      <c r="AD1553" s="118"/>
      <c r="AE1553" s="118"/>
      <c r="AF1553" s="118"/>
      <c r="AG1553" s="118"/>
    </row>
    <row r="1554" ht="11.25" customHeight="1">
      <c r="A1554" s="123">
        <v>11634.391404208689</v>
      </c>
      <c r="B1554" s="124">
        <v>5.0646706560000005</v>
      </c>
      <c r="C1554" s="124">
        <f t="shared" si="1"/>
        <v>2.035071897</v>
      </c>
      <c r="D1554" s="124">
        <v>10.306968921531091</v>
      </c>
      <c r="E1554" s="125">
        <v>10.0</v>
      </c>
      <c r="F1554" s="125">
        <v>0.8</v>
      </c>
      <c r="G1554" s="126">
        <v>-0.4</v>
      </c>
      <c r="H1554" s="127">
        <f t="shared" si="2"/>
        <v>72</v>
      </c>
      <c r="I1554" s="122">
        <f t="shared" si="3"/>
        <v>0.197260274</v>
      </c>
      <c r="J1554" s="122">
        <f t="shared" si="4"/>
        <v>1.380821918</v>
      </c>
      <c r="K1554" s="122">
        <f t="shared" si="5"/>
        <v>1.104657534</v>
      </c>
      <c r="L1554" s="122">
        <f t="shared" si="6"/>
        <v>4</v>
      </c>
      <c r="M1554" s="125">
        <v>0.7</v>
      </c>
      <c r="N1554" s="125">
        <v>5.0</v>
      </c>
      <c r="O1554" s="118">
        <f t="shared" si="7"/>
        <v>7</v>
      </c>
      <c r="P1554" s="118"/>
      <c r="Q1554" s="118"/>
      <c r="R1554" s="118"/>
      <c r="S1554" s="118"/>
      <c r="T1554" s="118"/>
      <c r="U1554" s="118"/>
      <c r="V1554" s="118"/>
      <c r="W1554" s="118"/>
      <c r="X1554" s="118"/>
      <c r="Y1554" s="118"/>
      <c r="Z1554" s="118"/>
      <c r="AA1554" s="118"/>
      <c r="AB1554" s="118"/>
      <c r="AC1554" s="118"/>
      <c r="AD1554" s="118"/>
      <c r="AE1554" s="118"/>
      <c r="AF1554" s="118"/>
      <c r="AG1554" s="118"/>
    </row>
    <row r="1555" ht="11.25" customHeight="1">
      <c r="A1555" s="123">
        <v>32876.00356377946</v>
      </c>
      <c r="B1555" s="124">
        <v>7.462939</v>
      </c>
      <c r="C1555" s="124">
        <f t="shared" si="1"/>
        <v>831.8488023</v>
      </c>
      <c r="D1555" s="124">
        <v>6208.036868851452</v>
      </c>
      <c r="E1555" s="125">
        <v>752.0</v>
      </c>
      <c r="F1555" s="125">
        <v>3.46</v>
      </c>
      <c r="G1555" s="126">
        <v>0.2</v>
      </c>
      <c r="H1555" s="127">
        <f t="shared" si="2"/>
        <v>10828.8</v>
      </c>
      <c r="I1555" s="122">
        <f t="shared" si="3"/>
        <v>29.66794521</v>
      </c>
      <c r="J1555" s="122">
        <f t="shared" si="4"/>
        <v>296.6794521</v>
      </c>
      <c r="K1555" s="122">
        <f t="shared" si="5"/>
        <v>1026.510904</v>
      </c>
      <c r="L1555" s="122">
        <f t="shared" si="6"/>
        <v>2350</v>
      </c>
      <c r="M1555" s="125">
        <v>0.77</v>
      </c>
      <c r="N1555" s="125">
        <v>8.0</v>
      </c>
      <c r="O1555" s="118">
        <f t="shared" si="7"/>
        <v>10</v>
      </c>
      <c r="P1555" s="118"/>
      <c r="Q1555" s="118"/>
      <c r="R1555" s="118"/>
      <c r="S1555" s="118"/>
      <c r="T1555" s="118"/>
      <c r="U1555" s="118"/>
      <c r="V1555" s="118"/>
      <c r="W1555" s="118"/>
      <c r="X1555" s="118"/>
      <c r="Y1555" s="118"/>
      <c r="Z1555" s="118"/>
      <c r="AA1555" s="118"/>
      <c r="AB1555" s="118"/>
      <c r="AC1555" s="118"/>
      <c r="AD1555" s="118"/>
      <c r="AE1555" s="118"/>
      <c r="AF1555" s="118"/>
      <c r="AG1555" s="118"/>
    </row>
    <row r="1556" ht="11.25" customHeight="1">
      <c r="A1556" s="123">
        <v>70982.74713812913</v>
      </c>
      <c r="B1556" s="124">
        <v>10.589788</v>
      </c>
      <c r="C1556" s="124">
        <f t="shared" si="1"/>
        <v>131.8951507</v>
      </c>
      <c r="D1556" s="124">
        <v>1396.7416844366394</v>
      </c>
      <c r="E1556" s="125">
        <v>284.0</v>
      </c>
      <c r="F1556" s="125">
        <v>1.16</v>
      </c>
      <c r="G1556" s="126">
        <v>1.2</v>
      </c>
      <c r="H1556" s="127">
        <f t="shared" si="2"/>
        <v>7497.6</v>
      </c>
      <c r="I1556" s="122">
        <f t="shared" si="3"/>
        <v>20.54136986</v>
      </c>
      <c r="J1556" s="122">
        <f t="shared" si="4"/>
        <v>205.4136986</v>
      </c>
      <c r="K1556" s="122">
        <f t="shared" si="5"/>
        <v>238.2798904</v>
      </c>
      <c r="L1556" s="122">
        <f t="shared" si="6"/>
        <v>682</v>
      </c>
      <c r="M1556" s="125">
        <v>0.77</v>
      </c>
      <c r="N1556" s="125">
        <v>8.0</v>
      </c>
      <c r="O1556" s="118">
        <f t="shared" si="7"/>
        <v>10</v>
      </c>
      <c r="P1556" s="118"/>
      <c r="Q1556" s="118"/>
      <c r="R1556" s="118"/>
      <c r="S1556" s="118"/>
      <c r="T1556" s="118"/>
      <c r="U1556" s="118"/>
      <c r="V1556" s="118"/>
      <c r="W1556" s="118"/>
      <c r="X1556" s="118"/>
      <c r="Y1556" s="118"/>
      <c r="Z1556" s="118"/>
      <c r="AA1556" s="118"/>
      <c r="AB1556" s="118"/>
      <c r="AC1556" s="118"/>
      <c r="AD1556" s="118"/>
      <c r="AE1556" s="118"/>
      <c r="AF1556" s="118"/>
      <c r="AG1556" s="118"/>
    </row>
    <row r="1557" ht="11.25" customHeight="1">
      <c r="A1557" s="123">
        <v>76619.94458681955</v>
      </c>
      <c r="B1557" s="124">
        <v>28.094308</v>
      </c>
      <c r="C1557" s="124">
        <f t="shared" si="1"/>
        <v>3.006022849</v>
      </c>
      <c r="D1557" s="124">
        <v>84.45213177290036</v>
      </c>
      <c r="E1557" s="125">
        <v>26.0</v>
      </c>
      <c r="F1557" s="125">
        <v>0.25</v>
      </c>
      <c r="G1557" s="126">
        <v>0.6</v>
      </c>
      <c r="H1557" s="127">
        <f t="shared" si="2"/>
        <v>499.2</v>
      </c>
      <c r="I1557" s="122">
        <f t="shared" si="3"/>
        <v>1.367671233</v>
      </c>
      <c r="J1557" s="122">
        <f t="shared" si="4"/>
        <v>13.67671233</v>
      </c>
      <c r="K1557" s="122">
        <f t="shared" si="5"/>
        <v>3.419178082</v>
      </c>
      <c r="L1557" s="122">
        <f t="shared" si="6"/>
        <v>21</v>
      </c>
      <c r="M1557" s="125">
        <v>0.77</v>
      </c>
      <c r="N1557" s="125">
        <v>8.0</v>
      </c>
      <c r="O1557" s="118">
        <f t="shared" si="7"/>
        <v>10</v>
      </c>
      <c r="P1557" s="118"/>
      <c r="Q1557" s="118"/>
      <c r="R1557" s="118"/>
      <c r="S1557" s="118"/>
      <c r="T1557" s="118"/>
      <c r="U1557" s="118"/>
      <c r="V1557" s="118"/>
      <c r="W1557" s="118"/>
      <c r="X1557" s="118"/>
      <c r="Y1557" s="118"/>
      <c r="Z1557" s="118"/>
      <c r="AA1557" s="118"/>
      <c r="AB1557" s="118"/>
      <c r="AC1557" s="118"/>
      <c r="AD1557" s="118"/>
      <c r="AE1557" s="118"/>
      <c r="AF1557" s="118"/>
      <c r="AG1557" s="118"/>
    </row>
    <row r="1558" ht="11.25" customHeight="1">
      <c r="A1558" s="123">
        <v>75977.31324247204</v>
      </c>
      <c r="B1558" s="124">
        <v>34.957142000000005</v>
      </c>
      <c r="C1558" s="124">
        <f t="shared" si="1"/>
        <v>1.133614878</v>
      </c>
      <c r="D1558" s="124">
        <v>39.627936248354544</v>
      </c>
      <c r="E1558" s="125">
        <v>10.0</v>
      </c>
      <c r="F1558" s="125">
        <v>0.25</v>
      </c>
      <c r="G1558" s="126">
        <v>-0.4</v>
      </c>
      <c r="H1558" s="127">
        <f t="shared" si="2"/>
        <v>72</v>
      </c>
      <c r="I1558" s="122">
        <f t="shared" si="3"/>
        <v>0.197260274</v>
      </c>
      <c r="J1558" s="122">
        <f t="shared" si="4"/>
        <v>1.97260274</v>
      </c>
      <c r="K1558" s="122">
        <f t="shared" si="5"/>
        <v>0.4931506849</v>
      </c>
      <c r="L1558" s="122">
        <f t="shared" si="6"/>
        <v>3</v>
      </c>
      <c r="M1558" s="125">
        <v>0.77</v>
      </c>
      <c r="N1558" s="125">
        <v>8.0</v>
      </c>
      <c r="O1558" s="118">
        <f t="shared" si="7"/>
        <v>10</v>
      </c>
      <c r="P1558" s="118"/>
      <c r="Q1558" s="118"/>
      <c r="R1558" s="118"/>
      <c r="S1558" s="118"/>
      <c r="T1558" s="118"/>
      <c r="U1558" s="118"/>
      <c r="V1558" s="118"/>
      <c r="W1558" s="118"/>
      <c r="X1558" s="118"/>
      <c r="Y1558" s="118"/>
      <c r="Z1558" s="118"/>
      <c r="AA1558" s="118"/>
      <c r="AB1558" s="118"/>
      <c r="AC1558" s="118"/>
      <c r="AD1558" s="118"/>
      <c r="AE1558" s="118"/>
      <c r="AF1558" s="118"/>
      <c r="AG1558" s="118"/>
    </row>
    <row r="1559" ht="11.25" customHeight="1">
      <c r="A1559" s="123">
        <v>13566.638197773795</v>
      </c>
      <c r="B1559" s="124">
        <v>8.768518</v>
      </c>
      <c r="C1559" s="124">
        <f t="shared" si="1"/>
        <v>48.48422622</v>
      </c>
      <c r="D1559" s="124">
        <v>425.1348102897202</v>
      </c>
      <c r="E1559" s="125">
        <v>138.0</v>
      </c>
      <c r="F1559" s="125">
        <v>1.0</v>
      </c>
      <c r="G1559" s="126">
        <v>-0.4</v>
      </c>
      <c r="H1559" s="127">
        <f t="shared" si="2"/>
        <v>993.6</v>
      </c>
      <c r="I1559" s="122">
        <f t="shared" si="3"/>
        <v>2.722191781</v>
      </c>
      <c r="J1559" s="122">
        <f t="shared" si="4"/>
        <v>27.22191781</v>
      </c>
      <c r="K1559" s="122">
        <f t="shared" si="5"/>
        <v>27.22191781</v>
      </c>
      <c r="L1559" s="122">
        <f t="shared" si="6"/>
        <v>82</v>
      </c>
      <c r="M1559" s="125">
        <v>0.77</v>
      </c>
      <c r="N1559" s="125">
        <v>8.0</v>
      </c>
      <c r="O1559" s="118">
        <f t="shared" si="7"/>
        <v>10</v>
      </c>
      <c r="P1559" s="118"/>
      <c r="Q1559" s="118"/>
      <c r="R1559" s="118"/>
      <c r="S1559" s="118"/>
      <c r="T1559" s="118"/>
      <c r="U1559" s="118"/>
      <c r="V1559" s="118"/>
      <c r="W1559" s="118"/>
      <c r="X1559" s="118"/>
      <c r="Y1559" s="118"/>
      <c r="Z1559" s="118"/>
      <c r="AA1559" s="118"/>
      <c r="AB1559" s="118"/>
      <c r="AC1559" s="118"/>
      <c r="AD1559" s="118"/>
      <c r="AE1559" s="118"/>
      <c r="AF1559" s="118"/>
      <c r="AG1559" s="118"/>
    </row>
    <row r="1560" ht="11.25" customHeight="1">
      <c r="A1560" s="123">
        <v>38621.460532843754</v>
      </c>
      <c r="B1560" s="124">
        <v>11.995324000000002</v>
      </c>
      <c r="C1560" s="124">
        <f t="shared" si="1"/>
        <v>22.9387135</v>
      </c>
      <c r="D1560" s="124">
        <v>275.15730054579336</v>
      </c>
      <c r="E1560" s="125">
        <v>50.0</v>
      </c>
      <c r="F1560" s="125">
        <v>1.39</v>
      </c>
      <c r="G1560" s="126">
        <v>-0.4</v>
      </c>
      <c r="H1560" s="127">
        <f t="shared" si="2"/>
        <v>360</v>
      </c>
      <c r="I1560" s="122">
        <f t="shared" si="3"/>
        <v>0.9863013699</v>
      </c>
      <c r="J1560" s="122">
        <f t="shared" si="4"/>
        <v>9.863013699</v>
      </c>
      <c r="K1560" s="122">
        <f t="shared" si="5"/>
        <v>13.70958904</v>
      </c>
      <c r="L1560" s="122">
        <f t="shared" si="6"/>
        <v>37</v>
      </c>
      <c r="M1560" s="125">
        <v>0.77</v>
      </c>
      <c r="N1560" s="125">
        <v>8.0</v>
      </c>
      <c r="O1560" s="118">
        <f t="shared" si="7"/>
        <v>10</v>
      </c>
      <c r="P1560" s="118"/>
      <c r="Q1560" s="118"/>
      <c r="R1560" s="118"/>
      <c r="S1560" s="118"/>
      <c r="T1560" s="118"/>
      <c r="U1560" s="118"/>
      <c r="V1560" s="118"/>
      <c r="W1560" s="118"/>
      <c r="X1560" s="118"/>
      <c r="Y1560" s="118"/>
      <c r="Z1560" s="118"/>
      <c r="AA1560" s="118"/>
      <c r="AB1560" s="118"/>
      <c r="AC1560" s="118"/>
      <c r="AD1560" s="118"/>
      <c r="AE1560" s="118"/>
      <c r="AF1560" s="118"/>
      <c r="AG1560" s="118"/>
    </row>
    <row r="1561" ht="11.25" customHeight="1">
      <c r="A1561" s="123">
        <v>32339.823667948433</v>
      </c>
      <c r="B1561" s="124">
        <v>16.697582</v>
      </c>
      <c r="C1561" s="124">
        <f t="shared" si="1"/>
        <v>6.425223289</v>
      </c>
      <c r="D1561" s="124">
        <v>107.28569273083129</v>
      </c>
      <c r="E1561" s="125">
        <v>10.0</v>
      </c>
      <c r="F1561" s="125">
        <v>2.02</v>
      </c>
      <c r="G1561" s="126">
        <v>1.5</v>
      </c>
      <c r="H1561" s="127">
        <f t="shared" si="2"/>
        <v>300</v>
      </c>
      <c r="I1561" s="122">
        <f t="shared" si="3"/>
        <v>0.8219178082</v>
      </c>
      <c r="J1561" s="122">
        <f t="shared" si="4"/>
        <v>8.219178082</v>
      </c>
      <c r="K1561" s="122">
        <f t="shared" si="5"/>
        <v>16.60273973</v>
      </c>
      <c r="L1561" s="122">
        <f t="shared" si="6"/>
        <v>41</v>
      </c>
      <c r="M1561" s="125">
        <v>0.77</v>
      </c>
      <c r="N1561" s="125">
        <v>8.0</v>
      </c>
      <c r="O1561" s="118">
        <f t="shared" si="7"/>
        <v>10</v>
      </c>
      <c r="P1561" s="118"/>
      <c r="Q1561" s="118"/>
      <c r="R1561" s="118"/>
      <c r="S1561" s="118"/>
      <c r="T1561" s="118"/>
      <c r="U1561" s="118"/>
      <c r="V1561" s="118"/>
      <c r="W1561" s="118"/>
      <c r="X1561" s="118"/>
      <c r="Y1561" s="118"/>
      <c r="Z1561" s="118"/>
      <c r="AA1561" s="118"/>
      <c r="AB1561" s="118"/>
      <c r="AC1561" s="118"/>
      <c r="AD1561" s="118"/>
      <c r="AE1561" s="118"/>
      <c r="AF1561" s="118"/>
      <c r="AG1561" s="118"/>
    </row>
    <row r="1562" ht="11.25" customHeight="1">
      <c r="A1562" s="123">
        <v>1912.4929788560175</v>
      </c>
      <c r="B1562" s="124">
        <v>9.781156</v>
      </c>
      <c r="C1562" s="124">
        <f t="shared" si="1"/>
        <v>14.84995277</v>
      </c>
      <c r="D1562" s="124">
        <v>145.24970468010204</v>
      </c>
      <c r="E1562" s="125">
        <v>50.0</v>
      </c>
      <c r="F1562" s="125">
        <v>0.83</v>
      </c>
      <c r="G1562" s="126">
        <v>1.5</v>
      </c>
      <c r="H1562" s="127">
        <f t="shared" si="2"/>
        <v>1500</v>
      </c>
      <c r="I1562" s="122">
        <f t="shared" si="3"/>
        <v>4.109589041</v>
      </c>
      <c r="J1562" s="122">
        <f t="shared" si="4"/>
        <v>41.09589041</v>
      </c>
      <c r="K1562" s="122">
        <f t="shared" si="5"/>
        <v>34.10958904</v>
      </c>
      <c r="L1562" s="122">
        <f t="shared" si="6"/>
        <v>109</v>
      </c>
      <c r="M1562" s="125">
        <v>0.77</v>
      </c>
      <c r="N1562" s="125">
        <v>8.0</v>
      </c>
      <c r="O1562" s="118">
        <f t="shared" si="7"/>
        <v>10</v>
      </c>
      <c r="P1562" s="118"/>
      <c r="Q1562" s="118"/>
      <c r="R1562" s="118"/>
      <c r="S1562" s="118"/>
      <c r="T1562" s="118"/>
      <c r="U1562" s="118"/>
      <c r="V1562" s="118"/>
      <c r="W1562" s="118"/>
      <c r="X1562" s="118"/>
      <c r="Y1562" s="118"/>
      <c r="Z1562" s="118"/>
      <c r="AA1562" s="118"/>
      <c r="AB1562" s="118"/>
      <c r="AC1562" s="118"/>
      <c r="AD1562" s="118"/>
      <c r="AE1562" s="118"/>
      <c r="AF1562" s="118"/>
      <c r="AG1562" s="118"/>
    </row>
    <row r="1563" ht="11.25" customHeight="1">
      <c r="A1563" s="123">
        <v>55477.949263951596</v>
      </c>
      <c r="B1563" s="124">
        <v>7.5328550000000005</v>
      </c>
      <c r="C1563" s="124">
        <f t="shared" si="1"/>
        <v>14.40264013</v>
      </c>
      <c r="D1563" s="124">
        <v>108.49299974795903</v>
      </c>
      <c r="E1563" s="125">
        <v>98.0</v>
      </c>
      <c r="F1563" s="125">
        <v>0.25</v>
      </c>
      <c r="G1563" s="126">
        <v>-0.4</v>
      </c>
      <c r="H1563" s="127">
        <f t="shared" si="2"/>
        <v>705.6</v>
      </c>
      <c r="I1563" s="122">
        <f t="shared" si="3"/>
        <v>1.933150685</v>
      </c>
      <c r="J1563" s="122">
        <f t="shared" si="4"/>
        <v>19.33150685</v>
      </c>
      <c r="K1563" s="122">
        <f t="shared" si="5"/>
        <v>4.832876712</v>
      </c>
      <c r="L1563" s="122">
        <f t="shared" si="6"/>
        <v>29</v>
      </c>
      <c r="M1563" s="125">
        <v>0.77</v>
      </c>
      <c r="N1563" s="125">
        <v>8.0</v>
      </c>
      <c r="O1563" s="118">
        <f t="shared" si="7"/>
        <v>10</v>
      </c>
      <c r="P1563" s="118"/>
      <c r="Q1563" s="118"/>
      <c r="R1563" s="118"/>
      <c r="S1563" s="118"/>
      <c r="T1563" s="118"/>
      <c r="U1563" s="118"/>
      <c r="V1563" s="118"/>
      <c r="W1563" s="118"/>
      <c r="X1563" s="118"/>
      <c r="Y1563" s="118"/>
      <c r="Z1563" s="118"/>
      <c r="AA1563" s="118"/>
      <c r="AB1563" s="118"/>
      <c r="AC1563" s="118"/>
      <c r="AD1563" s="118"/>
      <c r="AE1563" s="118"/>
      <c r="AF1563" s="118"/>
      <c r="AG1563" s="118"/>
    </row>
    <row r="1564" ht="11.25" customHeight="1">
      <c r="A1564" s="123">
        <v>35251.07141666795</v>
      </c>
      <c r="B1564" s="124">
        <v>12.860485</v>
      </c>
      <c r="C1564" s="124">
        <f t="shared" si="1"/>
        <v>12.54744464</v>
      </c>
      <c r="D1564" s="124">
        <v>161.36622357728473</v>
      </c>
      <c r="E1564" s="125">
        <v>50.0</v>
      </c>
      <c r="F1564" s="125">
        <v>0.7</v>
      </c>
      <c r="G1564" s="126">
        <v>-0.1</v>
      </c>
      <c r="H1564" s="127">
        <f t="shared" si="2"/>
        <v>540</v>
      </c>
      <c r="I1564" s="122">
        <f t="shared" si="3"/>
        <v>1.479452055</v>
      </c>
      <c r="J1564" s="122">
        <f t="shared" si="4"/>
        <v>14.79452055</v>
      </c>
      <c r="K1564" s="122">
        <f t="shared" si="5"/>
        <v>10.35616438</v>
      </c>
      <c r="L1564" s="122">
        <f t="shared" si="6"/>
        <v>36</v>
      </c>
      <c r="M1564" s="125">
        <v>0.77</v>
      </c>
      <c r="N1564" s="125">
        <v>8.0</v>
      </c>
      <c r="O1564" s="118">
        <f t="shared" si="7"/>
        <v>10</v>
      </c>
      <c r="P1564" s="118"/>
      <c r="Q1564" s="118"/>
      <c r="R1564" s="118"/>
      <c r="S1564" s="118"/>
      <c r="T1564" s="118"/>
      <c r="U1564" s="118"/>
      <c r="V1564" s="118"/>
      <c r="W1564" s="118"/>
      <c r="X1564" s="118"/>
      <c r="Y1564" s="118"/>
      <c r="Z1564" s="118"/>
      <c r="AA1564" s="118"/>
      <c r="AB1564" s="118"/>
      <c r="AC1564" s="118"/>
      <c r="AD1564" s="118"/>
      <c r="AE1564" s="118"/>
      <c r="AF1564" s="118"/>
      <c r="AG1564" s="118"/>
    </row>
    <row r="1565" ht="11.25" customHeight="1">
      <c r="A1565" s="123">
        <v>55482.663584857604</v>
      </c>
      <c r="B1565" s="124">
        <v>55.826100000000004</v>
      </c>
      <c r="C1565" s="124">
        <f t="shared" si="1"/>
        <v>2.374712032</v>
      </c>
      <c r="D1565" s="124">
        <v>132.57091135876482</v>
      </c>
      <c r="E1565" s="125">
        <v>10.0</v>
      </c>
      <c r="F1565" s="125">
        <v>0.72</v>
      </c>
      <c r="G1565" s="126">
        <v>0.5</v>
      </c>
      <c r="H1565" s="127">
        <f t="shared" si="2"/>
        <v>180</v>
      </c>
      <c r="I1565" s="122">
        <f t="shared" si="3"/>
        <v>0.4931506849</v>
      </c>
      <c r="J1565" s="122">
        <f t="shared" si="4"/>
        <v>4.931506849</v>
      </c>
      <c r="K1565" s="122">
        <f t="shared" si="5"/>
        <v>3.550684932</v>
      </c>
      <c r="L1565" s="122">
        <f t="shared" si="6"/>
        <v>12</v>
      </c>
      <c r="M1565" s="125">
        <v>0.77</v>
      </c>
      <c r="N1565" s="125">
        <v>8.0</v>
      </c>
      <c r="O1565" s="118">
        <f t="shared" si="7"/>
        <v>10</v>
      </c>
      <c r="P1565" s="118"/>
      <c r="Q1565" s="118"/>
      <c r="R1565" s="118"/>
      <c r="S1565" s="118"/>
      <c r="T1565" s="118"/>
      <c r="U1565" s="118"/>
      <c r="V1565" s="118"/>
      <c r="W1565" s="118"/>
      <c r="X1565" s="118"/>
      <c r="Y1565" s="118"/>
      <c r="Z1565" s="118"/>
      <c r="AA1565" s="118"/>
      <c r="AB1565" s="118"/>
      <c r="AC1565" s="118"/>
      <c r="AD1565" s="118"/>
      <c r="AE1565" s="118"/>
      <c r="AF1565" s="118"/>
      <c r="AG1565" s="118"/>
    </row>
    <row r="1566" ht="11.25" customHeight="1">
      <c r="A1566" s="123">
        <v>52870.465679208144</v>
      </c>
      <c r="B1566" s="124">
        <v>18.820153</v>
      </c>
      <c r="C1566" s="124">
        <f t="shared" si="1"/>
        <v>4.611210019</v>
      </c>
      <c r="D1566" s="124">
        <v>86.7836780789465</v>
      </c>
      <c r="E1566" s="125">
        <v>10.0</v>
      </c>
      <c r="F1566" s="125">
        <v>1.43</v>
      </c>
      <c r="G1566" s="126">
        <v>1.2</v>
      </c>
      <c r="H1566" s="127">
        <f t="shared" si="2"/>
        <v>264</v>
      </c>
      <c r="I1566" s="122">
        <f t="shared" si="3"/>
        <v>0.7232876712</v>
      </c>
      <c r="J1566" s="122">
        <f t="shared" si="4"/>
        <v>7.232876712</v>
      </c>
      <c r="K1566" s="122">
        <f t="shared" si="5"/>
        <v>10.3430137</v>
      </c>
      <c r="L1566" s="122">
        <f t="shared" si="6"/>
        <v>28</v>
      </c>
      <c r="M1566" s="125">
        <v>0.77</v>
      </c>
      <c r="N1566" s="125">
        <v>8.0</v>
      </c>
      <c r="O1566" s="118">
        <f t="shared" si="7"/>
        <v>10</v>
      </c>
      <c r="P1566" s="118"/>
      <c r="Q1566" s="118"/>
      <c r="R1566" s="118"/>
      <c r="S1566" s="118"/>
      <c r="T1566" s="118"/>
      <c r="U1566" s="118"/>
      <c r="V1566" s="118"/>
      <c r="W1566" s="118"/>
      <c r="X1566" s="118"/>
      <c r="Y1566" s="118"/>
      <c r="Z1566" s="118"/>
      <c r="AA1566" s="118"/>
      <c r="AB1566" s="118"/>
      <c r="AC1566" s="118"/>
      <c r="AD1566" s="118"/>
      <c r="AE1566" s="118"/>
      <c r="AF1566" s="118"/>
      <c r="AG1566" s="118"/>
    </row>
    <row r="1567" ht="11.25" customHeight="1">
      <c r="A1567" s="123">
        <v>21901.57739109342</v>
      </c>
      <c r="B1567" s="124">
        <v>5.787221000000001</v>
      </c>
      <c r="C1567" s="124">
        <f t="shared" si="1"/>
        <v>10.55248689</v>
      </c>
      <c r="D1567" s="124">
        <v>61.06957375350409</v>
      </c>
      <c r="E1567" s="125">
        <v>66.0</v>
      </c>
      <c r="F1567" s="125">
        <v>0.25</v>
      </c>
      <c r="G1567" s="126">
        <v>0.5</v>
      </c>
      <c r="H1567" s="127">
        <f t="shared" si="2"/>
        <v>1188</v>
      </c>
      <c r="I1567" s="122">
        <f t="shared" si="3"/>
        <v>3.254794521</v>
      </c>
      <c r="J1567" s="122">
        <f t="shared" si="4"/>
        <v>32.54794521</v>
      </c>
      <c r="K1567" s="122">
        <f t="shared" si="5"/>
        <v>8.136986301</v>
      </c>
      <c r="L1567" s="122">
        <f t="shared" si="6"/>
        <v>49</v>
      </c>
      <c r="M1567" s="125">
        <v>0.77</v>
      </c>
      <c r="N1567" s="125">
        <v>8.0</v>
      </c>
      <c r="O1567" s="118">
        <f t="shared" si="7"/>
        <v>10</v>
      </c>
      <c r="P1567" s="118"/>
      <c r="Q1567" s="118"/>
      <c r="R1567" s="118"/>
      <c r="S1567" s="118"/>
      <c r="T1567" s="118"/>
      <c r="U1567" s="118"/>
      <c r="V1567" s="118"/>
      <c r="W1567" s="118"/>
      <c r="X1567" s="118"/>
      <c r="Y1567" s="118"/>
      <c r="Z1567" s="118"/>
      <c r="AA1567" s="118"/>
      <c r="AB1567" s="118"/>
      <c r="AC1567" s="118"/>
      <c r="AD1567" s="118"/>
      <c r="AE1567" s="118"/>
      <c r="AF1567" s="118"/>
      <c r="AG1567" s="118"/>
    </row>
    <row r="1568" ht="11.25" customHeight="1">
      <c r="A1568" s="123">
        <v>95729.65877077391</v>
      </c>
      <c r="B1568" s="124">
        <v>26.188624</v>
      </c>
      <c r="C1568" s="124">
        <f t="shared" si="1"/>
        <v>6.781759055</v>
      </c>
      <c r="D1568" s="124">
        <v>177.60493795476316</v>
      </c>
      <c r="E1568" s="125">
        <v>10.0</v>
      </c>
      <c r="F1568" s="125">
        <v>2.16</v>
      </c>
      <c r="G1568" s="126">
        <v>1.2</v>
      </c>
      <c r="H1568" s="127">
        <f t="shared" si="2"/>
        <v>264</v>
      </c>
      <c r="I1568" s="122">
        <f t="shared" si="3"/>
        <v>0.7232876712</v>
      </c>
      <c r="J1568" s="122">
        <f t="shared" si="4"/>
        <v>7.232876712</v>
      </c>
      <c r="K1568" s="122">
        <f t="shared" si="5"/>
        <v>15.6230137</v>
      </c>
      <c r="L1568" s="122">
        <f t="shared" si="6"/>
        <v>38</v>
      </c>
      <c r="M1568" s="125">
        <v>0.77</v>
      </c>
      <c r="N1568" s="125">
        <v>8.0</v>
      </c>
      <c r="O1568" s="118">
        <f t="shared" si="7"/>
        <v>10</v>
      </c>
      <c r="P1568" s="118"/>
      <c r="Q1568" s="118"/>
      <c r="R1568" s="118"/>
      <c r="S1568" s="118"/>
      <c r="T1568" s="118"/>
      <c r="U1568" s="118"/>
      <c r="V1568" s="118"/>
      <c r="W1568" s="118"/>
      <c r="X1568" s="118"/>
      <c r="Y1568" s="118"/>
      <c r="Z1568" s="118"/>
      <c r="AA1568" s="118"/>
      <c r="AB1568" s="118"/>
      <c r="AC1568" s="118"/>
      <c r="AD1568" s="118"/>
      <c r="AE1568" s="118"/>
      <c r="AF1568" s="118"/>
      <c r="AG1568" s="118"/>
    </row>
    <row r="1569" ht="11.25" customHeight="1">
      <c r="A1569" s="123">
        <v>86267.46835190538</v>
      </c>
      <c r="B1569" s="124">
        <v>7.2953980000000005</v>
      </c>
      <c r="C1569" s="124">
        <f t="shared" si="1"/>
        <v>9.794590864</v>
      </c>
      <c r="D1569" s="124">
        <v>71.45543860233894</v>
      </c>
      <c r="E1569" s="125">
        <v>26.0</v>
      </c>
      <c r="F1569" s="125">
        <v>1.06</v>
      </c>
      <c r="G1569" s="126">
        <v>0.8</v>
      </c>
      <c r="H1569" s="127">
        <f t="shared" si="2"/>
        <v>561.6</v>
      </c>
      <c r="I1569" s="122">
        <f t="shared" si="3"/>
        <v>1.538630137</v>
      </c>
      <c r="J1569" s="122">
        <f t="shared" si="4"/>
        <v>15.38630137</v>
      </c>
      <c r="K1569" s="122">
        <f t="shared" si="5"/>
        <v>16.30947945</v>
      </c>
      <c r="L1569" s="122">
        <f t="shared" si="6"/>
        <v>48</v>
      </c>
      <c r="M1569" s="125">
        <v>0.77</v>
      </c>
      <c r="N1569" s="125">
        <v>8.0</v>
      </c>
      <c r="O1569" s="118">
        <f t="shared" si="7"/>
        <v>10</v>
      </c>
      <c r="P1569" s="118"/>
      <c r="Q1569" s="118"/>
      <c r="R1569" s="118"/>
      <c r="S1569" s="118"/>
      <c r="T1569" s="118"/>
      <c r="U1569" s="118"/>
      <c r="V1569" s="118"/>
      <c r="W1569" s="118"/>
      <c r="X1569" s="118"/>
      <c r="Y1569" s="118"/>
      <c r="Z1569" s="118"/>
      <c r="AA1569" s="118"/>
      <c r="AB1569" s="118"/>
      <c r="AC1569" s="118"/>
      <c r="AD1569" s="118"/>
      <c r="AE1569" s="118"/>
      <c r="AF1569" s="118"/>
      <c r="AG1569" s="118"/>
    </row>
    <row r="1570" ht="11.25" customHeight="1">
      <c r="A1570" s="123">
        <v>49639.77433497603</v>
      </c>
      <c r="B1570" s="124">
        <v>200.611873</v>
      </c>
      <c r="C1570" s="124">
        <f t="shared" si="1"/>
        <v>7.03421604</v>
      </c>
      <c r="D1570" s="124">
        <v>1411.1472547847404</v>
      </c>
      <c r="E1570" s="125">
        <v>10.0</v>
      </c>
      <c r="F1570" s="125">
        <v>2.79</v>
      </c>
      <c r="G1570" s="126">
        <v>1.5</v>
      </c>
      <c r="H1570" s="127">
        <f t="shared" si="2"/>
        <v>300</v>
      </c>
      <c r="I1570" s="122">
        <f t="shared" si="3"/>
        <v>0.8219178082</v>
      </c>
      <c r="J1570" s="122">
        <f t="shared" si="4"/>
        <v>8.219178082</v>
      </c>
      <c r="K1570" s="122">
        <f t="shared" si="5"/>
        <v>22.93150685</v>
      </c>
      <c r="L1570" s="122">
        <f t="shared" si="6"/>
        <v>54</v>
      </c>
      <c r="M1570" s="125">
        <v>0.77</v>
      </c>
      <c r="N1570" s="125">
        <v>8.0</v>
      </c>
      <c r="O1570" s="118">
        <f t="shared" si="7"/>
        <v>10</v>
      </c>
      <c r="P1570" s="118"/>
      <c r="Q1570" s="118"/>
      <c r="R1570" s="118"/>
      <c r="S1570" s="118"/>
      <c r="T1570" s="118"/>
      <c r="U1570" s="118"/>
      <c r="V1570" s="118"/>
      <c r="W1570" s="118"/>
      <c r="X1570" s="118"/>
      <c r="Y1570" s="118"/>
      <c r="Z1570" s="118"/>
      <c r="AA1570" s="118"/>
      <c r="AB1570" s="118"/>
      <c r="AC1570" s="118"/>
      <c r="AD1570" s="118"/>
      <c r="AE1570" s="118"/>
      <c r="AF1570" s="118"/>
      <c r="AG1570" s="118"/>
    </row>
    <row r="1571" ht="11.25" customHeight="1">
      <c r="A1571" s="123">
        <v>76756.8798900204</v>
      </c>
      <c r="B1571" s="124">
        <v>29.076388</v>
      </c>
      <c r="C1571" s="124">
        <f t="shared" si="1"/>
        <v>3.965910546</v>
      </c>
      <c r="D1571" s="124">
        <v>115.3143538071489</v>
      </c>
      <c r="E1571" s="125">
        <v>26.0</v>
      </c>
      <c r="F1571" s="125">
        <v>0.4</v>
      </c>
      <c r="G1571" s="126">
        <v>1.5</v>
      </c>
      <c r="H1571" s="127">
        <f t="shared" si="2"/>
        <v>780</v>
      </c>
      <c r="I1571" s="122">
        <f t="shared" si="3"/>
        <v>2.136986301</v>
      </c>
      <c r="J1571" s="122">
        <f t="shared" si="4"/>
        <v>21.36986301</v>
      </c>
      <c r="K1571" s="122">
        <f t="shared" si="5"/>
        <v>8.547945205</v>
      </c>
      <c r="L1571" s="122">
        <f t="shared" si="6"/>
        <v>38</v>
      </c>
      <c r="M1571" s="125">
        <v>0.77</v>
      </c>
      <c r="N1571" s="125">
        <v>8.0</v>
      </c>
      <c r="O1571" s="118">
        <f t="shared" si="7"/>
        <v>10</v>
      </c>
      <c r="P1571" s="118"/>
      <c r="Q1571" s="118"/>
      <c r="R1571" s="118"/>
      <c r="S1571" s="118"/>
      <c r="T1571" s="118"/>
      <c r="U1571" s="118"/>
      <c r="V1571" s="118"/>
      <c r="W1571" s="118"/>
      <c r="X1571" s="118"/>
      <c r="Y1571" s="118"/>
      <c r="Z1571" s="118"/>
      <c r="AA1571" s="118"/>
      <c r="AB1571" s="118"/>
      <c r="AC1571" s="118"/>
      <c r="AD1571" s="118"/>
      <c r="AE1571" s="118"/>
      <c r="AF1571" s="118"/>
      <c r="AG1571" s="118"/>
    </row>
    <row r="1572" ht="11.25" customHeight="1">
      <c r="A1572" s="123">
        <v>89604.23049127702</v>
      </c>
      <c r="B1572" s="124">
        <v>7.826346000000001</v>
      </c>
      <c r="C1572" s="124">
        <f t="shared" si="1"/>
        <v>13.32403349</v>
      </c>
      <c r="D1572" s="124">
        <v>104.2784962374233</v>
      </c>
      <c r="E1572" s="125">
        <v>26.0</v>
      </c>
      <c r="F1572" s="125">
        <v>1.52</v>
      </c>
      <c r="G1572" s="126">
        <v>0.6</v>
      </c>
      <c r="H1572" s="127">
        <f t="shared" si="2"/>
        <v>499.2</v>
      </c>
      <c r="I1572" s="122">
        <f t="shared" si="3"/>
        <v>1.367671233</v>
      </c>
      <c r="J1572" s="122">
        <f t="shared" si="4"/>
        <v>13.67671233</v>
      </c>
      <c r="K1572" s="122">
        <f t="shared" si="5"/>
        <v>20.78860274</v>
      </c>
      <c r="L1572" s="122">
        <f t="shared" si="6"/>
        <v>55</v>
      </c>
      <c r="M1572" s="125">
        <v>0.77</v>
      </c>
      <c r="N1572" s="125">
        <v>8.0</v>
      </c>
      <c r="O1572" s="118">
        <f t="shared" si="7"/>
        <v>10</v>
      </c>
      <c r="P1572" s="118"/>
      <c r="Q1572" s="118"/>
      <c r="R1572" s="118"/>
      <c r="S1572" s="118"/>
      <c r="T1572" s="118"/>
      <c r="U1572" s="118"/>
      <c r="V1572" s="118"/>
      <c r="W1572" s="118"/>
      <c r="X1572" s="118"/>
      <c r="Y1572" s="118"/>
      <c r="Z1572" s="118"/>
      <c r="AA1572" s="118"/>
      <c r="AB1572" s="118"/>
      <c r="AC1572" s="118"/>
      <c r="AD1572" s="118"/>
      <c r="AE1572" s="118"/>
      <c r="AF1572" s="118"/>
      <c r="AG1572" s="118"/>
    </row>
    <row r="1573" ht="11.25" customHeight="1">
      <c r="A1573" s="123">
        <v>336.86919950258743</v>
      </c>
      <c r="B1573" s="124">
        <v>38.27748100000001</v>
      </c>
      <c r="C1573" s="124">
        <f t="shared" si="1"/>
        <v>1.125608109</v>
      </c>
      <c r="D1573" s="124">
        <v>43.085443015972785</v>
      </c>
      <c r="E1573" s="125">
        <v>10.0</v>
      </c>
      <c r="F1573" s="125">
        <v>0.25</v>
      </c>
      <c r="G1573" s="126">
        <v>0.4</v>
      </c>
      <c r="H1573" s="127">
        <f t="shared" si="2"/>
        <v>168</v>
      </c>
      <c r="I1573" s="122">
        <f t="shared" si="3"/>
        <v>0.4602739726</v>
      </c>
      <c r="J1573" s="122">
        <f t="shared" si="4"/>
        <v>4.602739726</v>
      </c>
      <c r="K1573" s="122">
        <f t="shared" si="5"/>
        <v>1.150684932</v>
      </c>
      <c r="L1573" s="122">
        <f t="shared" si="6"/>
        <v>7</v>
      </c>
      <c r="M1573" s="125">
        <v>0.77</v>
      </c>
      <c r="N1573" s="125">
        <v>8.0</v>
      </c>
      <c r="O1573" s="118">
        <f t="shared" si="7"/>
        <v>10</v>
      </c>
      <c r="P1573" s="118"/>
      <c r="Q1573" s="118"/>
      <c r="R1573" s="118"/>
      <c r="S1573" s="118"/>
      <c r="T1573" s="118"/>
      <c r="U1573" s="118"/>
      <c r="V1573" s="118"/>
      <c r="W1573" s="118"/>
      <c r="X1573" s="118"/>
      <c r="Y1573" s="118"/>
      <c r="Z1573" s="118"/>
      <c r="AA1573" s="118"/>
      <c r="AB1573" s="118"/>
      <c r="AC1573" s="118"/>
      <c r="AD1573" s="118"/>
      <c r="AE1573" s="118"/>
      <c r="AF1573" s="118"/>
      <c r="AG1573" s="118"/>
    </row>
    <row r="1574" ht="11.25" customHeight="1">
      <c r="A1574" s="123">
        <v>58091.455006852746</v>
      </c>
      <c r="B1574" s="124">
        <v>6.079502000000001</v>
      </c>
      <c r="C1574" s="124">
        <f t="shared" si="1"/>
        <v>24.26233805</v>
      </c>
      <c r="D1574" s="124">
        <v>147.50293271319316</v>
      </c>
      <c r="E1574" s="125">
        <v>66.0</v>
      </c>
      <c r="F1574" s="125">
        <v>1.0</v>
      </c>
      <c r="G1574" s="126">
        <v>-0.1</v>
      </c>
      <c r="H1574" s="127">
        <f t="shared" si="2"/>
        <v>712.8</v>
      </c>
      <c r="I1574" s="122">
        <f t="shared" si="3"/>
        <v>1.952876712</v>
      </c>
      <c r="J1574" s="122">
        <f t="shared" si="4"/>
        <v>19.52876712</v>
      </c>
      <c r="K1574" s="122">
        <f t="shared" si="5"/>
        <v>19.52876712</v>
      </c>
      <c r="L1574" s="122">
        <f t="shared" si="6"/>
        <v>59</v>
      </c>
      <c r="M1574" s="125">
        <v>0.77</v>
      </c>
      <c r="N1574" s="125">
        <v>8.0</v>
      </c>
      <c r="O1574" s="118">
        <f t="shared" si="7"/>
        <v>10</v>
      </c>
      <c r="P1574" s="118"/>
      <c r="Q1574" s="118"/>
      <c r="R1574" s="118"/>
      <c r="S1574" s="118"/>
      <c r="T1574" s="118"/>
      <c r="U1574" s="118"/>
      <c r="V1574" s="118"/>
      <c r="W1574" s="118"/>
      <c r="X1574" s="118"/>
      <c r="Y1574" s="118"/>
      <c r="Z1574" s="118"/>
      <c r="AA1574" s="118"/>
      <c r="AB1574" s="118"/>
      <c r="AC1574" s="118"/>
      <c r="AD1574" s="118"/>
      <c r="AE1574" s="118"/>
      <c r="AF1574" s="118"/>
      <c r="AG1574" s="118"/>
    </row>
    <row r="1575" ht="11.25" customHeight="1">
      <c r="A1575" s="123">
        <v>18814.275956984406</v>
      </c>
      <c r="B1575" s="124">
        <v>6.944663</v>
      </c>
      <c r="C1575" s="124">
        <f t="shared" si="1"/>
        <v>7.410534991</v>
      </c>
      <c r="D1575" s="124">
        <v>51.463668159927096</v>
      </c>
      <c r="E1575" s="125">
        <v>34.0</v>
      </c>
      <c r="F1575" s="125">
        <v>0.51</v>
      </c>
      <c r="G1575" s="126">
        <v>0.8</v>
      </c>
      <c r="H1575" s="127">
        <f t="shared" si="2"/>
        <v>734.4</v>
      </c>
      <c r="I1575" s="122">
        <f t="shared" si="3"/>
        <v>2.012054795</v>
      </c>
      <c r="J1575" s="122">
        <f t="shared" si="4"/>
        <v>20.12054795</v>
      </c>
      <c r="K1575" s="122">
        <f t="shared" si="5"/>
        <v>10.26147945</v>
      </c>
      <c r="L1575" s="122">
        <f t="shared" si="6"/>
        <v>41</v>
      </c>
      <c r="M1575" s="125">
        <v>0.77</v>
      </c>
      <c r="N1575" s="125">
        <v>8.0</v>
      </c>
      <c r="O1575" s="118">
        <f t="shared" si="7"/>
        <v>10</v>
      </c>
      <c r="P1575" s="118"/>
      <c r="Q1575" s="118"/>
      <c r="R1575" s="118"/>
      <c r="S1575" s="118"/>
      <c r="T1575" s="118"/>
      <c r="U1575" s="118"/>
      <c r="V1575" s="118"/>
      <c r="W1575" s="118"/>
      <c r="X1575" s="118"/>
      <c r="Y1575" s="118"/>
      <c r="Z1575" s="118"/>
      <c r="AA1575" s="118"/>
      <c r="AB1575" s="118"/>
      <c r="AC1575" s="118"/>
      <c r="AD1575" s="118"/>
      <c r="AE1575" s="118"/>
      <c r="AF1575" s="118"/>
      <c r="AG1575" s="118"/>
    </row>
    <row r="1576" ht="11.25" customHeight="1">
      <c r="A1576" s="123">
        <v>26425.653260694315</v>
      </c>
      <c r="B1576" s="124">
        <v>5.144194000000001</v>
      </c>
      <c r="C1576" s="124">
        <f t="shared" si="1"/>
        <v>24.89923232</v>
      </c>
      <c r="D1576" s="124">
        <v>128.08648152654803</v>
      </c>
      <c r="E1576" s="125">
        <v>66.0</v>
      </c>
      <c r="F1576" s="125">
        <v>1.0</v>
      </c>
      <c r="G1576" s="126">
        <v>0.5</v>
      </c>
      <c r="H1576" s="127">
        <f t="shared" si="2"/>
        <v>1188</v>
      </c>
      <c r="I1576" s="122">
        <f t="shared" si="3"/>
        <v>3.254794521</v>
      </c>
      <c r="J1576" s="122">
        <f t="shared" si="4"/>
        <v>32.54794521</v>
      </c>
      <c r="K1576" s="122">
        <f t="shared" si="5"/>
        <v>32.54794521</v>
      </c>
      <c r="L1576" s="122">
        <f t="shared" si="6"/>
        <v>98</v>
      </c>
      <c r="M1576" s="125">
        <v>0.77</v>
      </c>
      <c r="N1576" s="125">
        <v>8.0</v>
      </c>
      <c r="O1576" s="118">
        <f t="shared" si="7"/>
        <v>10</v>
      </c>
      <c r="P1576" s="118"/>
      <c r="Q1576" s="118"/>
      <c r="R1576" s="118"/>
      <c r="S1576" s="118"/>
      <c r="T1576" s="118"/>
      <c r="U1576" s="118"/>
      <c r="V1576" s="118"/>
      <c r="W1576" s="118"/>
      <c r="X1576" s="118"/>
      <c r="Y1576" s="118"/>
      <c r="Z1576" s="118"/>
      <c r="AA1576" s="118"/>
      <c r="AB1576" s="118"/>
      <c r="AC1576" s="118"/>
      <c r="AD1576" s="118"/>
      <c r="AE1576" s="118"/>
      <c r="AF1576" s="118"/>
      <c r="AG1576" s="118"/>
    </row>
    <row r="1577" ht="11.25" customHeight="1">
      <c r="A1577" s="123">
        <v>83000.82559933819</v>
      </c>
      <c r="B1577" s="124">
        <v>24.294622000000004</v>
      </c>
      <c r="C1577" s="124">
        <f t="shared" si="1"/>
        <v>22.05404288</v>
      </c>
      <c r="D1577" s="124">
        <v>535.7946354491907</v>
      </c>
      <c r="E1577" s="125">
        <v>74.0</v>
      </c>
      <c r="F1577" s="125">
        <v>0.9</v>
      </c>
      <c r="G1577" s="126">
        <v>-0.1</v>
      </c>
      <c r="H1577" s="127">
        <f t="shared" si="2"/>
        <v>799.2</v>
      </c>
      <c r="I1577" s="122">
        <f t="shared" si="3"/>
        <v>2.189589041</v>
      </c>
      <c r="J1577" s="122">
        <f t="shared" si="4"/>
        <v>21.89589041</v>
      </c>
      <c r="K1577" s="122">
        <f t="shared" si="5"/>
        <v>19.70630137</v>
      </c>
      <c r="L1577" s="122">
        <f t="shared" si="6"/>
        <v>61</v>
      </c>
      <c r="M1577" s="125">
        <v>0.77</v>
      </c>
      <c r="N1577" s="125">
        <v>8.0</v>
      </c>
      <c r="O1577" s="118">
        <f t="shared" si="7"/>
        <v>10</v>
      </c>
      <c r="P1577" s="118"/>
      <c r="Q1577" s="118"/>
      <c r="R1577" s="118"/>
      <c r="S1577" s="118"/>
      <c r="T1577" s="118"/>
      <c r="U1577" s="118"/>
      <c r="V1577" s="118"/>
      <c r="W1577" s="118"/>
      <c r="X1577" s="118"/>
      <c r="Y1577" s="118"/>
      <c r="Z1577" s="118"/>
      <c r="AA1577" s="118"/>
      <c r="AB1577" s="118"/>
      <c r="AC1577" s="118"/>
      <c r="AD1577" s="118"/>
      <c r="AE1577" s="118"/>
      <c r="AF1577" s="118"/>
      <c r="AG1577" s="118"/>
    </row>
    <row r="1578" ht="11.25" customHeight="1">
      <c r="A1578" s="123">
        <v>18495.568540977903</v>
      </c>
      <c r="B1578" s="124">
        <v>12.065471</v>
      </c>
      <c r="C1578" s="124">
        <f t="shared" si="1"/>
        <v>2.16311063</v>
      </c>
      <c r="D1578" s="124">
        <v>26.09894857099434</v>
      </c>
      <c r="E1578" s="125">
        <v>18.0</v>
      </c>
      <c r="F1578" s="125">
        <v>0.2</v>
      </c>
      <c r="G1578" s="126">
        <v>-0.4</v>
      </c>
      <c r="H1578" s="127">
        <f t="shared" si="2"/>
        <v>129.6</v>
      </c>
      <c r="I1578" s="122">
        <f t="shared" si="3"/>
        <v>0.3550684932</v>
      </c>
      <c r="J1578" s="122">
        <f t="shared" si="4"/>
        <v>3.550684932</v>
      </c>
      <c r="K1578" s="122">
        <f t="shared" si="5"/>
        <v>0.7101369863</v>
      </c>
      <c r="L1578" s="122">
        <f t="shared" si="6"/>
        <v>5</v>
      </c>
      <c r="M1578" s="125">
        <v>0.77</v>
      </c>
      <c r="N1578" s="125">
        <v>8.0</v>
      </c>
      <c r="O1578" s="118">
        <f t="shared" si="7"/>
        <v>10</v>
      </c>
      <c r="P1578" s="118"/>
      <c r="Q1578" s="118"/>
      <c r="R1578" s="118"/>
      <c r="S1578" s="118"/>
      <c r="T1578" s="118"/>
      <c r="U1578" s="118"/>
      <c r="V1578" s="118"/>
      <c r="W1578" s="118"/>
      <c r="X1578" s="118"/>
      <c r="Y1578" s="118"/>
      <c r="Z1578" s="118"/>
      <c r="AA1578" s="118"/>
      <c r="AB1578" s="118"/>
      <c r="AC1578" s="118"/>
      <c r="AD1578" s="118"/>
      <c r="AE1578" s="118"/>
      <c r="AF1578" s="118"/>
      <c r="AG1578" s="118"/>
    </row>
    <row r="1579" ht="11.25" customHeight="1">
      <c r="A1579" s="123">
        <v>19715.91800049399</v>
      </c>
      <c r="B1579" s="124">
        <v>23.382700000000003</v>
      </c>
      <c r="C1579" s="124">
        <f t="shared" si="1"/>
        <v>3.492818694</v>
      </c>
      <c r="D1579" s="124">
        <v>81.67153166821971</v>
      </c>
      <c r="E1579" s="125">
        <v>10.0</v>
      </c>
      <c r="F1579" s="125">
        <v>1.07</v>
      </c>
      <c r="G1579" s="126">
        <v>1.2</v>
      </c>
      <c r="H1579" s="127">
        <f t="shared" si="2"/>
        <v>264</v>
      </c>
      <c r="I1579" s="122">
        <f t="shared" si="3"/>
        <v>0.7232876712</v>
      </c>
      <c r="J1579" s="122">
        <f t="shared" si="4"/>
        <v>7.232876712</v>
      </c>
      <c r="K1579" s="122">
        <f t="shared" si="5"/>
        <v>7.739178082</v>
      </c>
      <c r="L1579" s="122">
        <f t="shared" si="6"/>
        <v>23</v>
      </c>
      <c r="M1579" s="125">
        <v>0.77</v>
      </c>
      <c r="N1579" s="125">
        <v>8.0</v>
      </c>
      <c r="O1579" s="118">
        <f t="shared" si="7"/>
        <v>10</v>
      </c>
      <c r="P1579" s="118"/>
      <c r="Q1579" s="118"/>
      <c r="R1579" s="118"/>
      <c r="S1579" s="118"/>
      <c r="T1579" s="118"/>
      <c r="U1579" s="118"/>
      <c r="V1579" s="118"/>
      <c r="W1579" s="118"/>
      <c r="X1579" s="118"/>
      <c r="Y1579" s="118"/>
      <c r="Z1579" s="118"/>
      <c r="AA1579" s="118"/>
      <c r="AB1579" s="118"/>
      <c r="AC1579" s="118"/>
      <c r="AD1579" s="118"/>
      <c r="AE1579" s="118"/>
      <c r="AF1579" s="118"/>
      <c r="AG1579" s="118"/>
    </row>
    <row r="1580" ht="11.25" customHeight="1">
      <c r="A1580" s="123">
        <v>67635.93921037453</v>
      </c>
      <c r="B1580" s="124">
        <v>5.668509000000001</v>
      </c>
      <c r="C1580" s="124">
        <f t="shared" si="1"/>
        <v>8.852797246</v>
      </c>
      <c r="D1580" s="124">
        <v>50.18216086326805</v>
      </c>
      <c r="E1580" s="125">
        <v>18.0</v>
      </c>
      <c r="F1580" s="125">
        <v>1.4</v>
      </c>
      <c r="G1580" s="126">
        <v>0.8</v>
      </c>
      <c r="H1580" s="127">
        <f t="shared" si="2"/>
        <v>388.8</v>
      </c>
      <c r="I1580" s="122">
        <f t="shared" si="3"/>
        <v>1.065205479</v>
      </c>
      <c r="J1580" s="122">
        <f t="shared" si="4"/>
        <v>10.65205479</v>
      </c>
      <c r="K1580" s="122">
        <f t="shared" si="5"/>
        <v>14.91287671</v>
      </c>
      <c r="L1580" s="122">
        <f t="shared" si="6"/>
        <v>40</v>
      </c>
      <c r="M1580" s="125">
        <v>0.77</v>
      </c>
      <c r="N1580" s="125">
        <v>8.0</v>
      </c>
      <c r="O1580" s="118">
        <f t="shared" si="7"/>
        <v>10</v>
      </c>
      <c r="P1580" s="118"/>
      <c r="Q1580" s="118"/>
      <c r="R1580" s="118"/>
      <c r="S1580" s="118"/>
      <c r="T1580" s="118"/>
      <c r="U1580" s="118"/>
      <c r="V1580" s="118"/>
      <c r="W1580" s="118"/>
      <c r="X1580" s="118"/>
      <c r="Y1580" s="118"/>
      <c r="Z1580" s="118"/>
      <c r="AA1580" s="118"/>
      <c r="AB1580" s="118"/>
      <c r="AC1580" s="118"/>
      <c r="AD1580" s="118"/>
      <c r="AE1580" s="118"/>
      <c r="AF1580" s="118"/>
      <c r="AG1580" s="118"/>
    </row>
    <row r="1581" ht="11.25" customHeight="1">
      <c r="A1581" s="123">
        <v>30292.65585327021</v>
      </c>
      <c r="B1581" s="124">
        <v>6.6873510000000005</v>
      </c>
      <c r="C1581" s="124">
        <f t="shared" si="1"/>
        <v>1.523814337</v>
      </c>
      <c r="D1581" s="124">
        <v>10.190281327681287</v>
      </c>
      <c r="E1581" s="125">
        <v>10.0</v>
      </c>
      <c r="F1581" s="125">
        <v>0.25</v>
      </c>
      <c r="G1581" s="126">
        <v>0.5</v>
      </c>
      <c r="H1581" s="127">
        <f t="shared" si="2"/>
        <v>180</v>
      </c>
      <c r="I1581" s="122">
        <f t="shared" si="3"/>
        <v>0.4931506849</v>
      </c>
      <c r="J1581" s="122">
        <f t="shared" si="4"/>
        <v>4.931506849</v>
      </c>
      <c r="K1581" s="122">
        <f t="shared" si="5"/>
        <v>1.232876712</v>
      </c>
      <c r="L1581" s="122">
        <f t="shared" si="6"/>
        <v>7</v>
      </c>
      <c r="M1581" s="125">
        <v>0.77</v>
      </c>
      <c r="N1581" s="125">
        <v>8.0</v>
      </c>
      <c r="O1581" s="118">
        <f t="shared" si="7"/>
        <v>10</v>
      </c>
      <c r="P1581" s="118"/>
      <c r="Q1581" s="118"/>
      <c r="R1581" s="118"/>
      <c r="S1581" s="118"/>
      <c r="T1581" s="118"/>
      <c r="U1581" s="118"/>
      <c r="V1581" s="118"/>
      <c r="W1581" s="118"/>
      <c r="X1581" s="118"/>
      <c r="Y1581" s="118"/>
      <c r="Z1581" s="118"/>
      <c r="AA1581" s="118"/>
      <c r="AB1581" s="118"/>
      <c r="AC1581" s="118"/>
      <c r="AD1581" s="118"/>
      <c r="AE1581" s="118"/>
      <c r="AF1581" s="118"/>
      <c r="AG1581" s="118"/>
    </row>
    <row r="1582" ht="11.25" customHeight="1">
      <c r="A1582" s="123">
        <v>85486.23537288333</v>
      </c>
      <c r="B1582" s="124">
        <v>8.324712</v>
      </c>
      <c r="C1582" s="124">
        <f t="shared" si="1"/>
        <v>1.428912371</v>
      </c>
      <c r="D1582" s="124">
        <v>11.895283961007035</v>
      </c>
      <c r="E1582" s="125">
        <v>10.0</v>
      </c>
      <c r="F1582" s="125">
        <v>0.25</v>
      </c>
      <c r="G1582" s="126">
        <v>-0.4</v>
      </c>
      <c r="H1582" s="127">
        <f t="shared" si="2"/>
        <v>72</v>
      </c>
      <c r="I1582" s="122">
        <f t="shared" si="3"/>
        <v>0.197260274</v>
      </c>
      <c r="J1582" s="122">
        <f t="shared" si="4"/>
        <v>1.97260274</v>
      </c>
      <c r="K1582" s="122">
        <f t="shared" si="5"/>
        <v>0.4931506849</v>
      </c>
      <c r="L1582" s="122">
        <f t="shared" si="6"/>
        <v>3</v>
      </c>
      <c r="M1582" s="125">
        <v>0.77</v>
      </c>
      <c r="N1582" s="125">
        <v>8.0</v>
      </c>
      <c r="O1582" s="118">
        <f t="shared" si="7"/>
        <v>10</v>
      </c>
      <c r="P1582" s="118"/>
      <c r="Q1582" s="118"/>
      <c r="R1582" s="118"/>
      <c r="S1582" s="118"/>
      <c r="T1582" s="118"/>
      <c r="U1582" s="118"/>
      <c r="V1582" s="118"/>
      <c r="W1582" s="118"/>
      <c r="X1582" s="118"/>
      <c r="Y1582" s="118"/>
      <c r="Z1582" s="118"/>
      <c r="AA1582" s="118"/>
      <c r="AB1582" s="118"/>
      <c r="AC1582" s="118"/>
      <c r="AD1582" s="118"/>
      <c r="AE1582" s="118"/>
      <c r="AF1582" s="118"/>
      <c r="AG1582" s="118"/>
    </row>
    <row r="1583" ht="11.25" customHeight="1">
      <c r="A1583" s="123">
        <v>64933.26732424506</v>
      </c>
      <c r="B1583" s="124">
        <v>6.68734</v>
      </c>
      <c r="C1583" s="124">
        <f t="shared" si="1"/>
        <v>1.52381513</v>
      </c>
      <c r="D1583" s="124">
        <v>10.19026987325617</v>
      </c>
      <c r="E1583" s="125">
        <v>10.0</v>
      </c>
      <c r="F1583" s="125">
        <v>0.25</v>
      </c>
      <c r="G1583" s="126">
        <v>1.2</v>
      </c>
      <c r="H1583" s="127">
        <f t="shared" si="2"/>
        <v>264</v>
      </c>
      <c r="I1583" s="122">
        <f t="shared" si="3"/>
        <v>0.7232876712</v>
      </c>
      <c r="J1583" s="122">
        <f t="shared" si="4"/>
        <v>7.232876712</v>
      </c>
      <c r="K1583" s="122">
        <f t="shared" si="5"/>
        <v>1.808219178</v>
      </c>
      <c r="L1583" s="122">
        <f t="shared" si="6"/>
        <v>11</v>
      </c>
      <c r="M1583" s="125">
        <v>0.77</v>
      </c>
      <c r="N1583" s="125">
        <v>8.0</v>
      </c>
      <c r="O1583" s="118">
        <f t="shared" si="7"/>
        <v>10</v>
      </c>
      <c r="P1583" s="118"/>
      <c r="Q1583" s="118"/>
      <c r="R1583" s="118"/>
      <c r="S1583" s="118"/>
      <c r="T1583" s="118"/>
      <c r="U1583" s="118"/>
      <c r="V1583" s="118"/>
      <c r="W1583" s="118"/>
      <c r="X1583" s="118"/>
      <c r="Y1583" s="118"/>
      <c r="Z1583" s="118"/>
      <c r="AA1583" s="118"/>
      <c r="AB1583" s="118"/>
      <c r="AC1583" s="118"/>
      <c r="AD1583" s="118"/>
      <c r="AE1583" s="118"/>
      <c r="AF1583" s="118"/>
      <c r="AG1583" s="118"/>
    </row>
    <row r="1584" ht="11.25" customHeight="1">
      <c r="A1584" s="123">
        <v>60018.75247429702</v>
      </c>
      <c r="B1584" s="124">
        <v>43.141087</v>
      </c>
      <c r="C1584" s="124">
        <f t="shared" si="1"/>
        <v>58.47058413</v>
      </c>
      <c r="D1584" s="124">
        <v>2522.48455696301</v>
      </c>
      <c r="E1584" s="125">
        <v>90.0</v>
      </c>
      <c r="F1584" s="125">
        <v>0.25</v>
      </c>
      <c r="G1584" s="126">
        <v>0.8</v>
      </c>
      <c r="H1584" s="127">
        <f t="shared" si="2"/>
        <v>1944</v>
      </c>
      <c r="I1584" s="122">
        <f t="shared" si="3"/>
        <v>5.326027397</v>
      </c>
      <c r="J1584" s="122">
        <f t="shared" si="4"/>
        <v>330.2136986</v>
      </c>
      <c r="K1584" s="122">
        <f t="shared" si="5"/>
        <v>82.55342466</v>
      </c>
      <c r="L1584" s="122">
        <f t="shared" si="6"/>
        <v>495</v>
      </c>
      <c r="M1584" s="125">
        <v>0.82</v>
      </c>
      <c r="N1584" s="125">
        <v>51.0</v>
      </c>
      <c r="O1584" s="118">
        <f t="shared" si="7"/>
        <v>62</v>
      </c>
      <c r="P1584" s="118"/>
      <c r="Q1584" s="118"/>
      <c r="R1584" s="118"/>
      <c r="S1584" s="118"/>
      <c r="T1584" s="118"/>
      <c r="U1584" s="118"/>
      <c r="V1584" s="118"/>
      <c r="W1584" s="118"/>
      <c r="X1584" s="118"/>
      <c r="Y1584" s="118"/>
      <c r="Z1584" s="118"/>
      <c r="AA1584" s="118"/>
      <c r="AB1584" s="118"/>
      <c r="AC1584" s="118"/>
      <c r="AD1584" s="118"/>
      <c r="AE1584" s="118"/>
      <c r="AF1584" s="118"/>
      <c r="AG1584" s="118"/>
    </row>
    <row r="1585" ht="11.25" customHeight="1">
      <c r="A1585" s="123">
        <v>44446.315549793115</v>
      </c>
      <c r="B1585" s="124">
        <v>19.781762</v>
      </c>
      <c r="C1585" s="124">
        <f t="shared" si="1"/>
        <v>16.12992453</v>
      </c>
      <c r="D1585" s="124">
        <v>319.0783281565</v>
      </c>
      <c r="E1585" s="125">
        <v>10.0</v>
      </c>
      <c r="F1585" s="125">
        <v>1.35</v>
      </c>
      <c r="G1585" s="126">
        <v>0.6</v>
      </c>
      <c r="H1585" s="127">
        <f t="shared" si="2"/>
        <v>192</v>
      </c>
      <c r="I1585" s="122">
        <f t="shared" si="3"/>
        <v>0.5260273973</v>
      </c>
      <c r="J1585" s="122">
        <f t="shared" si="4"/>
        <v>15.78082192</v>
      </c>
      <c r="K1585" s="122">
        <f t="shared" si="5"/>
        <v>21.30410959</v>
      </c>
      <c r="L1585" s="122">
        <f t="shared" si="6"/>
        <v>58</v>
      </c>
      <c r="M1585" s="125">
        <v>1.0</v>
      </c>
      <c r="N1585" s="125">
        <v>30.0</v>
      </c>
      <c r="O1585" s="118">
        <f t="shared" si="7"/>
        <v>30</v>
      </c>
      <c r="P1585" s="118"/>
      <c r="Q1585" s="118"/>
      <c r="R1585" s="118"/>
      <c r="S1585" s="118"/>
      <c r="T1585" s="118"/>
      <c r="U1585" s="118"/>
      <c r="V1585" s="118"/>
      <c r="W1585" s="118"/>
      <c r="X1585" s="118"/>
      <c r="Y1585" s="118"/>
      <c r="Z1585" s="118"/>
      <c r="AA1585" s="118"/>
      <c r="AB1585" s="118"/>
      <c r="AC1585" s="118"/>
      <c r="AD1585" s="118"/>
      <c r="AE1585" s="118"/>
      <c r="AF1585" s="118"/>
      <c r="AG1585" s="118"/>
    </row>
    <row r="1586" ht="11.25" customHeight="1">
      <c r="A1586" s="123">
        <v>53279.26493120234</v>
      </c>
      <c r="B1586" s="124">
        <v>16.975838</v>
      </c>
      <c r="C1586" s="124">
        <f t="shared" si="1"/>
        <v>16.3265256</v>
      </c>
      <c r="D1586" s="124">
        <v>277.15645364043456</v>
      </c>
      <c r="E1586" s="125">
        <v>10.0</v>
      </c>
      <c r="F1586" s="125">
        <v>1.35</v>
      </c>
      <c r="G1586" s="126">
        <v>0.4</v>
      </c>
      <c r="H1586" s="127">
        <f t="shared" si="2"/>
        <v>168</v>
      </c>
      <c r="I1586" s="122">
        <f t="shared" si="3"/>
        <v>0.4602739726</v>
      </c>
      <c r="J1586" s="122">
        <f t="shared" si="4"/>
        <v>16.10958904</v>
      </c>
      <c r="K1586" s="122">
        <f t="shared" si="5"/>
        <v>21.74794521</v>
      </c>
      <c r="L1586" s="122">
        <f t="shared" si="6"/>
        <v>60</v>
      </c>
      <c r="M1586" s="125">
        <v>0.85</v>
      </c>
      <c r="N1586" s="125">
        <v>30.0</v>
      </c>
      <c r="O1586" s="118">
        <f t="shared" si="7"/>
        <v>35</v>
      </c>
      <c r="P1586" s="118"/>
      <c r="Q1586" s="118"/>
      <c r="R1586" s="118"/>
      <c r="S1586" s="118"/>
      <c r="T1586" s="118"/>
      <c r="U1586" s="118"/>
      <c r="V1586" s="118"/>
      <c r="W1586" s="118"/>
      <c r="X1586" s="118"/>
      <c r="Y1586" s="118"/>
      <c r="Z1586" s="118"/>
      <c r="AA1586" s="118"/>
      <c r="AB1586" s="118"/>
      <c r="AC1586" s="118"/>
      <c r="AD1586" s="118"/>
      <c r="AE1586" s="118"/>
      <c r="AF1586" s="118"/>
      <c r="AG1586" s="118"/>
    </row>
    <row r="1587" ht="11.25" customHeight="1">
      <c r="A1587" s="123">
        <v>38681.85219262043</v>
      </c>
      <c r="B1587" s="124">
        <v>28.094319000000002</v>
      </c>
      <c r="C1587" s="124">
        <f t="shared" si="1"/>
        <v>18.82269206</v>
      </c>
      <c r="D1587" s="124">
        <v>528.810715048</v>
      </c>
      <c r="E1587" s="125">
        <v>10.0</v>
      </c>
      <c r="F1587" s="125">
        <v>1.6</v>
      </c>
      <c r="G1587" s="126">
        <v>0.5</v>
      </c>
      <c r="H1587" s="127">
        <f t="shared" si="2"/>
        <v>180</v>
      </c>
      <c r="I1587" s="122">
        <f t="shared" si="3"/>
        <v>0.4931506849</v>
      </c>
      <c r="J1587" s="122">
        <f t="shared" si="4"/>
        <v>14.79452055</v>
      </c>
      <c r="K1587" s="122">
        <f t="shared" si="5"/>
        <v>23.67123288</v>
      </c>
      <c r="L1587" s="122">
        <f t="shared" si="6"/>
        <v>62</v>
      </c>
      <c r="M1587" s="125">
        <v>1.0</v>
      </c>
      <c r="N1587" s="125">
        <v>30.0</v>
      </c>
      <c r="O1587" s="118">
        <f t="shared" si="7"/>
        <v>30</v>
      </c>
      <c r="P1587" s="118"/>
      <c r="Q1587" s="118"/>
      <c r="R1587" s="118"/>
      <c r="S1587" s="118"/>
      <c r="T1587" s="118"/>
      <c r="U1587" s="118"/>
      <c r="V1587" s="118"/>
      <c r="W1587" s="118"/>
      <c r="X1587" s="118"/>
      <c r="Y1587" s="118"/>
      <c r="Z1587" s="118"/>
      <c r="AA1587" s="118"/>
      <c r="AB1587" s="118"/>
      <c r="AC1587" s="118"/>
      <c r="AD1587" s="118"/>
      <c r="AE1587" s="118"/>
      <c r="AF1587" s="118"/>
      <c r="AG1587" s="118"/>
    </row>
    <row r="1588" ht="11.25" customHeight="1">
      <c r="A1588" s="123">
        <v>68106.5176214228</v>
      </c>
      <c r="B1588" s="124">
        <v>27.474678000000004</v>
      </c>
      <c r="C1588" s="124">
        <f t="shared" si="1"/>
        <v>18.83240553</v>
      </c>
      <c r="D1588" s="124">
        <v>517.4142777760001</v>
      </c>
      <c r="E1588" s="125">
        <v>10.0</v>
      </c>
      <c r="F1588" s="125">
        <v>1.6</v>
      </c>
      <c r="G1588" s="126">
        <v>0.2</v>
      </c>
      <c r="H1588" s="127">
        <f t="shared" si="2"/>
        <v>144</v>
      </c>
      <c r="I1588" s="122">
        <f t="shared" si="3"/>
        <v>0.3945205479</v>
      </c>
      <c r="J1588" s="122">
        <f t="shared" si="4"/>
        <v>11.83561644</v>
      </c>
      <c r="K1588" s="122">
        <f t="shared" si="5"/>
        <v>18.9369863</v>
      </c>
      <c r="L1588" s="122">
        <f t="shared" si="6"/>
        <v>50</v>
      </c>
      <c r="M1588" s="125">
        <v>1.0</v>
      </c>
      <c r="N1588" s="125">
        <v>30.0</v>
      </c>
      <c r="O1588" s="118">
        <f t="shared" si="7"/>
        <v>30</v>
      </c>
      <c r="P1588" s="118"/>
      <c r="Q1588" s="118"/>
      <c r="R1588" s="118"/>
      <c r="S1588" s="118"/>
      <c r="T1588" s="118"/>
      <c r="U1588" s="118"/>
      <c r="V1588" s="118"/>
      <c r="W1588" s="118"/>
      <c r="X1588" s="118"/>
      <c r="Y1588" s="118"/>
      <c r="Z1588" s="118"/>
      <c r="AA1588" s="118"/>
      <c r="AB1588" s="118"/>
      <c r="AC1588" s="118"/>
      <c r="AD1588" s="118"/>
      <c r="AE1588" s="118"/>
      <c r="AF1588" s="118"/>
      <c r="AG1588" s="118"/>
    </row>
    <row r="1589" ht="11.25" customHeight="1">
      <c r="A1589" s="123">
        <v>67735.18225707307</v>
      </c>
      <c r="B1589" s="124">
        <v>69.09584000000001</v>
      </c>
      <c r="C1589" s="124">
        <f t="shared" si="1"/>
        <v>25.16262418</v>
      </c>
      <c r="D1589" s="124">
        <v>1738.6326541619203</v>
      </c>
      <c r="E1589" s="125">
        <v>10.0</v>
      </c>
      <c r="F1589" s="125">
        <v>1.03</v>
      </c>
      <c r="G1589" s="126">
        <v>0.4</v>
      </c>
      <c r="H1589" s="127">
        <f t="shared" si="2"/>
        <v>168</v>
      </c>
      <c r="I1589" s="122">
        <f t="shared" si="3"/>
        <v>0.4602739726</v>
      </c>
      <c r="J1589" s="122">
        <f t="shared" si="4"/>
        <v>40.96438356</v>
      </c>
      <c r="K1589" s="122">
        <f t="shared" si="5"/>
        <v>42.19331507</v>
      </c>
      <c r="L1589" s="122">
        <f t="shared" si="6"/>
        <v>125</v>
      </c>
      <c r="M1589" s="125">
        <v>0.85</v>
      </c>
      <c r="N1589" s="125">
        <v>76.0</v>
      </c>
      <c r="O1589" s="118">
        <f t="shared" si="7"/>
        <v>89</v>
      </c>
      <c r="P1589" s="118"/>
      <c r="Q1589" s="118"/>
      <c r="R1589" s="118"/>
      <c r="S1589" s="118"/>
      <c r="T1589" s="118"/>
      <c r="U1589" s="118"/>
      <c r="V1589" s="118"/>
      <c r="W1589" s="118"/>
      <c r="X1589" s="118"/>
      <c r="Y1589" s="118"/>
      <c r="Z1589" s="118"/>
      <c r="AA1589" s="118"/>
      <c r="AB1589" s="118"/>
      <c r="AC1589" s="118"/>
      <c r="AD1589" s="118"/>
      <c r="AE1589" s="118"/>
      <c r="AF1589" s="118"/>
      <c r="AG1589" s="118"/>
    </row>
    <row r="1590" ht="11.25" customHeight="1">
      <c r="A1590" s="123">
        <v>43416.422367840714</v>
      </c>
      <c r="B1590" s="124">
        <v>110.77554400000001</v>
      </c>
      <c r="C1590" s="124">
        <f t="shared" si="1"/>
        <v>12.48423932</v>
      </c>
      <c r="D1590" s="124">
        <v>1382.9484025346271</v>
      </c>
      <c r="E1590" s="125">
        <v>10.0</v>
      </c>
      <c r="F1590" s="125">
        <v>0.95</v>
      </c>
      <c r="G1590" s="126">
        <v>0.5</v>
      </c>
      <c r="H1590" s="127">
        <f t="shared" si="2"/>
        <v>180</v>
      </c>
      <c r="I1590" s="122">
        <f t="shared" si="3"/>
        <v>0.4931506849</v>
      </c>
      <c r="J1590" s="122">
        <f t="shared" si="4"/>
        <v>23.67123288</v>
      </c>
      <c r="K1590" s="122">
        <f t="shared" si="5"/>
        <v>22.48767123</v>
      </c>
      <c r="L1590" s="122">
        <f t="shared" si="6"/>
        <v>69</v>
      </c>
      <c r="M1590" s="125">
        <v>0.85</v>
      </c>
      <c r="N1590" s="125">
        <v>41.0</v>
      </c>
      <c r="O1590" s="118">
        <f t="shared" si="7"/>
        <v>48</v>
      </c>
      <c r="P1590" s="118"/>
      <c r="Q1590" s="118"/>
      <c r="R1590" s="118"/>
      <c r="S1590" s="118"/>
      <c r="T1590" s="118"/>
      <c r="U1590" s="118"/>
      <c r="V1590" s="118"/>
      <c r="W1590" s="118"/>
      <c r="X1590" s="118"/>
      <c r="Y1590" s="118"/>
      <c r="Z1590" s="118"/>
      <c r="AA1590" s="118"/>
      <c r="AB1590" s="118"/>
      <c r="AC1590" s="118"/>
      <c r="AD1590" s="118"/>
      <c r="AE1590" s="118"/>
      <c r="AF1590" s="118"/>
      <c r="AG1590" s="118"/>
    </row>
    <row r="1591" ht="11.25" customHeight="1">
      <c r="A1591" s="123">
        <v>76989.2455809914</v>
      </c>
      <c r="B1591" s="124">
        <v>6.59626</v>
      </c>
      <c r="C1591" s="124">
        <f t="shared" si="1"/>
        <v>5.554688018</v>
      </c>
      <c r="D1591" s="124">
        <v>36.640166383592415</v>
      </c>
      <c r="E1591" s="125">
        <v>10.0</v>
      </c>
      <c r="F1591" s="125">
        <v>0.25</v>
      </c>
      <c r="G1591" s="126">
        <v>-0.4</v>
      </c>
      <c r="H1591" s="127">
        <f t="shared" si="2"/>
        <v>72</v>
      </c>
      <c r="I1591" s="122">
        <f t="shared" si="3"/>
        <v>0.197260274</v>
      </c>
      <c r="J1591" s="122">
        <f t="shared" si="4"/>
        <v>7.495890411</v>
      </c>
      <c r="K1591" s="122">
        <f t="shared" si="5"/>
        <v>1.873972603</v>
      </c>
      <c r="L1591" s="122">
        <f t="shared" si="6"/>
        <v>11</v>
      </c>
      <c r="M1591" s="125">
        <v>0.82</v>
      </c>
      <c r="N1591" s="125">
        <v>31.0</v>
      </c>
      <c r="O1591" s="118">
        <f t="shared" si="7"/>
        <v>38</v>
      </c>
      <c r="P1591" s="118"/>
      <c r="Q1591" s="118"/>
      <c r="R1591" s="118"/>
      <c r="S1591" s="118"/>
      <c r="T1591" s="118"/>
      <c r="U1591" s="118"/>
      <c r="V1591" s="118"/>
      <c r="W1591" s="118"/>
      <c r="X1591" s="118"/>
      <c r="Y1591" s="118"/>
      <c r="Z1591" s="118"/>
      <c r="AA1591" s="118"/>
      <c r="AB1591" s="118"/>
      <c r="AC1591" s="118"/>
      <c r="AD1591" s="118"/>
      <c r="AE1591" s="118"/>
      <c r="AF1591" s="118"/>
      <c r="AG1591" s="118"/>
    </row>
    <row r="1592" ht="11.25" customHeight="1">
      <c r="A1592" s="123">
        <v>51198.41151717652</v>
      </c>
      <c r="B1592" s="124">
        <v>5.722915</v>
      </c>
      <c r="C1592" s="124">
        <f t="shared" si="1"/>
        <v>41.82630569</v>
      </c>
      <c r="D1592" s="124">
        <v>239.36839222945</v>
      </c>
      <c r="E1592" s="125">
        <v>10.0</v>
      </c>
      <c r="F1592" s="125">
        <v>1.47</v>
      </c>
      <c r="G1592" s="126">
        <v>0.2</v>
      </c>
      <c r="H1592" s="127">
        <f t="shared" si="2"/>
        <v>144</v>
      </c>
      <c r="I1592" s="122">
        <f t="shared" si="3"/>
        <v>0.3945205479</v>
      </c>
      <c r="J1592" s="122">
        <f t="shared" si="4"/>
        <v>26.03835616</v>
      </c>
      <c r="K1592" s="122">
        <f t="shared" si="5"/>
        <v>38.27638356</v>
      </c>
      <c r="L1592" s="122">
        <f t="shared" si="6"/>
        <v>103</v>
      </c>
      <c r="M1592" s="125">
        <v>1.0</v>
      </c>
      <c r="N1592" s="125">
        <v>66.0</v>
      </c>
      <c r="O1592" s="118">
        <f t="shared" si="7"/>
        <v>66</v>
      </c>
      <c r="P1592" s="118"/>
      <c r="Q1592" s="118"/>
      <c r="R1592" s="118"/>
      <c r="S1592" s="118"/>
      <c r="T1592" s="118"/>
      <c r="U1592" s="118"/>
      <c r="V1592" s="118"/>
      <c r="W1592" s="118"/>
      <c r="X1592" s="118"/>
      <c r="Y1592" s="118"/>
      <c r="Z1592" s="118"/>
      <c r="AA1592" s="118"/>
      <c r="AB1592" s="118"/>
      <c r="AC1592" s="118"/>
      <c r="AD1592" s="118"/>
      <c r="AE1592" s="118"/>
      <c r="AF1592" s="118"/>
      <c r="AG1592" s="118"/>
    </row>
    <row r="1593" ht="11.25" customHeight="1">
      <c r="A1593" s="123">
        <v>12802.892198449734</v>
      </c>
      <c r="B1593" s="124">
        <v>509.158298</v>
      </c>
      <c r="C1593" s="124">
        <f t="shared" si="1"/>
        <v>20.79164823</v>
      </c>
      <c r="D1593" s="124">
        <v>10586.240226734133</v>
      </c>
      <c r="E1593" s="125">
        <v>18.0</v>
      </c>
      <c r="F1593" s="125">
        <v>1.3</v>
      </c>
      <c r="G1593" s="126">
        <v>-0.2</v>
      </c>
      <c r="H1593" s="127">
        <f t="shared" si="2"/>
        <v>172.8</v>
      </c>
      <c r="I1593" s="122">
        <f t="shared" si="3"/>
        <v>0.4734246575</v>
      </c>
      <c r="J1593" s="122">
        <f t="shared" si="4"/>
        <v>12.78246575</v>
      </c>
      <c r="K1593" s="122">
        <f t="shared" si="5"/>
        <v>16.61720548</v>
      </c>
      <c r="L1593" s="122">
        <f t="shared" si="6"/>
        <v>46</v>
      </c>
      <c r="M1593" s="125">
        <v>0.85</v>
      </c>
      <c r="N1593" s="125">
        <v>23.0</v>
      </c>
      <c r="O1593" s="118">
        <f t="shared" si="7"/>
        <v>27</v>
      </c>
      <c r="P1593" s="118"/>
      <c r="Q1593" s="118"/>
      <c r="R1593" s="118"/>
      <c r="S1593" s="118"/>
      <c r="T1593" s="118"/>
      <c r="U1593" s="118"/>
      <c r="V1593" s="118"/>
      <c r="W1593" s="118"/>
      <c r="X1593" s="118"/>
      <c r="Y1593" s="118"/>
      <c r="Z1593" s="118"/>
      <c r="AA1593" s="118"/>
      <c r="AB1593" s="118"/>
      <c r="AC1593" s="118"/>
      <c r="AD1593" s="118"/>
      <c r="AE1593" s="118"/>
      <c r="AF1593" s="118"/>
      <c r="AG1593" s="118"/>
    </row>
    <row r="1594" ht="11.25" customHeight="1">
      <c r="A1594" s="123">
        <v>38645.52128140061</v>
      </c>
      <c r="B1594" s="124">
        <v>353.943931</v>
      </c>
      <c r="C1594" s="124">
        <f t="shared" si="1"/>
        <v>14.16606522</v>
      </c>
      <c r="D1594" s="124">
        <v>5013.992810702111</v>
      </c>
      <c r="E1594" s="125">
        <v>10.0</v>
      </c>
      <c r="F1594" s="125">
        <v>0.95</v>
      </c>
      <c r="G1594" s="126">
        <v>0.5</v>
      </c>
      <c r="H1594" s="127">
        <f t="shared" si="2"/>
        <v>180</v>
      </c>
      <c r="I1594" s="122">
        <f t="shared" si="3"/>
        <v>0.4931506849</v>
      </c>
      <c r="J1594" s="122">
        <f t="shared" si="4"/>
        <v>26.1369863</v>
      </c>
      <c r="K1594" s="122">
        <f t="shared" si="5"/>
        <v>24.83013699</v>
      </c>
      <c r="L1594" s="122">
        <f t="shared" si="6"/>
        <v>76</v>
      </c>
      <c r="M1594" s="125">
        <v>0.7</v>
      </c>
      <c r="N1594" s="125">
        <v>37.0</v>
      </c>
      <c r="O1594" s="118">
        <f t="shared" si="7"/>
        <v>53</v>
      </c>
      <c r="P1594" s="118"/>
      <c r="Q1594" s="118"/>
      <c r="R1594" s="118"/>
      <c r="S1594" s="118"/>
      <c r="T1594" s="118"/>
      <c r="U1594" s="118"/>
      <c r="V1594" s="118"/>
      <c r="W1594" s="118"/>
      <c r="X1594" s="118"/>
      <c r="Y1594" s="118"/>
      <c r="Z1594" s="118"/>
      <c r="AA1594" s="118"/>
      <c r="AB1594" s="118"/>
      <c r="AC1594" s="118"/>
      <c r="AD1594" s="118"/>
      <c r="AE1594" s="118"/>
      <c r="AF1594" s="118"/>
      <c r="AG1594" s="118"/>
    </row>
    <row r="1595" ht="11.25" customHeight="1">
      <c r="A1595" s="123">
        <v>15696.353089933024</v>
      </c>
      <c r="B1595" s="124">
        <v>8.102105</v>
      </c>
      <c r="C1595" s="124">
        <f t="shared" si="1"/>
        <v>4.352530414</v>
      </c>
      <c r="D1595" s="124">
        <v>35.264658426066674</v>
      </c>
      <c r="E1595" s="125">
        <v>10.0</v>
      </c>
      <c r="F1595" s="125">
        <v>1.29</v>
      </c>
      <c r="G1595" s="126">
        <v>0.8</v>
      </c>
      <c r="H1595" s="127">
        <f t="shared" si="2"/>
        <v>216</v>
      </c>
      <c r="I1595" s="122">
        <f t="shared" si="3"/>
        <v>0.5917808219</v>
      </c>
      <c r="J1595" s="122">
        <f t="shared" si="4"/>
        <v>4.734246575</v>
      </c>
      <c r="K1595" s="122">
        <f t="shared" si="5"/>
        <v>6.107178082</v>
      </c>
      <c r="L1595" s="122">
        <f t="shared" si="6"/>
        <v>17</v>
      </c>
      <c r="M1595" s="125">
        <v>1.0</v>
      </c>
      <c r="N1595" s="125">
        <v>8.0</v>
      </c>
      <c r="O1595" s="118">
        <f t="shared" si="7"/>
        <v>8</v>
      </c>
      <c r="P1595" s="118"/>
      <c r="Q1595" s="118"/>
      <c r="R1595" s="118"/>
      <c r="S1595" s="118"/>
      <c r="T1595" s="118"/>
      <c r="U1595" s="118"/>
      <c r="V1595" s="118"/>
      <c r="W1595" s="118"/>
      <c r="X1595" s="118"/>
      <c r="Y1595" s="118"/>
      <c r="Z1595" s="118"/>
      <c r="AA1595" s="118"/>
      <c r="AB1595" s="118"/>
      <c r="AC1595" s="118"/>
      <c r="AD1595" s="118"/>
      <c r="AE1595" s="118"/>
      <c r="AF1595" s="118"/>
      <c r="AG1595" s="118"/>
    </row>
    <row r="1596" ht="11.25" customHeight="1">
      <c r="A1596" s="123">
        <v>17918.841206035373</v>
      </c>
      <c r="B1596" s="124">
        <v>627.030481</v>
      </c>
      <c r="C1596" s="124">
        <f t="shared" si="1"/>
        <v>2.367038706</v>
      </c>
      <c r="D1596" s="124">
        <v>1484.2054184512501</v>
      </c>
      <c r="E1596" s="125">
        <v>10.0</v>
      </c>
      <c r="F1596" s="125">
        <v>0.25</v>
      </c>
      <c r="G1596" s="126">
        <v>0.2</v>
      </c>
      <c r="H1596" s="127">
        <f t="shared" si="2"/>
        <v>144</v>
      </c>
      <c r="I1596" s="122">
        <f t="shared" si="3"/>
        <v>0.3945205479</v>
      </c>
      <c r="J1596" s="122">
        <f t="shared" si="4"/>
        <v>11.83561644</v>
      </c>
      <c r="K1596" s="122">
        <f t="shared" si="5"/>
        <v>2.95890411</v>
      </c>
      <c r="L1596" s="122">
        <f t="shared" si="6"/>
        <v>18</v>
      </c>
      <c r="M1596" s="125">
        <v>1.0</v>
      </c>
      <c r="N1596" s="125">
        <v>30.0</v>
      </c>
      <c r="O1596" s="118">
        <f t="shared" si="7"/>
        <v>30</v>
      </c>
      <c r="P1596" s="118"/>
      <c r="Q1596" s="118"/>
      <c r="R1596" s="118"/>
      <c r="S1596" s="118"/>
      <c r="T1596" s="118"/>
      <c r="U1596" s="118"/>
      <c r="V1596" s="118"/>
      <c r="W1596" s="118"/>
      <c r="X1596" s="118"/>
      <c r="Y1596" s="118"/>
      <c r="Z1596" s="118"/>
      <c r="AA1596" s="118"/>
      <c r="AB1596" s="118"/>
      <c r="AC1596" s="118"/>
      <c r="AD1596" s="118"/>
      <c r="AE1596" s="118"/>
      <c r="AF1596" s="118"/>
      <c r="AG1596" s="118"/>
    </row>
    <row r="1597" ht="11.25" customHeight="1">
      <c r="A1597" s="123">
        <v>30058.347199183354</v>
      </c>
      <c r="B1597" s="124">
        <v>31.894005000000003</v>
      </c>
      <c r="C1597" s="124">
        <f t="shared" si="1"/>
        <v>33.57406822</v>
      </c>
      <c r="D1597" s="124">
        <v>1070.8114997151004</v>
      </c>
      <c r="E1597" s="125">
        <v>18.0</v>
      </c>
      <c r="F1597" s="125">
        <v>1.34</v>
      </c>
      <c r="G1597" s="126">
        <v>0.5</v>
      </c>
      <c r="H1597" s="127">
        <f t="shared" si="2"/>
        <v>324</v>
      </c>
      <c r="I1597" s="122">
        <f t="shared" si="3"/>
        <v>0.8876712329</v>
      </c>
      <c r="J1597" s="122">
        <f t="shared" si="4"/>
        <v>26.63013699</v>
      </c>
      <c r="K1597" s="122">
        <f t="shared" si="5"/>
        <v>35.68438356</v>
      </c>
      <c r="L1597" s="122">
        <f t="shared" si="6"/>
        <v>98</v>
      </c>
      <c r="M1597" s="125">
        <v>1.0</v>
      </c>
      <c r="N1597" s="125">
        <v>30.0</v>
      </c>
      <c r="O1597" s="118">
        <f t="shared" si="7"/>
        <v>30</v>
      </c>
      <c r="P1597" s="118"/>
      <c r="Q1597" s="118"/>
      <c r="R1597" s="118"/>
      <c r="S1597" s="118"/>
      <c r="T1597" s="118"/>
      <c r="U1597" s="118"/>
      <c r="V1597" s="118"/>
      <c r="W1597" s="118"/>
      <c r="X1597" s="118"/>
      <c r="Y1597" s="118"/>
      <c r="Z1597" s="118"/>
      <c r="AA1597" s="118"/>
      <c r="AB1597" s="118"/>
      <c r="AC1597" s="118"/>
      <c r="AD1597" s="118"/>
      <c r="AE1597" s="118"/>
      <c r="AF1597" s="118"/>
      <c r="AG1597" s="118"/>
    </row>
    <row r="1598" ht="11.25" customHeight="1">
      <c r="A1598" s="123">
        <v>99645.52244628101</v>
      </c>
      <c r="B1598" s="124">
        <v>27.205772000000003</v>
      </c>
      <c r="C1598" s="124">
        <f t="shared" si="1"/>
        <v>33.91779934</v>
      </c>
      <c r="D1598" s="124">
        <v>922.7599156527907</v>
      </c>
      <c r="E1598" s="125">
        <v>18.0</v>
      </c>
      <c r="F1598" s="125">
        <v>1.34</v>
      </c>
      <c r="G1598" s="126">
        <v>1.5</v>
      </c>
      <c r="H1598" s="127">
        <f t="shared" si="2"/>
        <v>540</v>
      </c>
      <c r="I1598" s="122">
        <f t="shared" si="3"/>
        <v>1.479452055</v>
      </c>
      <c r="J1598" s="122">
        <f t="shared" si="4"/>
        <v>51.78082192</v>
      </c>
      <c r="K1598" s="122">
        <f t="shared" si="5"/>
        <v>69.38630137</v>
      </c>
      <c r="L1598" s="122">
        <f t="shared" si="6"/>
        <v>191</v>
      </c>
      <c r="M1598" s="125">
        <v>0.85</v>
      </c>
      <c r="N1598" s="125">
        <v>30.0</v>
      </c>
      <c r="O1598" s="118">
        <f t="shared" si="7"/>
        <v>35</v>
      </c>
      <c r="P1598" s="118"/>
      <c r="Q1598" s="118"/>
      <c r="R1598" s="118"/>
      <c r="S1598" s="118"/>
      <c r="T1598" s="118"/>
      <c r="U1598" s="118"/>
      <c r="V1598" s="118"/>
      <c r="W1598" s="118"/>
      <c r="X1598" s="118"/>
      <c r="Y1598" s="118"/>
      <c r="Z1598" s="118"/>
      <c r="AA1598" s="118"/>
      <c r="AB1598" s="118"/>
      <c r="AC1598" s="118"/>
      <c r="AD1598" s="118"/>
      <c r="AE1598" s="118"/>
      <c r="AF1598" s="118"/>
      <c r="AG1598" s="118"/>
    </row>
    <row r="1599" ht="11.25" customHeight="1">
      <c r="A1599" s="123">
        <v>5364.083202490788</v>
      </c>
      <c r="B1599" s="124">
        <v>27.205772000000003</v>
      </c>
      <c r="C1599" s="124">
        <f t="shared" si="1"/>
        <v>33.71314276</v>
      </c>
      <c r="D1599" s="124">
        <v>917.1920752394402</v>
      </c>
      <c r="E1599" s="125">
        <v>18.0</v>
      </c>
      <c r="F1599" s="125">
        <v>1.34</v>
      </c>
      <c r="G1599" s="126">
        <v>0.4</v>
      </c>
      <c r="H1599" s="127">
        <f t="shared" si="2"/>
        <v>302.4</v>
      </c>
      <c r="I1599" s="122">
        <f t="shared" si="3"/>
        <v>0.8284931507</v>
      </c>
      <c r="J1599" s="122">
        <f t="shared" si="4"/>
        <v>24.85479452</v>
      </c>
      <c r="K1599" s="122">
        <f t="shared" si="5"/>
        <v>33.30542466</v>
      </c>
      <c r="L1599" s="122">
        <f t="shared" si="6"/>
        <v>91</v>
      </c>
      <c r="M1599" s="125">
        <v>1.0</v>
      </c>
      <c r="N1599" s="125">
        <v>30.0</v>
      </c>
      <c r="O1599" s="118">
        <f t="shared" si="7"/>
        <v>30</v>
      </c>
      <c r="P1599" s="118"/>
      <c r="Q1599" s="118"/>
      <c r="R1599" s="118"/>
      <c r="S1599" s="118"/>
      <c r="T1599" s="118"/>
      <c r="U1599" s="118"/>
      <c r="V1599" s="118"/>
      <c r="W1599" s="118"/>
      <c r="X1599" s="118"/>
      <c r="Y1599" s="118"/>
      <c r="Z1599" s="118"/>
      <c r="AA1599" s="118"/>
      <c r="AB1599" s="118"/>
      <c r="AC1599" s="118"/>
      <c r="AD1599" s="118"/>
      <c r="AE1599" s="118"/>
      <c r="AF1599" s="118"/>
      <c r="AG1599" s="118"/>
    </row>
    <row r="1600" ht="11.25" customHeight="1">
      <c r="A1600" s="123">
        <v>35735.478129239236</v>
      </c>
      <c r="B1600" s="124">
        <v>31.777086</v>
      </c>
      <c r="C1600" s="124">
        <f t="shared" si="1"/>
        <v>36.9347414</v>
      </c>
      <c r="D1600" s="124">
        <v>1173.678453754092</v>
      </c>
      <c r="E1600" s="125">
        <v>18.0</v>
      </c>
      <c r="F1600" s="125">
        <v>1.34</v>
      </c>
      <c r="G1600" s="126">
        <v>-0.1</v>
      </c>
      <c r="H1600" s="127">
        <f t="shared" si="2"/>
        <v>194.4</v>
      </c>
      <c r="I1600" s="122">
        <f t="shared" si="3"/>
        <v>0.5326027397</v>
      </c>
      <c r="J1600" s="122">
        <f t="shared" si="4"/>
        <v>17.57589041</v>
      </c>
      <c r="K1600" s="122">
        <f t="shared" si="5"/>
        <v>23.55169315</v>
      </c>
      <c r="L1600" s="122">
        <f t="shared" si="6"/>
        <v>65</v>
      </c>
      <c r="M1600" s="125">
        <v>1.0</v>
      </c>
      <c r="N1600" s="125">
        <v>33.0</v>
      </c>
      <c r="O1600" s="118">
        <f t="shared" si="7"/>
        <v>33</v>
      </c>
      <c r="P1600" s="118"/>
      <c r="Q1600" s="118"/>
      <c r="R1600" s="118"/>
      <c r="S1600" s="118"/>
      <c r="T1600" s="118"/>
      <c r="U1600" s="118"/>
      <c r="V1600" s="118"/>
      <c r="W1600" s="118"/>
      <c r="X1600" s="118"/>
      <c r="Y1600" s="118"/>
      <c r="Z1600" s="118"/>
      <c r="AA1600" s="118"/>
      <c r="AB1600" s="118"/>
      <c r="AC1600" s="118"/>
      <c r="AD1600" s="118"/>
      <c r="AE1600" s="118"/>
      <c r="AF1600" s="118"/>
      <c r="AG1600" s="118"/>
    </row>
    <row r="1601" ht="11.25" customHeight="1">
      <c r="A1601" s="123">
        <v>32667.505058917934</v>
      </c>
      <c r="B1601" s="124">
        <v>31.894005000000003</v>
      </c>
      <c r="C1601" s="124">
        <f t="shared" si="1"/>
        <v>33.57406822</v>
      </c>
      <c r="D1601" s="124">
        <v>1070.8114997151004</v>
      </c>
      <c r="E1601" s="125">
        <v>18.0</v>
      </c>
      <c r="F1601" s="125">
        <v>1.34</v>
      </c>
      <c r="G1601" s="126">
        <v>-0.4</v>
      </c>
      <c r="H1601" s="127">
        <f t="shared" si="2"/>
        <v>129.6</v>
      </c>
      <c r="I1601" s="122">
        <f t="shared" si="3"/>
        <v>0.3550684932</v>
      </c>
      <c r="J1601" s="122">
        <f t="shared" si="4"/>
        <v>10.65205479</v>
      </c>
      <c r="K1601" s="122">
        <f t="shared" si="5"/>
        <v>14.27375342</v>
      </c>
      <c r="L1601" s="122">
        <f t="shared" si="6"/>
        <v>39</v>
      </c>
      <c r="M1601" s="125">
        <v>1.0</v>
      </c>
      <c r="N1601" s="125">
        <v>30.0</v>
      </c>
      <c r="O1601" s="118">
        <f t="shared" si="7"/>
        <v>30</v>
      </c>
      <c r="P1601" s="118"/>
      <c r="Q1601" s="118"/>
      <c r="R1601" s="118"/>
      <c r="S1601" s="118"/>
      <c r="T1601" s="118"/>
      <c r="U1601" s="118"/>
      <c r="V1601" s="118"/>
      <c r="W1601" s="118"/>
      <c r="X1601" s="118"/>
      <c r="Y1601" s="118"/>
      <c r="Z1601" s="118"/>
      <c r="AA1601" s="118"/>
      <c r="AB1601" s="118"/>
      <c r="AC1601" s="118"/>
      <c r="AD1601" s="118"/>
      <c r="AE1601" s="118"/>
      <c r="AF1601" s="118"/>
      <c r="AG1601" s="118"/>
    </row>
    <row r="1602" ht="11.25" customHeight="1">
      <c r="A1602" s="123">
        <v>31820.586734021326</v>
      </c>
      <c r="B1602" s="124">
        <v>31.894005000000003</v>
      </c>
      <c r="C1602" s="124">
        <f t="shared" si="1"/>
        <v>33.57406822</v>
      </c>
      <c r="D1602" s="124">
        <v>1070.8114997151004</v>
      </c>
      <c r="E1602" s="125">
        <v>18.0</v>
      </c>
      <c r="F1602" s="125">
        <v>1.34</v>
      </c>
      <c r="G1602" s="126">
        <v>0.8</v>
      </c>
      <c r="H1602" s="127">
        <f t="shared" si="2"/>
        <v>388.8</v>
      </c>
      <c r="I1602" s="122">
        <f t="shared" si="3"/>
        <v>1.065205479</v>
      </c>
      <c r="J1602" s="122">
        <f t="shared" si="4"/>
        <v>31.95616438</v>
      </c>
      <c r="K1602" s="122">
        <f t="shared" si="5"/>
        <v>42.82126027</v>
      </c>
      <c r="L1602" s="122">
        <f t="shared" si="6"/>
        <v>118</v>
      </c>
      <c r="M1602" s="125">
        <v>1.0</v>
      </c>
      <c r="N1602" s="125">
        <v>30.0</v>
      </c>
      <c r="O1602" s="118">
        <f t="shared" si="7"/>
        <v>30</v>
      </c>
      <c r="P1602" s="118"/>
      <c r="Q1602" s="118"/>
      <c r="R1602" s="118"/>
      <c r="S1602" s="118"/>
      <c r="T1602" s="118"/>
      <c r="U1602" s="118"/>
      <c r="V1602" s="118"/>
      <c r="W1602" s="118"/>
      <c r="X1602" s="118"/>
      <c r="Y1602" s="118"/>
      <c r="Z1602" s="118"/>
      <c r="AA1602" s="118"/>
      <c r="AB1602" s="118"/>
      <c r="AC1602" s="118"/>
      <c r="AD1602" s="118"/>
      <c r="AE1602" s="118"/>
      <c r="AF1602" s="118"/>
      <c r="AG1602" s="118"/>
    </row>
    <row r="1603" ht="11.25" customHeight="1">
      <c r="A1603" s="123">
        <v>269.75969129084956</v>
      </c>
      <c r="B1603" s="124">
        <v>113.83593100000002</v>
      </c>
      <c r="C1603" s="124">
        <f t="shared" si="1"/>
        <v>32.28830015</v>
      </c>
      <c r="D1603" s="124">
        <v>3675.5687083668204</v>
      </c>
      <c r="E1603" s="125">
        <v>10.0</v>
      </c>
      <c r="F1603" s="125">
        <v>1.9</v>
      </c>
      <c r="G1603" s="126">
        <v>-0.6</v>
      </c>
      <c r="H1603" s="127">
        <f t="shared" si="2"/>
        <v>48</v>
      </c>
      <c r="I1603" s="122">
        <f t="shared" si="3"/>
        <v>0.1315068493</v>
      </c>
      <c r="J1603" s="122">
        <f t="shared" si="4"/>
        <v>6.838356164</v>
      </c>
      <c r="K1603" s="122">
        <f t="shared" si="5"/>
        <v>12.99287671</v>
      </c>
      <c r="L1603" s="122">
        <f t="shared" si="6"/>
        <v>33</v>
      </c>
      <c r="M1603" s="125">
        <v>0.85</v>
      </c>
      <c r="N1603" s="125">
        <v>44.0</v>
      </c>
      <c r="O1603" s="118">
        <f t="shared" si="7"/>
        <v>52</v>
      </c>
      <c r="P1603" s="118"/>
      <c r="Q1603" s="118"/>
      <c r="R1603" s="118"/>
      <c r="S1603" s="118"/>
      <c r="T1603" s="118"/>
      <c r="U1603" s="118"/>
      <c r="V1603" s="118"/>
      <c r="W1603" s="118"/>
      <c r="X1603" s="118"/>
      <c r="Y1603" s="118"/>
      <c r="Z1603" s="118"/>
      <c r="AA1603" s="118"/>
      <c r="AB1603" s="118"/>
      <c r="AC1603" s="118"/>
      <c r="AD1603" s="118"/>
      <c r="AE1603" s="118"/>
      <c r="AF1603" s="118"/>
      <c r="AG1603" s="118"/>
    </row>
    <row r="1604" ht="11.25" customHeight="1">
      <c r="A1604" s="123">
        <v>92457.86557491202</v>
      </c>
      <c r="B1604" s="124">
        <v>64.290732</v>
      </c>
      <c r="C1604" s="124">
        <f t="shared" si="1"/>
        <v>1.633044017</v>
      </c>
      <c r="D1604" s="124">
        <v>104.98959524533335</v>
      </c>
      <c r="E1604" s="125">
        <v>10.0</v>
      </c>
      <c r="F1604" s="125">
        <v>0.25</v>
      </c>
      <c r="G1604" s="126">
        <v>-0.2</v>
      </c>
      <c r="H1604" s="127">
        <f t="shared" si="2"/>
        <v>96</v>
      </c>
      <c r="I1604" s="122">
        <f t="shared" si="3"/>
        <v>0.2630136986</v>
      </c>
      <c r="J1604" s="122">
        <f t="shared" si="4"/>
        <v>4.208219178</v>
      </c>
      <c r="K1604" s="122">
        <f t="shared" si="5"/>
        <v>1.052054795</v>
      </c>
      <c r="L1604" s="122">
        <f t="shared" si="6"/>
        <v>6</v>
      </c>
      <c r="M1604" s="125">
        <v>1.0</v>
      </c>
      <c r="N1604" s="125">
        <v>16.0</v>
      </c>
      <c r="O1604" s="118">
        <f t="shared" si="7"/>
        <v>16</v>
      </c>
      <c r="P1604" s="118"/>
      <c r="Q1604" s="118"/>
      <c r="R1604" s="118"/>
      <c r="S1604" s="118"/>
      <c r="T1604" s="118"/>
      <c r="U1604" s="118"/>
      <c r="V1604" s="118"/>
      <c r="W1604" s="118"/>
      <c r="X1604" s="118"/>
      <c r="Y1604" s="118"/>
      <c r="Z1604" s="118"/>
      <c r="AA1604" s="118"/>
      <c r="AB1604" s="118"/>
      <c r="AC1604" s="118"/>
      <c r="AD1604" s="118"/>
      <c r="AE1604" s="118"/>
      <c r="AF1604" s="118"/>
      <c r="AG1604" s="118"/>
    </row>
    <row r="1605" ht="11.25" customHeight="1">
      <c r="A1605" s="123">
        <v>89602.68337395486</v>
      </c>
      <c r="B1605" s="124">
        <v>6.336715000000001</v>
      </c>
      <c r="C1605" s="124">
        <f t="shared" si="1"/>
        <v>33.56419966</v>
      </c>
      <c r="D1605" s="124">
        <v>212.68676743074388</v>
      </c>
      <c r="E1605" s="125">
        <v>58.0</v>
      </c>
      <c r="F1605" s="125">
        <v>0.25</v>
      </c>
      <c r="G1605" s="126">
        <v>-0.7</v>
      </c>
      <c r="H1605" s="127">
        <f t="shared" si="2"/>
        <v>208.8</v>
      </c>
      <c r="I1605" s="122">
        <f t="shared" si="3"/>
        <v>0.5720547945</v>
      </c>
      <c r="J1605" s="122">
        <f t="shared" si="4"/>
        <v>22.31013699</v>
      </c>
      <c r="K1605" s="122">
        <f t="shared" si="5"/>
        <v>5.577534247</v>
      </c>
      <c r="L1605" s="122">
        <f t="shared" si="6"/>
        <v>33</v>
      </c>
      <c r="M1605" s="125">
        <v>0.85</v>
      </c>
      <c r="N1605" s="125">
        <v>33.0</v>
      </c>
      <c r="O1605" s="118">
        <f t="shared" si="7"/>
        <v>39</v>
      </c>
      <c r="P1605" s="118"/>
      <c r="Q1605" s="118"/>
      <c r="R1605" s="118"/>
      <c r="S1605" s="118"/>
      <c r="T1605" s="118"/>
      <c r="U1605" s="118"/>
      <c r="V1605" s="118"/>
      <c r="W1605" s="118"/>
      <c r="X1605" s="118"/>
      <c r="Y1605" s="118"/>
      <c r="Z1605" s="118"/>
      <c r="AA1605" s="118"/>
      <c r="AB1605" s="118"/>
      <c r="AC1605" s="118"/>
      <c r="AD1605" s="118"/>
      <c r="AE1605" s="118"/>
      <c r="AF1605" s="118"/>
      <c r="AG1605" s="118"/>
    </row>
    <row r="1606" ht="11.25" customHeight="1">
      <c r="A1606" s="123">
        <v>71993.1090658095</v>
      </c>
      <c r="B1606" s="124">
        <v>278.214849</v>
      </c>
      <c r="C1606" s="124">
        <f t="shared" si="1"/>
        <v>4.151017553</v>
      </c>
      <c r="D1606" s="124">
        <v>1154.874721720657</v>
      </c>
      <c r="E1606" s="125">
        <v>10.0</v>
      </c>
      <c r="F1606" s="125">
        <v>0.81</v>
      </c>
      <c r="G1606" s="126">
        <v>0.8</v>
      </c>
      <c r="H1606" s="127">
        <f t="shared" si="2"/>
        <v>216</v>
      </c>
      <c r="I1606" s="122">
        <f t="shared" si="3"/>
        <v>0.5917808219</v>
      </c>
      <c r="J1606" s="122">
        <f t="shared" si="4"/>
        <v>11.24383562</v>
      </c>
      <c r="K1606" s="122">
        <f t="shared" si="5"/>
        <v>9.107506849</v>
      </c>
      <c r="L1606" s="122">
        <f t="shared" si="6"/>
        <v>29</v>
      </c>
      <c r="M1606" s="125">
        <v>0.85</v>
      </c>
      <c r="N1606" s="125">
        <v>16.0</v>
      </c>
      <c r="O1606" s="118">
        <f t="shared" si="7"/>
        <v>19</v>
      </c>
      <c r="P1606" s="118"/>
      <c r="Q1606" s="118"/>
      <c r="R1606" s="118"/>
      <c r="S1606" s="118"/>
      <c r="T1606" s="118"/>
      <c r="U1606" s="118"/>
      <c r="V1606" s="118"/>
      <c r="W1606" s="118"/>
      <c r="X1606" s="118"/>
      <c r="Y1606" s="118"/>
      <c r="Z1606" s="118"/>
      <c r="AA1606" s="118"/>
      <c r="AB1606" s="118"/>
      <c r="AC1606" s="118"/>
      <c r="AD1606" s="118"/>
      <c r="AE1606" s="118"/>
      <c r="AF1606" s="118"/>
      <c r="AG1606" s="118"/>
    </row>
    <row r="1607" ht="11.25" customHeight="1">
      <c r="A1607" s="123">
        <v>39698.9121127144</v>
      </c>
      <c r="B1607" s="124">
        <v>141.998175</v>
      </c>
      <c r="C1607" s="124">
        <f t="shared" si="1"/>
        <v>16.45658606</v>
      </c>
      <c r="D1607" s="124">
        <v>2336.8051873377754</v>
      </c>
      <c r="E1607" s="125">
        <v>18.0</v>
      </c>
      <c r="F1607" s="125">
        <v>1.03</v>
      </c>
      <c r="G1607" s="126">
        <v>0.8</v>
      </c>
      <c r="H1607" s="127">
        <f t="shared" si="2"/>
        <v>388.8</v>
      </c>
      <c r="I1607" s="122">
        <f t="shared" si="3"/>
        <v>1.065205479</v>
      </c>
      <c r="J1607" s="122">
        <f t="shared" si="4"/>
        <v>24.49972603</v>
      </c>
      <c r="K1607" s="122">
        <f t="shared" si="5"/>
        <v>25.23471781</v>
      </c>
      <c r="L1607" s="122">
        <f t="shared" si="6"/>
        <v>75</v>
      </c>
      <c r="M1607" s="125">
        <v>1.0</v>
      </c>
      <c r="N1607" s="125">
        <v>23.0</v>
      </c>
      <c r="O1607" s="118">
        <f t="shared" si="7"/>
        <v>23</v>
      </c>
      <c r="P1607" s="118"/>
      <c r="Q1607" s="118"/>
      <c r="R1607" s="118"/>
      <c r="S1607" s="118"/>
      <c r="T1607" s="118"/>
      <c r="U1607" s="118"/>
      <c r="V1607" s="118"/>
      <c r="W1607" s="118"/>
      <c r="X1607" s="118"/>
      <c r="Y1607" s="118"/>
      <c r="Z1607" s="118"/>
      <c r="AA1607" s="118"/>
      <c r="AB1607" s="118"/>
      <c r="AC1607" s="118"/>
      <c r="AD1607" s="118"/>
      <c r="AE1607" s="118"/>
      <c r="AF1607" s="118"/>
      <c r="AG1607" s="118"/>
    </row>
    <row r="1608" ht="11.25" customHeight="1">
      <c r="A1608" s="123">
        <v>1438.094410596802</v>
      </c>
      <c r="B1608" s="124">
        <v>5.189712000000001</v>
      </c>
      <c r="C1608" s="124">
        <f t="shared" si="1"/>
        <v>4.997074494</v>
      </c>
      <c r="D1608" s="124">
        <v>25.933377465600003</v>
      </c>
      <c r="E1608" s="125">
        <v>18.0</v>
      </c>
      <c r="F1608" s="125">
        <v>0.25</v>
      </c>
      <c r="G1608" s="126">
        <v>1.5</v>
      </c>
      <c r="H1608" s="127">
        <f t="shared" si="2"/>
        <v>540</v>
      </c>
      <c r="I1608" s="122">
        <f t="shared" si="3"/>
        <v>1.479452055</v>
      </c>
      <c r="J1608" s="122">
        <f t="shared" si="4"/>
        <v>23.67123288</v>
      </c>
      <c r="K1608" s="122">
        <f t="shared" si="5"/>
        <v>5.917808219</v>
      </c>
      <c r="L1608" s="122">
        <f t="shared" si="6"/>
        <v>36</v>
      </c>
      <c r="M1608" s="125">
        <v>1.0</v>
      </c>
      <c r="N1608" s="125">
        <v>16.0</v>
      </c>
      <c r="O1608" s="118">
        <f t="shared" si="7"/>
        <v>16</v>
      </c>
      <c r="P1608" s="118"/>
      <c r="Q1608" s="118"/>
      <c r="R1608" s="118"/>
      <c r="S1608" s="118"/>
      <c r="T1608" s="118"/>
      <c r="U1608" s="118"/>
      <c r="V1608" s="118"/>
      <c r="W1608" s="118"/>
      <c r="X1608" s="118"/>
      <c r="Y1608" s="118"/>
      <c r="Z1608" s="118"/>
      <c r="AA1608" s="118"/>
      <c r="AB1608" s="118"/>
      <c r="AC1608" s="118"/>
      <c r="AD1608" s="118"/>
      <c r="AE1608" s="118"/>
      <c r="AF1608" s="118"/>
      <c r="AG1608" s="118"/>
    </row>
    <row r="1609" ht="11.25" customHeight="1">
      <c r="A1609" s="123">
        <v>54473.74050209344</v>
      </c>
      <c r="B1609" s="124">
        <v>99.37647500000001</v>
      </c>
      <c r="C1609" s="124">
        <f t="shared" si="1"/>
        <v>11.28725127</v>
      </c>
      <c r="D1609" s="124">
        <v>1121.6872439132642</v>
      </c>
      <c r="E1609" s="125">
        <v>18.0</v>
      </c>
      <c r="F1609" s="125">
        <v>0.84</v>
      </c>
      <c r="G1609" s="126">
        <v>0.8</v>
      </c>
      <c r="H1609" s="127">
        <f t="shared" si="2"/>
        <v>388.8</v>
      </c>
      <c r="I1609" s="122">
        <f t="shared" si="3"/>
        <v>1.065205479</v>
      </c>
      <c r="J1609" s="122">
        <f t="shared" si="4"/>
        <v>29.82575342</v>
      </c>
      <c r="K1609" s="122">
        <f t="shared" si="5"/>
        <v>25.05363288</v>
      </c>
      <c r="L1609" s="122">
        <f t="shared" si="6"/>
        <v>80</v>
      </c>
      <c r="M1609" s="125">
        <v>0.82</v>
      </c>
      <c r="N1609" s="125">
        <v>23.0</v>
      </c>
      <c r="O1609" s="118">
        <f t="shared" si="7"/>
        <v>28</v>
      </c>
      <c r="P1609" s="118"/>
      <c r="Q1609" s="118"/>
      <c r="R1609" s="118"/>
      <c r="S1609" s="118"/>
      <c r="T1609" s="118"/>
      <c r="U1609" s="118"/>
      <c r="V1609" s="118"/>
      <c r="W1609" s="118"/>
      <c r="X1609" s="118"/>
      <c r="Y1609" s="118"/>
      <c r="Z1609" s="118"/>
      <c r="AA1609" s="118"/>
      <c r="AB1609" s="118"/>
      <c r="AC1609" s="118"/>
      <c r="AD1609" s="118"/>
      <c r="AE1609" s="118"/>
      <c r="AF1609" s="118"/>
      <c r="AG1609" s="118"/>
    </row>
    <row r="1610" ht="11.25" customHeight="1">
      <c r="A1610" s="123">
        <v>93472.75764342258</v>
      </c>
      <c r="B1610" s="124">
        <v>1140.479505</v>
      </c>
      <c r="C1610" s="124">
        <f t="shared" si="1"/>
        <v>9.530073147</v>
      </c>
      <c r="D1610" s="124">
        <v>10868.853105196986</v>
      </c>
      <c r="E1610" s="125">
        <v>10.0</v>
      </c>
      <c r="F1610" s="125">
        <v>1.07</v>
      </c>
      <c r="G1610" s="126">
        <v>-0.4</v>
      </c>
      <c r="H1610" s="127">
        <f t="shared" si="2"/>
        <v>72</v>
      </c>
      <c r="I1610" s="122">
        <f t="shared" si="3"/>
        <v>0.197260274</v>
      </c>
      <c r="J1610" s="122">
        <f t="shared" si="4"/>
        <v>5.326027397</v>
      </c>
      <c r="K1610" s="122">
        <f t="shared" si="5"/>
        <v>5.698849315</v>
      </c>
      <c r="L1610" s="122">
        <f t="shared" si="6"/>
        <v>17</v>
      </c>
      <c r="M1610" s="125">
        <v>0.85</v>
      </c>
      <c r="N1610" s="125">
        <v>23.0</v>
      </c>
      <c r="O1610" s="118">
        <f t="shared" si="7"/>
        <v>27</v>
      </c>
      <c r="P1610" s="118"/>
      <c r="Q1610" s="118"/>
      <c r="R1610" s="118"/>
      <c r="S1610" s="118"/>
      <c r="T1610" s="118"/>
      <c r="U1610" s="118"/>
      <c r="V1610" s="118"/>
      <c r="W1610" s="118"/>
      <c r="X1610" s="118"/>
      <c r="Y1610" s="118"/>
      <c r="Z1610" s="118"/>
      <c r="AA1610" s="118"/>
      <c r="AB1610" s="118"/>
      <c r="AC1610" s="118"/>
      <c r="AD1610" s="118"/>
      <c r="AE1610" s="118"/>
      <c r="AF1610" s="118"/>
      <c r="AG1610" s="118"/>
    </row>
    <row r="1611" ht="11.25" customHeight="1">
      <c r="A1611" s="123">
        <v>5925.684756741234</v>
      </c>
      <c r="B1611" s="124">
        <v>25.954819</v>
      </c>
      <c r="C1611" s="124">
        <f t="shared" si="1"/>
        <v>44.25786693</v>
      </c>
      <c r="D1611" s="124">
        <v>1148.704925392023</v>
      </c>
      <c r="E1611" s="125">
        <v>18.0</v>
      </c>
      <c r="F1611" s="125">
        <v>0.98</v>
      </c>
      <c r="G1611" s="126">
        <v>0.2</v>
      </c>
      <c r="H1611" s="127">
        <f t="shared" si="2"/>
        <v>259.2</v>
      </c>
      <c r="I1611" s="122">
        <f t="shared" si="3"/>
        <v>0.7101369863</v>
      </c>
      <c r="J1611" s="122">
        <f t="shared" si="4"/>
        <v>63.20219178</v>
      </c>
      <c r="K1611" s="122">
        <f t="shared" si="5"/>
        <v>61.93814795</v>
      </c>
      <c r="L1611" s="122">
        <f t="shared" si="6"/>
        <v>187</v>
      </c>
      <c r="M1611" s="125">
        <v>0.85</v>
      </c>
      <c r="N1611" s="125">
        <v>76.0</v>
      </c>
      <c r="O1611" s="118">
        <f t="shared" si="7"/>
        <v>89</v>
      </c>
      <c r="P1611" s="118"/>
      <c r="Q1611" s="118"/>
      <c r="R1611" s="118"/>
      <c r="S1611" s="118"/>
      <c r="T1611" s="118"/>
      <c r="U1611" s="118"/>
      <c r="V1611" s="118"/>
      <c r="W1611" s="118"/>
      <c r="X1611" s="118"/>
      <c r="Y1611" s="118"/>
      <c r="Z1611" s="118"/>
      <c r="AA1611" s="118"/>
      <c r="AB1611" s="118"/>
      <c r="AC1611" s="118"/>
      <c r="AD1611" s="118"/>
      <c r="AE1611" s="118"/>
      <c r="AF1611" s="118"/>
      <c r="AG1611" s="118"/>
    </row>
    <row r="1612" ht="11.25" customHeight="1">
      <c r="A1612" s="123">
        <v>87339.56134150336</v>
      </c>
      <c r="B1612" s="124">
        <v>37.681226</v>
      </c>
      <c r="C1612" s="124">
        <f t="shared" si="1"/>
        <v>37.05893974</v>
      </c>
      <c r="D1612" s="124">
        <v>1396.4262836611942</v>
      </c>
      <c r="E1612" s="125">
        <v>18.0</v>
      </c>
      <c r="F1612" s="125">
        <v>1.48</v>
      </c>
      <c r="G1612" s="126">
        <v>-0.2</v>
      </c>
      <c r="H1612" s="127">
        <f t="shared" si="2"/>
        <v>172.8</v>
      </c>
      <c r="I1612" s="122">
        <f t="shared" si="3"/>
        <v>0.4734246575</v>
      </c>
      <c r="J1612" s="122">
        <f t="shared" si="4"/>
        <v>16.56986301</v>
      </c>
      <c r="K1612" s="122">
        <f t="shared" si="5"/>
        <v>24.52339726</v>
      </c>
      <c r="L1612" s="122">
        <f t="shared" si="6"/>
        <v>66</v>
      </c>
      <c r="M1612" s="125">
        <v>0.85</v>
      </c>
      <c r="N1612" s="125">
        <v>30.0</v>
      </c>
      <c r="O1612" s="118">
        <f t="shared" si="7"/>
        <v>35</v>
      </c>
      <c r="P1612" s="118"/>
      <c r="Q1612" s="118"/>
      <c r="R1612" s="118"/>
      <c r="S1612" s="118"/>
      <c r="T1612" s="118"/>
      <c r="U1612" s="118"/>
      <c r="V1612" s="118"/>
      <c r="W1612" s="118"/>
      <c r="X1612" s="118"/>
      <c r="Y1612" s="118"/>
      <c r="Z1612" s="118"/>
      <c r="AA1612" s="118"/>
      <c r="AB1612" s="118"/>
      <c r="AC1612" s="118"/>
      <c r="AD1612" s="118"/>
      <c r="AE1612" s="118"/>
      <c r="AF1612" s="118"/>
      <c r="AG1612" s="118"/>
    </row>
    <row r="1613" ht="11.25" customHeight="1">
      <c r="A1613" s="123">
        <v>87129.24137172589</v>
      </c>
      <c r="B1613" s="124">
        <v>13.624512000000001</v>
      </c>
      <c r="C1613" s="124">
        <f t="shared" si="1"/>
        <v>13.60986763</v>
      </c>
      <c r="D1613" s="124">
        <v>185.4278048644267</v>
      </c>
      <c r="E1613" s="125">
        <v>10.0</v>
      </c>
      <c r="F1613" s="125">
        <v>0.73</v>
      </c>
      <c r="G1613" s="126">
        <v>0.8</v>
      </c>
      <c r="H1613" s="127">
        <f t="shared" si="2"/>
        <v>216</v>
      </c>
      <c r="I1613" s="122">
        <f t="shared" si="3"/>
        <v>0.5917808219</v>
      </c>
      <c r="J1613" s="122">
        <f t="shared" si="4"/>
        <v>26.03835616</v>
      </c>
      <c r="K1613" s="122">
        <f t="shared" si="5"/>
        <v>19.008</v>
      </c>
      <c r="L1613" s="122">
        <f t="shared" si="6"/>
        <v>64</v>
      </c>
      <c r="M1613" s="125">
        <v>1.0</v>
      </c>
      <c r="N1613" s="125">
        <v>44.0</v>
      </c>
      <c r="O1613" s="118">
        <f t="shared" si="7"/>
        <v>44</v>
      </c>
      <c r="P1613" s="118"/>
      <c r="Q1613" s="118"/>
      <c r="R1613" s="118"/>
      <c r="S1613" s="118"/>
      <c r="T1613" s="118"/>
      <c r="U1613" s="118"/>
      <c r="V1613" s="118"/>
      <c r="W1613" s="118"/>
      <c r="X1613" s="118"/>
      <c r="Y1613" s="118"/>
      <c r="Z1613" s="118"/>
      <c r="AA1613" s="118"/>
      <c r="AB1613" s="118"/>
      <c r="AC1613" s="118"/>
      <c r="AD1613" s="118"/>
      <c r="AE1613" s="118"/>
      <c r="AF1613" s="118"/>
      <c r="AG1613" s="118"/>
    </row>
    <row r="1614" ht="11.25" customHeight="1">
      <c r="A1614" s="123">
        <v>28305.808334928493</v>
      </c>
      <c r="B1614" s="124">
        <v>343.99178000000006</v>
      </c>
      <c r="C1614" s="124">
        <f t="shared" si="1"/>
        <v>28.31538668</v>
      </c>
      <c r="D1614" s="124">
        <v>9740.260266852723</v>
      </c>
      <c r="E1614" s="125">
        <v>18.0</v>
      </c>
      <c r="F1614" s="125">
        <v>0.93</v>
      </c>
      <c r="G1614" s="126">
        <v>0.8</v>
      </c>
      <c r="H1614" s="127">
        <f t="shared" si="2"/>
        <v>388.8</v>
      </c>
      <c r="I1614" s="122">
        <f t="shared" si="3"/>
        <v>1.065205479</v>
      </c>
      <c r="J1614" s="122">
        <f t="shared" si="4"/>
        <v>46.8690411</v>
      </c>
      <c r="K1614" s="122">
        <f t="shared" si="5"/>
        <v>43.58820822</v>
      </c>
      <c r="L1614" s="122">
        <f t="shared" si="6"/>
        <v>134</v>
      </c>
      <c r="M1614" s="125">
        <v>1.0</v>
      </c>
      <c r="N1614" s="125">
        <v>44.0</v>
      </c>
      <c r="O1614" s="118">
        <f t="shared" si="7"/>
        <v>44</v>
      </c>
      <c r="P1614" s="118"/>
      <c r="Q1614" s="118"/>
      <c r="R1614" s="118"/>
      <c r="S1614" s="118"/>
      <c r="T1614" s="118"/>
      <c r="U1614" s="118"/>
      <c r="V1614" s="118"/>
      <c r="W1614" s="118"/>
      <c r="X1614" s="118"/>
      <c r="Y1614" s="118"/>
      <c r="Z1614" s="118"/>
      <c r="AA1614" s="118"/>
      <c r="AB1614" s="118"/>
      <c r="AC1614" s="118"/>
      <c r="AD1614" s="118"/>
      <c r="AE1614" s="118"/>
      <c r="AF1614" s="118"/>
      <c r="AG1614" s="118"/>
    </row>
    <row r="1615" ht="11.25" customHeight="1">
      <c r="A1615" s="123">
        <v>2838.435689263508</v>
      </c>
      <c r="B1615" s="124">
        <v>21.102884</v>
      </c>
      <c r="C1615" s="124">
        <f t="shared" si="1"/>
        <v>11.63410746</v>
      </c>
      <c r="D1615" s="124">
        <v>245.51322026316808</v>
      </c>
      <c r="E1615" s="125">
        <v>26.0</v>
      </c>
      <c r="F1615" s="125">
        <v>0.68</v>
      </c>
      <c r="G1615" s="126">
        <v>0.2</v>
      </c>
      <c r="H1615" s="127">
        <f t="shared" si="2"/>
        <v>374.4</v>
      </c>
      <c r="I1615" s="122">
        <f t="shared" si="3"/>
        <v>1.025753425</v>
      </c>
      <c r="J1615" s="122">
        <f t="shared" si="4"/>
        <v>16.41205479</v>
      </c>
      <c r="K1615" s="122">
        <f t="shared" si="5"/>
        <v>11.16019726</v>
      </c>
      <c r="L1615" s="122">
        <f t="shared" si="6"/>
        <v>39</v>
      </c>
      <c r="M1615" s="125">
        <v>1.0</v>
      </c>
      <c r="N1615" s="125">
        <v>16.0</v>
      </c>
      <c r="O1615" s="118">
        <f t="shared" si="7"/>
        <v>16</v>
      </c>
      <c r="P1615" s="118"/>
      <c r="Q1615" s="118"/>
      <c r="R1615" s="118"/>
      <c r="S1615" s="118"/>
      <c r="T1615" s="118"/>
      <c r="U1615" s="118"/>
      <c r="V1615" s="118"/>
      <c r="W1615" s="118"/>
      <c r="X1615" s="118"/>
      <c r="Y1615" s="118"/>
      <c r="Z1615" s="118"/>
      <c r="AA1615" s="118"/>
      <c r="AB1615" s="118"/>
      <c r="AC1615" s="118"/>
      <c r="AD1615" s="118"/>
      <c r="AE1615" s="118"/>
      <c r="AF1615" s="118"/>
      <c r="AG1615" s="118"/>
    </row>
    <row r="1616" ht="11.25" customHeight="1">
      <c r="A1616" s="123">
        <v>78229.36295884743</v>
      </c>
      <c r="B1616" s="124">
        <v>625.0312640000001</v>
      </c>
      <c r="C1616" s="124">
        <f t="shared" si="1"/>
        <v>21.51593924</v>
      </c>
      <c r="D1616" s="124">
        <v>13448.134697759331</v>
      </c>
      <c r="E1616" s="125">
        <v>18.0</v>
      </c>
      <c r="F1616" s="125">
        <v>1.16</v>
      </c>
      <c r="G1616" s="126">
        <v>-0.6</v>
      </c>
      <c r="H1616" s="127">
        <f t="shared" si="2"/>
        <v>86.4</v>
      </c>
      <c r="I1616" s="122">
        <f t="shared" si="3"/>
        <v>0.2367123288</v>
      </c>
      <c r="J1616" s="122">
        <f t="shared" si="4"/>
        <v>8.758356164</v>
      </c>
      <c r="K1616" s="122">
        <f t="shared" si="5"/>
        <v>10.15969315</v>
      </c>
      <c r="L1616" s="122">
        <f t="shared" si="6"/>
        <v>29</v>
      </c>
      <c r="M1616" s="125">
        <v>0.7</v>
      </c>
      <c r="N1616" s="125">
        <v>26.0</v>
      </c>
      <c r="O1616" s="118">
        <f t="shared" si="7"/>
        <v>37</v>
      </c>
      <c r="P1616" s="118"/>
      <c r="Q1616" s="118"/>
      <c r="R1616" s="118"/>
      <c r="S1616" s="118"/>
      <c r="T1616" s="118"/>
      <c r="U1616" s="118"/>
      <c r="V1616" s="118"/>
      <c r="W1616" s="118"/>
      <c r="X1616" s="118"/>
      <c r="Y1616" s="118"/>
      <c r="Z1616" s="118"/>
      <c r="AA1616" s="118"/>
      <c r="AB1616" s="118"/>
      <c r="AC1616" s="118"/>
      <c r="AD1616" s="118"/>
      <c r="AE1616" s="118"/>
      <c r="AF1616" s="118"/>
      <c r="AG1616" s="118"/>
    </row>
    <row r="1617" ht="11.25" customHeight="1">
      <c r="A1617" s="123">
        <v>79791.06753981244</v>
      </c>
      <c r="B1617" s="124">
        <v>7.014810000000001</v>
      </c>
      <c r="C1617" s="124">
        <f t="shared" si="1"/>
        <v>18.52061829</v>
      </c>
      <c r="D1617" s="124">
        <v>129.91861841339338</v>
      </c>
      <c r="E1617" s="125">
        <v>26.0</v>
      </c>
      <c r="F1617" s="125">
        <v>1.54</v>
      </c>
      <c r="G1617" s="126">
        <v>-0.1</v>
      </c>
      <c r="H1617" s="127">
        <f t="shared" si="2"/>
        <v>280.8</v>
      </c>
      <c r="I1617" s="122">
        <f t="shared" si="3"/>
        <v>0.7693150685</v>
      </c>
      <c r="J1617" s="122">
        <f t="shared" si="4"/>
        <v>8.462465753</v>
      </c>
      <c r="K1617" s="122">
        <f t="shared" si="5"/>
        <v>13.03219726</v>
      </c>
      <c r="L1617" s="122">
        <f t="shared" si="6"/>
        <v>35</v>
      </c>
      <c r="M1617" s="125">
        <v>1.0</v>
      </c>
      <c r="N1617" s="125">
        <v>11.0</v>
      </c>
      <c r="O1617" s="118">
        <f t="shared" si="7"/>
        <v>11</v>
      </c>
      <c r="P1617" s="118"/>
      <c r="Q1617" s="118"/>
      <c r="R1617" s="118"/>
      <c r="S1617" s="118"/>
      <c r="T1617" s="118"/>
      <c r="U1617" s="118"/>
      <c r="V1617" s="118"/>
      <c r="W1617" s="118"/>
      <c r="X1617" s="118"/>
      <c r="Y1617" s="118"/>
      <c r="Z1617" s="118"/>
      <c r="AA1617" s="118"/>
      <c r="AB1617" s="118"/>
      <c r="AC1617" s="118"/>
      <c r="AD1617" s="118"/>
      <c r="AE1617" s="118"/>
      <c r="AF1617" s="118"/>
      <c r="AG1617" s="118"/>
    </row>
    <row r="1618" ht="11.25" customHeight="1">
      <c r="A1618" s="123">
        <v>84121.20154206033</v>
      </c>
      <c r="B1618" s="124">
        <v>45.888546</v>
      </c>
      <c r="C1618" s="124">
        <f t="shared" si="1"/>
        <v>39.04110785</v>
      </c>
      <c r="D1618" s="124">
        <v>1791.5396733626185</v>
      </c>
      <c r="E1618" s="125">
        <v>26.0</v>
      </c>
      <c r="F1618" s="125">
        <v>0.58</v>
      </c>
      <c r="G1618" s="126">
        <v>-0.2</v>
      </c>
      <c r="H1618" s="127">
        <f t="shared" si="2"/>
        <v>249.6</v>
      </c>
      <c r="I1618" s="122">
        <f t="shared" si="3"/>
        <v>0.6838356164</v>
      </c>
      <c r="J1618" s="122">
        <f t="shared" si="4"/>
        <v>63.59671233</v>
      </c>
      <c r="K1618" s="122">
        <f t="shared" si="5"/>
        <v>36.88609315</v>
      </c>
      <c r="L1618" s="122">
        <f t="shared" si="6"/>
        <v>137</v>
      </c>
      <c r="M1618" s="125">
        <v>0.82</v>
      </c>
      <c r="N1618" s="125">
        <v>76.0</v>
      </c>
      <c r="O1618" s="118">
        <f t="shared" si="7"/>
        <v>93</v>
      </c>
      <c r="P1618" s="118"/>
      <c r="Q1618" s="118"/>
      <c r="R1618" s="118"/>
      <c r="S1618" s="118"/>
      <c r="T1618" s="118"/>
      <c r="U1618" s="118"/>
      <c r="V1618" s="118"/>
      <c r="W1618" s="118"/>
      <c r="X1618" s="118"/>
      <c r="Y1618" s="118"/>
      <c r="Z1618" s="118"/>
      <c r="AA1618" s="118"/>
      <c r="AB1618" s="118"/>
      <c r="AC1618" s="118"/>
      <c r="AD1618" s="118"/>
      <c r="AE1618" s="118"/>
      <c r="AF1618" s="118"/>
      <c r="AG1618" s="118"/>
    </row>
    <row r="1619" ht="11.25" customHeight="1">
      <c r="A1619" s="123">
        <v>99578.02335094941</v>
      </c>
      <c r="B1619" s="124">
        <v>156.025353</v>
      </c>
      <c r="C1619" s="124">
        <f t="shared" si="1"/>
        <v>9.845934898</v>
      </c>
      <c r="D1619" s="124">
        <v>1536.2154680376518</v>
      </c>
      <c r="E1619" s="125">
        <v>18.0</v>
      </c>
      <c r="F1619" s="125">
        <v>0.73</v>
      </c>
      <c r="G1619" s="126">
        <v>0.8</v>
      </c>
      <c r="H1619" s="127">
        <f t="shared" si="2"/>
        <v>388.8</v>
      </c>
      <c r="I1619" s="122">
        <f t="shared" si="3"/>
        <v>1.065205479</v>
      </c>
      <c r="J1619" s="122">
        <f t="shared" si="4"/>
        <v>29.82575342</v>
      </c>
      <c r="K1619" s="122">
        <f t="shared" si="5"/>
        <v>21.7728</v>
      </c>
      <c r="L1619" s="122">
        <f t="shared" si="6"/>
        <v>73</v>
      </c>
      <c r="M1619" s="125">
        <v>0.82</v>
      </c>
      <c r="N1619" s="125">
        <v>23.0</v>
      </c>
      <c r="O1619" s="118">
        <f t="shared" si="7"/>
        <v>28</v>
      </c>
      <c r="P1619" s="118"/>
      <c r="Q1619" s="118"/>
      <c r="R1619" s="118"/>
      <c r="S1619" s="118"/>
      <c r="T1619" s="118"/>
      <c r="U1619" s="118"/>
      <c r="V1619" s="118"/>
      <c r="W1619" s="118"/>
      <c r="X1619" s="118"/>
      <c r="Y1619" s="118"/>
      <c r="Z1619" s="118"/>
      <c r="AA1619" s="118"/>
      <c r="AB1619" s="118"/>
      <c r="AC1619" s="118"/>
      <c r="AD1619" s="118"/>
      <c r="AE1619" s="118"/>
      <c r="AF1619" s="118"/>
      <c r="AG1619" s="118"/>
    </row>
    <row r="1620" ht="11.25" customHeight="1">
      <c r="A1620" s="123">
        <v>71879.1997218395</v>
      </c>
      <c r="B1620" s="124">
        <v>134.984586</v>
      </c>
      <c r="C1620" s="124">
        <f t="shared" si="1"/>
        <v>22.6688256</v>
      </c>
      <c r="D1620" s="124">
        <v>3059.9420383658353</v>
      </c>
      <c r="E1620" s="125">
        <v>26.0</v>
      </c>
      <c r="F1620" s="125">
        <v>0.97</v>
      </c>
      <c r="G1620" s="126">
        <v>0.8</v>
      </c>
      <c r="H1620" s="127">
        <f t="shared" si="2"/>
        <v>561.6</v>
      </c>
      <c r="I1620" s="122">
        <f t="shared" si="3"/>
        <v>1.538630137</v>
      </c>
      <c r="J1620" s="122">
        <f t="shared" si="4"/>
        <v>41.5430137</v>
      </c>
      <c r="K1620" s="122">
        <f t="shared" si="5"/>
        <v>40.29672329</v>
      </c>
      <c r="L1620" s="122">
        <f t="shared" si="6"/>
        <v>122</v>
      </c>
      <c r="M1620" s="125">
        <v>0.85</v>
      </c>
      <c r="N1620" s="125">
        <v>23.0</v>
      </c>
      <c r="O1620" s="118">
        <f t="shared" si="7"/>
        <v>27</v>
      </c>
      <c r="P1620" s="118"/>
      <c r="Q1620" s="118"/>
      <c r="R1620" s="118"/>
      <c r="S1620" s="118"/>
      <c r="T1620" s="118"/>
      <c r="U1620" s="118"/>
      <c r="V1620" s="118"/>
      <c r="W1620" s="118"/>
      <c r="X1620" s="118"/>
      <c r="Y1620" s="118"/>
      <c r="Z1620" s="118"/>
      <c r="AA1620" s="118"/>
      <c r="AB1620" s="118"/>
      <c r="AC1620" s="118"/>
      <c r="AD1620" s="118"/>
      <c r="AE1620" s="118"/>
      <c r="AF1620" s="118"/>
      <c r="AG1620" s="118"/>
    </row>
    <row r="1621" ht="11.25" customHeight="1">
      <c r="A1621" s="123">
        <v>26139.86709374595</v>
      </c>
      <c r="B1621" s="124">
        <v>25.113022000000004</v>
      </c>
      <c r="C1621" s="124">
        <f t="shared" si="1"/>
        <v>42.09351356</v>
      </c>
      <c r="D1621" s="124">
        <v>1057.0953320701803</v>
      </c>
      <c r="E1621" s="125">
        <v>26.0</v>
      </c>
      <c r="F1621" s="125">
        <v>1.14</v>
      </c>
      <c r="G1621" s="126">
        <v>-0.4</v>
      </c>
      <c r="H1621" s="127">
        <f t="shared" si="2"/>
        <v>187.2</v>
      </c>
      <c r="I1621" s="122">
        <f t="shared" si="3"/>
        <v>0.5128767123</v>
      </c>
      <c r="J1621" s="122">
        <f t="shared" si="4"/>
        <v>17.95068493</v>
      </c>
      <c r="K1621" s="122">
        <f t="shared" si="5"/>
        <v>20.46378082</v>
      </c>
      <c r="L1621" s="122">
        <f t="shared" si="6"/>
        <v>59</v>
      </c>
      <c r="M1621" s="125">
        <v>0.85</v>
      </c>
      <c r="N1621" s="125">
        <v>30.0</v>
      </c>
      <c r="O1621" s="118">
        <f t="shared" si="7"/>
        <v>35</v>
      </c>
      <c r="P1621" s="118"/>
      <c r="Q1621" s="118"/>
      <c r="R1621" s="118"/>
      <c r="S1621" s="118"/>
      <c r="T1621" s="118"/>
      <c r="U1621" s="118"/>
      <c r="V1621" s="118"/>
      <c r="W1621" s="118"/>
      <c r="X1621" s="118"/>
      <c r="Y1621" s="118"/>
      <c r="Z1621" s="118"/>
      <c r="AA1621" s="118"/>
      <c r="AB1621" s="118"/>
      <c r="AC1621" s="118"/>
      <c r="AD1621" s="118"/>
      <c r="AE1621" s="118"/>
      <c r="AF1621" s="118"/>
      <c r="AG1621" s="118"/>
    </row>
    <row r="1622" ht="11.25" customHeight="1">
      <c r="A1622" s="123">
        <v>22414.89462226459</v>
      </c>
      <c r="B1622" s="124">
        <v>27.533132000000002</v>
      </c>
      <c r="C1622" s="124">
        <f t="shared" si="1"/>
        <v>42.1151531</v>
      </c>
      <c r="D1622" s="124">
        <v>1159.5620694216236</v>
      </c>
      <c r="E1622" s="125">
        <v>26.0</v>
      </c>
      <c r="F1622" s="125">
        <v>1.14</v>
      </c>
      <c r="G1622" s="126">
        <v>1.2</v>
      </c>
      <c r="H1622" s="127">
        <f t="shared" si="2"/>
        <v>686.4</v>
      </c>
      <c r="I1622" s="122">
        <f t="shared" si="3"/>
        <v>1.880547945</v>
      </c>
      <c r="J1622" s="122">
        <f t="shared" si="4"/>
        <v>69.58027397</v>
      </c>
      <c r="K1622" s="122">
        <f t="shared" si="5"/>
        <v>79.32151233</v>
      </c>
      <c r="L1622" s="122">
        <f t="shared" si="6"/>
        <v>228</v>
      </c>
      <c r="M1622" s="125">
        <v>0.82</v>
      </c>
      <c r="N1622" s="125">
        <v>30.0</v>
      </c>
      <c r="O1622" s="118">
        <f t="shared" si="7"/>
        <v>37</v>
      </c>
      <c r="P1622" s="118"/>
      <c r="Q1622" s="118"/>
      <c r="R1622" s="118"/>
      <c r="S1622" s="118"/>
      <c r="T1622" s="118"/>
      <c r="U1622" s="118"/>
      <c r="V1622" s="118"/>
      <c r="W1622" s="118"/>
      <c r="X1622" s="118"/>
      <c r="Y1622" s="118"/>
      <c r="Z1622" s="118"/>
      <c r="AA1622" s="118"/>
      <c r="AB1622" s="118"/>
      <c r="AC1622" s="118"/>
      <c r="AD1622" s="118"/>
      <c r="AE1622" s="118"/>
      <c r="AF1622" s="118"/>
      <c r="AG1622" s="118"/>
    </row>
    <row r="1623" ht="11.25" customHeight="1">
      <c r="A1623" s="123">
        <v>68881.04221145493</v>
      </c>
      <c r="B1623" s="124">
        <v>27.942332000000004</v>
      </c>
      <c r="C1623" s="124">
        <f t="shared" si="1"/>
        <v>42.09537763</v>
      </c>
      <c r="D1623" s="124">
        <v>1176.243017408483</v>
      </c>
      <c r="E1623" s="125">
        <v>26.0</v>
      </c>
      <c r="F1623" s="125">
        <v>1.14</v>
      </c>
      <c r="G1623" s="126">
        <v>0.6</v>
      </c>
      <c r="H1623" s="127">
        <f t="shared" si="2"/>
        <v>499.2</v>
      </c>
      <c r="I1623" s="122">
        <f t="shared" si="3"/>
        <v>1.367671233</v>
      </c>
      <c r="J1623" s="122">
        <f t="shared" si="4"/>
        <v>50.60383562</v>
      </c>
      <c r="K1623" s="122">
        <f t="shared" si="5"/>
        <v>57.6883726</v>
      </c>
      <c r="L1623" s="122">
        <f t="shared" si="6"/>
        <v>166</v>
      </c>
      <c r="M1623" s="125">
        <v>0.82</v>
      </c>
      <c r="N1623" s="125">
        <v>30.0</v>
      </c>
      <c r="O1623" s="118">
        <f t="shared" si="7"/>
        <v>37</v>
      </c>
      <c r="P1623" s="118"/>
      <c r="Q1623" s="118"/>
      <c r="R1623" s="118"/>
      <c r="S1623" s="118"/>
      <c r="T1623" s="118"/>
      <c r="U1623" s="118"/>
      <c r="V1623" s="118"/>
      <c r="W1623" s="118"/>
      <c r="X1623" s="118"/>
      <c r="Y1623" s="118"/>
      <c r="Z1623" s="118"/>
      <c r="AA1623" s="118"/>
      <c r="AB1623" s="118"/>
      <c r="AC1623" s="118"/>
      <c r="AD1623" s="118"/>
      <c r="AE1623" s="118"/>
      <c r="AF1623" s="118"/>
      <c r="AG1623" s="118"/>
    </row>
    <row r="1624" ht="11.25" customHeight="1">
      <c r="A1624" s="123">
        <v>57501.49232508402</v>
      </c>
      <c r="B1624" s="124">
        <v>21.605617000000002</v>
      </c>
      <c r="C1624" s="124">
        <f t="shared" si="1"/>
        <v>42.48562882</v>
      </c>
      <c r="D1624" s="124">
        <v>917.9282243426215</v>
      </c>
      <c r="E1624" s="125">
        <v>26.0</v>
      </c>
      <c r="F1624" s="125">
        <v>1.14</v>
      </c>
      <c r="G1624" s="126">
        <v>0.2</v>
      </c>
      <c r="H1624" s="127">
        <f t="shared" si="2"/>
        <v>374.4</v>
      </c>
      <c r="I1624" s="122">
        <f t="shared" si="3"/>
        <v>1.025753425</v>
      </c>
      <c r="J1624" s="122">
        <f t="shared" si="4"/>
        <v>37.95287671</v>
      </c>
      <c r="K1624" s="122">
        <f t="shared" si="5"/>
        <v>43.26627945</v>
      </c>
      <c r="L1624" s="122">
        <f t="shared" si="6"/>
        <v>124</v>
      </c>
      <c r="M1624" s="125">
        <v>0.82</v>
      </c>
      <c r="N1624" s="125">
        <v>30.0</v>
      </c>
      <c r="O1624" s="118">
        <f t="shared" si="7"/>
        <v>37</v>
      </c>
      <c r="P1624" s="118"/>
      <c r="Q1624" s="118"/>
      <c r="R1624" s="118"/>
      <c r="S1624" s="118"/>
      <c r="T1624" s="118"/>
      <c r="U1624" s="118"/>
      <c r="V1624" s="118"/>
      <c r="W1624" s="118"/>
      <c r="X1624" s="118"/>
      <c r="Y1624" s="118"/>
      <c r="Z1624" s="118"/>
      <c r="AA1624" s="118"/>
      <c r="AB1624" s="118"/>
      <c r="AC1624" s="118"/>
      <c r="AD1624" s="118"/>
      <c r="AE1624" s="118"/>
      <c r="AF1624" s="118"/>
      <c r="AG1624" s="118"/>
    </row>
    <row r="1625" ht="11.25" customHeight="1">
      <c r="A1625" s="123">
        <v>2753.12031860715</v>
      </c>
      <c r="B1625" s="124">
        <v>24.727208</v>
      </c>
      <c r="C1625" s="124">
        <f t="shared" si="1"/>
        <v>42.2683869</v>
      </c>
      <c r="D1625" s="124">
        <v>1045.179194790441</v>
      </c>
      <c r="E1625" s="125">
        <v>26.0</v>
      </c>
      <c r="F1625" s="125">
        <v>1.14</v>
      </c>
      <c r="G1625" s="126">
        <v>1.5</v>
      </c>
      <c r="H1625" s="127">
        <f t="shared" si="2"/>
        <v>780</v>
      </c>
      <c r="I1625" s="122">
        <f t="shared" si="3"/>
        <v>2.136986301</v>
      </c>
      <c r="J1625" s="122">
        <f t="shared" si="4"/>
        <v>79.06849315</v>
      </c>
      <c r="K1625" s="122">
        <f t="shared" si="5"/>
        <v>90.13808219</v>
      </c>
      <c r="L1625" s="122">
        <f t="shared" si="6"/>
        <v>259</v>
      </c>
      <c r="M1625" s="125">
        <v>0.82</v>
      </c>
      <c r="N1625" s="125">
        <v>30.0</v>
      </c>
      <c r="O1625" s="118">
        <f t="shared" si="7"/>
        <v>37</v>
      </c>
      <c r="P1625" s="118"/>
      <c r="Q1625" s="118"/>
      <c r="R1625" s="118"/>
      <c r="S1625" s="118"/>
      <c r="T1625" s="118"/>
      <c r="U1625" s="118"/>
      <c r="V1625" s="118"/>
      <c r="W1625" s="118"/>
      <c r="X1625" s="118"/>
      <c r="Y1625" s="118"/>
      <c r="Z1625" s="118"/>
      <c r="AA1625" s="118"/>
      <c r="AB1625" s="118"/>
      <c r="AC1625" s="118"/>
      <c r="AD1625" s="118"/>
      <c r="AE1625" s="118"/>
      <c r="AF1625" s="118"/>
      <c r="AG1625" s="118"/>
    </row>
    <row r="1626" ht="11.25" customHeight="1">
      <c r="A1626" s="123">
        <v>87180.96882030157</v>
      </c>
      <c r="B1626" s="124">
        <v>28.854254</v>
      </c>
      <c r="C1626" s="124">
        <f t="shared" si="1"/>
        <v>42.05332486</v>
      </c>
      <c r="D1626" s="124">
        <v>1213.4173171398431</v>
      </c>
      <c r="E1626" s="125">
        <v>26.0</v>
      </c>
      <c r="F1626" s="125">
        <v>1.14</v>
      </c>
      <c r="G1626" s="126">
        <v>0.6</v>
      </c>
      <c r="H1626" s="127">
        <f t="shared" si="2"/>
        <v>499.2</v>
      </c>
      <c r="I1626" s="122">
        <f t="shared" si="3"/>
        <v>1.367671233</v>
      </c>
      <c r="J1626" s="122">
        <f t="shared" si="4"/>
        <v>50.60383562</v>
      </c>
      <c r="K1626" s="122">
        <f t="shared" si="5"/>
        <v>57.6883726</v>
      </c>
      <c r="L1626" s="122">
        <f t="shared" si="6"/>
        <v>166</v>
      </c>
      <c r="M1626" s="125">
        <v>0.82</v>
      </c>
      <c r="N1626" s="125">
        <v>30.0</v>
      </c>
      <c r="O1626" s="118">
        <f t="shared" si="7"/>
        <v>37</v>
      </c>
      <c r="P1626" s="118"/>
      <c r="Q1626" s="118"/>
      <c r="R1626" s="118"/>
      <c r="S1626" s="118"/>
      <c r="T1626" s="118"/>
      <c r="U1626" s="118"/>
      <c r="V1626" s="118"/>
      <c r="W1626" s="118"/>
      <c r="X1626" s="118"/>
      <c r="Y1626" s="118"/>
      <c r="Z1626" s="118"/>
      <c r="AA1626" s="118"/>
      <c r="AB1626" s="118"/>
      <c r="AC1626" s="118"/>
      <c r="AD1626" s="118"/>
      <c r="AE1626" s="118"/>
      <c r="AF1626" s="118"/>
      <c r="AG1626" s="118"/>
    </row>
    <row r="1627" ht="11.25" customHeight="1">
      <c r="A1627" s="123">
        <v>29408.853443668293</v>
      </c>
      <c r="B1627" s="124">
        <v>29.111467000000005</v>
      </c>
      <c r="C1627" s="124">
        <f t="shared" si="1"/>
        <v>15.19699923</v>
      </c>
      <c r="D1627" s="124">
        <v>442.4069417055751</v>
      </c>
      <c r="E1627" s="125">
        <v>66.0</v>
      </c>
      <c r="F1627" s="125">
        <v>0.25</v>
      </c>
      <c r="G1627" s="126">
        <v>0.8</v>
      </c>
      <c r="H1627" s="127">
        <f t="shared" si="2"/>
        <v>1425.6</v>
      </c>
      <c r="I1627" s="122">
        <f t="shared" si="3"/>
        <v>3.905753425</v>
      </c>
      <c r="J1627" s="122">
        <f t="shared" si="4"/>
        <v>82.02082192</v>
      </c>
      <c r="K1627" s="122">
        <f t="shared" si="5"/>
        <v>20.50520548</v>
      </c>
      <c r="L1627" s="122">
        <f t="shared" si="6"/>
        <v>123</v>
      </c>
      <c r="M1627" s="125">
        <v>1.0</v>
      </c>
      <c r="N1627" s="125">
        <v>21.0</v>
      </c>
      <c r="O1627" s="118">
        <f t="shared" si="7"/>
        <v>21</v>
      </c>
      <c r="P1627" s="118"/>
      <c r="Q1627" s="118"/>
      <c r="R1627" s="118"/>
      <c r="S1627" s="118"/>
      <c r="T1627" s="118"/>
      <c r="U1627" s="118"/>
      <c r="V1627" s="118"/>
      <c r="W1627" s="118"/>
      <c r="X1627" s="118"/>
      <c r="Y1627" s="118"/>
      <c r="Z1627" s="118"/>
      <c r="AA1627" s="118"/>
      <c r="AB1627" s="118"/>
      <c r="AC1627" s="118"/>
      <c r="AD1627" s="118"/>
      <c r="AE1627" s="118"/>
      <c r="AF1627" s="118"/>
      <c r="AG1627" s="118"/>
    </row>
    <row r="1628" ht="11.25" customHeight="1">
      <c r="A1628" s="123">
        <v>16643.7931915846</v>
      </c>
      <c r="B1628" s="124">
        <v>5.787221000000001</v>
      </c>
      <c r="C1628" s="124">
        <f t="shared" si="1"/>
        <v>13.24715544</v>
      </c>
      <c r="D1628" s="124">
        <v>76.66421617636456</v>
      </c>
      <c r="E1628" s="125">
        <v>34.0</v>
      </c>
      <c r="F1628" s="125">
        <v>0.25</v>
      </c>
      <c r="G1628" s="126">
        <v>0.8</v>
      </c>
      <c r="H1628" s="127">
        <f t="shared" si="2"/>
        <v>734.4</v>
      </c>
      <c r="I1628" s="122">
        <f t="shared" si="3"/>
        <v>2.012054795</v>
      </c>
      <c r="J1628" s="122">
        <f t="shared" si="4"/>
        <v>50.30136986</v>
      </c>
      <c r="K1628" s="122">
        <f t="shared" si="5"/>
        <v>12.57534247</v>
      </c>
      <c r="L1628" s="122">
        <f t="shared" si="6"/>
        <v>75</v>
      </c>
      <c r="M1628" s="125">
        <v>0.83</v>
      </c>
      <c r="N1628" s="125">
        <v>21.0</v>
      </c>
      <c r="O1628" s="118">
        <f t="shared" si="7"/>
        <v>25</v>
      </c>
      <c r="P1628" s="118"/>
      <c r="Q1628" s="118"/>
      <c r="R1628" s="118"/>
      <c r="S1628" s="118"/>
      <c r="T1628" s="118"/>
      <c r="U1628" s="118"/>
      <c r="V1628" s="118"/>
      <c r="W1628" s="118"/>
      <c r="X1628" s="118"/>
      <c r="Y1628" s="118"/>
      <c r="Z1628" s="118"/>
      <c r="AA1628" s="118"/>
      <c r="AB1628" s="118"/>
      <c r="AC1628" s="118"/>
      <c r="AD1628" s="118"/>
      <c r="AE1628" s="118"/>
      <c r="AF1628" s="118"/>
      <c r="AG1628" s="118"/>
    </row>
    <row r="1629" ht="11.25" customHeight="1">
      <c r="A1629" s="123">
        <v>41517.1786731544</v>
      </c>
      <c r="B1629" s="124">
        <v>44.240064000000004</v>
      </c>
      <c r="C1629" s="124">
        <f t="shared" si="1"/>
        <v>29.72273626</v>
      </c>
      <c r="D1629" s="124">
        <v>1314.9357542616533</v>
      </c>
      <c r="E1629" s="125">
        <v>10.0</v>
      </c>
      <c r="F1629" s="125">
        <v>2.83</v>
      </c>
      <c r="G1629" s="126">
        <v>0.5</v>
      </c>
      <c r="H1629" s="127">
        <f t="shared" si="2"/>
        <v>180</v>
      </c>
      <c r="I1629" s="122">
        <f t="shared" si="3"/>
        <v>0.4931506849</v>
      </c>
      <c r="J1629" s="122">
        <f t="shared" si="4"/>
        <v>11.34246575</v>
      </c>
      <c r="K1629" s="122">
        <f t="shared" si="5"/>
        <v>32.09917808</v>
      </c>
      <c r="L1629" s="122">
        <f t="shared" si="6"/>
        <v>76</v>
      </c>
      <c r="M1629" s="125">
        <v>1.0</v>
      </c>
      <c r="N1629" s="125">
        <v>23.0</v>
      </c>
      <c r="O1629" s="118">
        <f t="shared" si="7"/>
        <v>23</v>
      </c>
      <c r="P1629" s="118"/>
      <c r="Q1629" s="118"/>
      <c r="R1629" s="118"/>
      <c r="S1629" s="118"/>
      <c r="T1629" s="118"/>
      <c r="U1629" s="118"/>
      <c r="V1629" s="118"/>
      <c r="W1629" s="118"/>
      <c r="X1629" s="118"/>
      <c r="Y1629" s="118"/>
      <c r="Z1629" s="118"/>
      <c r="AA1629" s="118"/>
      <c r="AB1629" s="118"/>
      <c r="AC1629" s="118"/>
      <c r="AD1629" s="118"/>
      <c r="AE1629" s="118"/>
      <c r="AF1629" s="118"/>
      <c r="AG1629" s="118"/>
    </row>
    <row r="1630" ht="11.25" customHeight="1">
      <c r="A1630" s="123">
        <v>1082.2286793170988</v>
      </c>
      <c r="B1630" s="124">
        <v>170.699936</v>
      </c>
      <c r="C1630" s="124">
        <f t="shared" si="1"/>
        <v>27.97997948</v>
      </c>
      <c r="D1630" s="124">
        <v>4776.1807069148535</v>
      </c>
      <c r="E1630" s="125">
        <v>34.0</v>
      </c>
      <c r="F1630" s="125">
        <v>0.91</v>
      </c>
      <c r="G1630" s="126">
        <v>0.8</v>
      </c>
      <c r="H1630" s="127">
        <f t="shared" si="2"/>
        <v>734.4</v>
      </c>
      <c r="I1630" s="122">
        <f t="shared" si="3"/>
        <v>2.012054795</v>
      </c>
      <c r="J1630" s="122">
        <f t="shared" si="4"/>
        <v>56.33753425</v>
      </c>
      <c r="K1630" s="122">
        <f t="shared" si="5"/>
        <v>51.26715616</v>
      </c>
      <c r="L1630" s="122">
        <f t="shared" si="6"/>
        <v>159</v>
      </c>
      <c r="M1630" s="125">
        <v>0.82</v>
      </c>
      <c r="N1630" s="125">
        <v>23.0</v>
      </c>
      <c r="O1630" s="118">
        <f t="shared" si="7"/>
        <v>28</v>
      </c>
      <c r="P1630" s="118"/>
      <c r="Q1630" s="118"/>
      <c r="R1630" s="118"/>
      <c r="S1630" s="118"/>
      <c r="T1630" s="118"/>
      <c r="U1630" s="118"/>
      <c r="V1630" s="118"/>
      <c r="W1630" s="118"/>
      <c r="X1630" s="118"/>
      <c r="Y1630" s="118"/>
      <c r="Z1630" s="118"/>
      <c r="AA1630" s="118"/>
      <c r="AB1630" s="118"/>
      <c r="AC1630" s="118"/>
      <c r="AD1630" s="118"/>
      <c r="AE1630" s="118"/>
      <c r="AF1630" s="118"/>
      <c r="AG1630" s="118"/>
    </row>
    <row r="1631" ht="11.25" customHeight="1">
      <c r="A1631" s="123">
        <v>12328.159625148404</v>
      </c>
      <c r="B1631" s="124">
        <v>10.086824000000002</v>
      </c>
      <c r="C1631" s="124">
        <f t="shared" si="1"/>
        <v>127.8335283</v>
      </c>
      <c r="D1631" s="124">
        <v>1289.4343017029767</v>
      </c>
      <c r="E1631" s="125">
        <v>26.0</v>
      </c>
      <c r="F1631" s="125">
        <v>3.46</v>
      </c>
      <c r="G1631" s="126">
        <v>0.4</v>
      </c>
      <c r="H1631" s="127">
        <f t="shared" si="2"/>
        <v>436.8</v>
      </c>
      <c r="I1631" s="122">
        <f t="shared" si="3"/>
        <v>1.196712329</v>
      </c>
      <c r="J1631" s="122">
        <f t="shared" si="4"/>
        <v>52.65534247</v>
      </c>
      <c r="K1631" s="122">
        <f t="shared" si="5"/>
        <v>182.1874849</v>
      </c>
      <c r="L1631" s="122">
        <f t="shared" si="6"/>
        <v>417</v>
      </c>
      <c r="M1631" s="125">
        <v>1.0</v>
      </c>
      <c r="N1631" s="125">
        <v>44.0</v>
      </c>
      <c r="O1631" s="118">
        <f t="shared" si="7"/>
        <v>44</v>
      </c>
      <c r="P1631" s="118"/>
      <c r="Q1631" s="118"/>
      <c r="R1631" s="118"/>
      <c r="S1631" s="118"/>
      <c r="T1631" s="118"/>
      <c r="U1631" s="118"/>
      <c r="V1631" s="118"/>
      <c r="W1631" s="118"/>
      <c r="X1631" s="118"/>
      <c r="Y1631" s="118"/>
      <c r="Z1631" s="118"/>
      <c r="AA1631" s="118"/>
      <c r="AB1631" s="118"/>
      <c r="AC1631" s="118"/>
      <c r="AD1631" s="118"/>
      <c r="AE1631" s="118"/>
      <c r="AF1631" s="118"/>
      <c r="AG1631" s="118"/>
    </row>
    <row r="1632" ht="11.25" customHeight="1">
      <c r="A1632" s="123">
        <v>72626.31805665317</v>
      </c>
      <c r="B1632" s="124">
        <v>57.533135</v>
      </c>
      <c r="C1632" s="124">
        <f t="shared" si="1"/>
        <v>27.1506763</v>
      </c>
      <c r="D1632" s="124">
        <v>1562.0635251705003</v>
      </c>
      <c r="E1632" s="125">
        <v>10.0</v>
      </c>
      <c r="F1632" s="125">
        <v>1.95</v>
      </c>
      <c r="G1632" s="126">
        <v>1.5</v>
      </c>
      <c r="H1632" s="127">
        <f t="shared" si="2"/>
        <v>300</v>
      </c>
      <c r="I1632" s="122">
        <f t="shared" si="3"/>
        <v>0.8219178082</v>
      </c>
      <c r="J1632" s="122">
        <f t="shared" si="4"/>
        <v>36.16438356</v>
      </c>
      <c r="K1632" s="122">
        <f t="shared" si="5"/>
        <v>70.52054795</v>
      </c>
      <c r="L1632" s="122">
        <f t="shared" si="6"/>
        <v>177</v>
      </c>
      <c r="M1632" s="125">
        <v>1.0</v>
      </c>
      <c r="N1632" s="125">
        <v>44.0</v>
      </c>
      <c r="O1632" s="118">
        <f t="shared" si="7"/>
        <v>44</v>
      </c>
      <c r="P1632" s="118"/>
      <c r="Q1632" s="118"/>
      <c r="R1632" s="118"/>
      <c r="S1632" s="118"/>
      <c r="T1632" s="118"/>
      <c r="U1632" s="118"/>
      <c r="V1632" s="118"/>
      <c r="W1632" s="118"/>
      <c r="X1632" s="118"/>
      <c r="Y1632" s="118"/>
      <c r="Z1632" s="118"/>
      <c r="AA1632" s="118"/>
      <c r="AB1632" s="118"/>
      <c r="AC1632" s="118"/>
      <c r="AD1632" s="118"/>
      <c r="AE1632" s="118"/>
      <c r="AF1632" s="118"/>
      <c r="AG1632" s="118"/>
    </row>
    <row r="1633" ht="11.25" customHeight="1">
      <c r="A1633" s="123">
        <v>16289.396600729822</v>
      </c>
      <c r="B1633" s="124">
        <v>6.348408</v>
      </c>
      <c r="C1633" s="124">
        <f t="shared" si="1"/>
        <v>44.41719665</v>
      </c>
      <c r="D1633" s="124">
        <v>281.9784865335743</v>
      </c>
      <c r="E1633" s="125">
        <v>34.0</v>
      </c>
      <c r="F1633" s="125">
        <v>1.45</v>
      </c>
      <c r="G1633" s="126">
        <v>0.5</v>
      </c>
      <c r="H1633" s="127">
        <f t="shared" si="2"/>
        <v>612</v>
      </c>
      <c r="I1633" s="122">
        <f t="shared" si="3"/>
        <v>1.676712329</v>
      </c>
      <c r="J1633" s="122">
        <f t="shared" si="4"/>
        <v>41.91780822</v>
      </c>
      <c r="K1633" s="122">
        <f t="shared" si="5"/>
        <v>60.78082192</v>
      </c>
      <c r="L1633" s="122">
        <f t="shared" si="6"/>
        <v>163</v>
      </c>
      <c r="M1633" s="125">
        <v>0.85</v>
      </c>
      <c r="N1633" s="125">
        <v>21.0</v>
      </c>
      <c r="O1633" s="118">
        <f t="shared" si="7"/>
        <v>25</v>
      </c>
      <c r="P1633" s="118"/>
      <c r="Q1633" s="118"/>
      <c r="R1633" s="118"/>
      <c r="S1633" s="118"/>
      <c r="T1633" s="118"/>
      <c r="U1633" s="118"/>
      <c r="V1633" s="118"/>
      <c r="W1633" s="118"/>
      <c r="X1633" s="118"/>
      <c r="Y1633" s="118"/>
      <c r="Z1633" s="118"/>
      <c r="AA1633" s="118"/>
      <c r="AB1633" s="118"/>
      <c r="AC1633" s="118"/>
      <c r="AD1633" s="118"/>
      <c r="AE1633" s="118"/>
      <c r="AF1633" s="118"/>
      <c r="AG1633" s="118"/>
    </row>
    <row r="1634" ht="11.25" customHeight="1">
      <c r="A1634" s="123">
        <v>25964.720272971597</v>
      </c>
      <c r="B1634" s="124">
        <v>7.248637</v>
      </c>
      <c r="C1634" s="124">
        <f t="shared" si="1"/>
        <v>16.12481581</v>
      </c>
      <c r="D1634" s="124">
        <v>116.88293647812031</v>
      </c>
      <c r="E1634" s="125">
        <v>10.0</v>
      </c>
      <c r="F1634" s="125">
        <v>1.85</v>
      </c>
      <c r="G1634" s="126">
        <v>1.2</v>
      </c>
      <c r="H1634" s="127">
        <f t="shared" si="2"/>
        <v>264</v>
      </c>
      <c r="I1634" s="122">
        <f t="shared" si="3"/>
        <v>0.7232876712</v>
      </c>
      <c r="J1634" s="122">
        <f t="shared" si="4"/>
        <v>18.80547945</v>
      </c>
      <c r="K1634" s="122">
        <f t="shared" si="5"/>
        <v>34.79013699</v>
      </c>
      <c r="L1634" s="122">
        <f t="shared" si="6"/>
        <v>88</v>
      </c>
      <c r="M1634" s="125">
        <v>0.82</v>
      </c>
      <c r="N1634" s="125">
        <v>21.0</v>
      </c>
      <c r="O1634" s="118">
        <f t="shared" si="7"/>
        <v>26</v>
      </c>
      <c r="P1634" s="118"/>
      <c r="Q1634" s="118"/>
      <c r="R1634" s="118"/>
      <c r="S1634" s="118"/>
      <c r="T1634" s="118"/>
      <c r="U1634" s="118"/>
      <c r="V1634" s="118"/>
      <c r="W1634" s="118"/>
      <c r="X1634" s="118"/>
      <c r="Y1634" s="118"/>
      <c r="Z1634" s="118"/>
      <c r="AA1634" s="118"/>
      <c r="AB1634" s="118"/>
      <c r="AC1634" s="118"/>
      <c r="AD1634" s="118"/>
      <c r="AE1634" s="118"/>
      <c r="AF1634" s="118"/>
      <c r="AG1634" s="118"/>
    </row>
    <row r="1635" ht="11.25" customHeight="1">
      <c r="A1635" s="123">
        <v>14077.968112619832</v>
      </c>
      <c r="B1635" s="124">
        <v>105.689804</v>
      </c>
      <c r="C1635" s="124">
        <f t="shared" si="1"/>
        <v>11.44089157</v>
      </c>
      <c r="D1635" s="124">
        <v>1209.1855873562765</v>
      </c>
      <c r="E1635" s="125">
        <v>26.0</v>
      </c>
      <c r="F1635" s="125">
        <v>1.23</v>
      </c>
      <c r="G1635" s="126">
        <v>-0.4</v>
      </c>
      <c r="H1635" s="127">
        <f t="shared" si="2"/>
        <v>187.2</v>
      </c>
      <c r="I1635" s="122">
        <f t="shared" si="3"/>
        <v>0.5128767123</v>
      </c>
      <c r="J1635" s="122">
        <f t="shared" si="4"/>
        <v>8.206027397</v>
      </c>
      <c r="K1635" s="122">
        <f t="shared" si="5"/>
        <v>10.0934137</v>
      </c>
      <c r="L1635" s="122">
        <f t="shared" si="6"/>
        <v>28</v>
      </c>
      <c r="M1635" s="125">
        <v>0.7</v>
      </c>
      <c r="N1635" s="125">
        <v>11.0</v>
      </c>
      <c r="O1635" s="118">
        <f t="shared" si="7"/>
        <v>16</v>
      </c>
      <c r="P1635" s="118"/>
      <c r="Q1635" s="118"/>
      <c r="R1635" s="118"/>
      <c r="S1635" s="118"/>
      <c r="T1635" s="118"/>
      <c r="U1635" s="118"/>
      <c r="V1635" s="118"/>
      <c r="W1635" s="118"/>
      <c r="X1635" s="118"/>
      <c r="Y1635" s="118"/>
      <c r="Z1635" s="118"/>
      <c r="AA1635" s="118"/>
      <c r="AB1635" s="118"/>
      <c r="AC1635" s="118"/>
      <c r="AD1635" s="118"/>
      <c r="AE1635" s="118"/>
      <c r="AF1635" s="118"/>
      <c r="AG1635" s="118"/>
    </row>
    <row r="1636" ht="11.25" customHeight="1">
      <c r="A1636" s="123">
        <v>56373.14592244975</v>
      </c>
      <c r="B1636" s="124">
        <v>42.228175</v>
      </c>
      <c r="C1636" s="124">
        <f t="shared" si="1"/>
        <v>32.75496413</v>
      </c>
      <c r="D1636" s="124">
        <v>1383.1823575246208</v>
      </c>
      <c r="E1636" s="125">
        <v>34.0</v>
      </c>
      <c r="F1636" s="125">
        <v>0.46</v>
      </c>
      <c r="G1636" s="126">
        <v>1.5</v>
      </c>
      <c r="H1636" s="127">
        <f t="shared" si="2"/>
        <v>1020</v>
      </c>
      <c r="I1636" s="122">
        <f t="shared" si="3"/>
        <v>2.794520548</v>
      </c>
      <c r="J1636" s="122">
        <f t="shared" si="4"/>
        <v>139.7260274</v>
      </c>
      <c r="K1636" s="122">
        <f t="shared" si="5"/>
        <v>64.2739726</v>
      </c>
      <c r="L1636" s="122">
        <f t="shared" si="6"/>
        <v>268</v>
      </c>
      <c r="M1636" s="125">
        <v>0.82</v>
      </c>
      <c r="N1636" s="125">
        <v>41.0</v>
      </c>
      <c r="O1636" s="118">
        <f t="shared" si="7"/>
        <v>50</v>
      </c>
      <c r="P1636" s="118"/>
      <c r="Q1636" s="118"/>
      <c r="R1636" s="118"/>
      <c r="S1636" s="118"/>
      <c r="T1636" s="118"/>
      <c r="U1636" s="118"/>
      <c r="V1636" s="118"/>
      <c r="W1636" s="118"/>
      <c r="X1636" s="118"/>
      <c r="Y1636" s="118"/>
      <c r="Z1636" s="118"/>
      <c r="AA1636" s="118"/>
      <c r="AB1636" s="118"/>
      <c r="AC1636" s="118"/>
      <c r="AD1636" s="118"/>
      <c r="AE1636" s="118"/>
      <c r="AF1636" s="118"/>
      <c r="AG1636" s="118"/>
    </row>
    <row r="1637" ht="11.25" customHeight="1">
      <c r="A1637" s="123">
        <v>95073.07057113764</v>
      </c>
      <c r="B1637" s="124">
        <v>41.013258</v>
      </c>
      <c r="C1637" s="124">
        <f t="shared" si="1"/>
        <v>26.97952977</v>
      </c>
      <c r="D1637" s="124">
        <v>1106.5184151344456</v>
      </c>
      <c r="E1637" s="125">
        <v>42.0</v>
      </c>
      <c r="F1637" s="125">
        <v>0.64</v>
      </c>
      <c r="G1637" s="126">
        <v>-0.7</v>
      </c>
      <c r="H1637" s="127">
        <f t="shared" si="2"/>
        <v>151.2</v>
      </c>
      <c r="I1637" s="122">
        <f t="shared" si="3"/>
        <v>0.4142465753</v>
      </c>
      <c r="J1637" s="122">
        <f t="shared" si="4"/>
        <v>14.49863014</v>
      </c>
      <c r="K1637" s="122">
        <f t="shared" si="5"/>
        <v>9.279123288</v>
      </c>
      <c r="L1637" s="122">
        <f t="shared" si="6"/>
        <v>33</v>
      </c>
      <c r="M1637" s="125">
        <v>0.85</v>
      </c>
      <c r="N1637" s="125">
        <v>30.0</v>
      </c>
      <c r="O1637" s="118">
        <f t="shared" si="7"/>
        <v>35</v>
      </c>
      <c r="P1637" s="118"/>
      <c r="Q1637" s="118"/>
      <c r="R1637" s="118"/>
      <c r="S1637" s="118"/>
      <c r="T1637" s="118"/>
      <c r="U1637" s="118"/>
      <c r="V1637" s="118"/>
      <c r="W1637" s="118"/>
      <c r="X1637" s="118"/>
      <c r="Y1637" s="118"/>
      <c r="Z1637" s="118"/>
      <c r="AA1637" s="118"/>
      <c r="AB1637" s="118"/>
      <c r="AC1637" s="118"/>
      <c r="AD1637" s="118"/>
      <c r="AE1637" s="118"/>
      <c r="AF1637" s="118"/>
      <c r="AG1637" s="118"/>
    </row>
    <row r="1638" ht="11.25" customHeight="1">
      <c r="A1638" s="123">
        <v>6038.437072027292</v>
      </c>
      <c r="B1638" s="124">
        <v>55.90803900000001</v>
      </c>
      <c r="C1638" s="124">
        <f t="shared" si="1"/>
        <v>191.9827339</v>
      </c>
      <c r="D1638" s="124">
        <v>10733.378175834807</v>
      </c>
      <c r="E1638" s="125">
        <v>74.0</v>
      </c>
      <c r="F1638" s="125">
        <v>1.52</v>
      </c>
      <c r="G1638" s="126">
        <v>1.2</v>
      </c>
      <c r="H1638" s="127">
        <f t="shared" si="2"/>
        <v>1953.6</v>
      </c>
      <c r="I1638" s="122">
        <f t="shared" si="3"/>
        <v>5.352328767</v>
      </c>
      <c r="J1638" s="122">
        <f t="shared" si="4"/>
        <v>235.5024658</v>
      </c>
      <c r="K1638" s="122">
        <f t="shared" si="5"/>
        <v>357.9637479</v>
      </c>
      <c r="L1638" s="122">
        <f t="shared" si="6"/>
        <v>951</v>
      </c>
      <c r="M1638" s="125">
        <v>1.0</v>
      </c>
      <c r="N1638" s="125">
        <v>44.0</v>
      </c>
      <c r="O1638" s="118">
        <f t="shared" si="7"/>
        <v>44</v>
      </c>
      <c r="P1638" s="118"/>
      <c r="Q1638" s="118"/>
      <c r="R1638" s="118"/>
      <c r="S1638" s="118"/>
      <c r="T1638" s="118"/>
      <c r="U1638" s="118"/>
      <c r="V1638" s="118"/>
      <c r="W1638" s="118"/>
      <c r="X1638" s="118"/>
      <c r="Y1638" s="118"/>
      <c r="Z1638" s="118"/>
      <c r="AA1638" s="118"/>
      <c r="AB1638" s="118"/>
      <c r="AC1638" s="118"/>
      <c r="AD1638" s="118"/>
      <c r="AE1638" s="118"/>
      <c r="AF1638" s="118"/>
      <c r="AG1638" s="118"/>
    </row>
    <row r="1639" ht="11.25" customHeight="1">
      <c r="A1639" s="123">
        <v>58786.99746626751</v>
      </c>
      <c r="B1639" s="124">
        <v>29.473895000000002</v>
      </c>
      <c r="C1639" s="124">
        <f t="shared" si="1"/>
        <v>39.52457535</v>
      </c>
      <c r="D1639" s="124">
        <v>1164.9431836470999</v>
      </c>
      <c r="E1639" s="125">
        <v>34.0</v>
      </c>
      <c r="F1639" s="125">
        <v>0.82</v>
      </c>
      <c r="G1639" s="126">
        <v>1.2</v>
      </c>
      <c r="H1639" s="127">
        <f t="shared" si="2"/>
        <v>897.6</v>
      </c>
      <c r="I1639" s="122">
        <f t="shared" si="3"/>
        <v>2.459178082</v>
      </c>
      <c r="J1639" s="122">
        <f t="shared" si="4"/>
        <v>73.77534247</v>
      </c>
      <c r="K1639" s="122">
        <f t="shared" si="5"/>
        <v>60.49578082</v>
      </c>
      <c r="L1639" s="122">
        <f t="shared" si="6"/>
        <v>195</v>
      </c>
      <c r="M1639" s="125">
        <v>1.0</v>
      </c>
      <c r="N1639" s="125">
        <v>30.0</v>
      </c>
      <c r="O1639" s="118">
        <f t="shared" si="7"/>
        <v>30</v>
      </c>
      <c r="P1639" s="118"/>
      <c r="Q1639" s="118"/>
      <c r="R1639" s="118"/>
      <c r="S1639" s="118"/>
      <c r="T1639" s="118"/>
      <c r="U1639" s="118"/>
      <c r="V1639" s="118"/>
      <c r="W1639" s="118"/>
      <c r="X1639" s="118"/>
      <c r="Y1639" s="118"/>
      <c r="Z1639" s="118"/>
      <c r="AA1639" s="118"/>
      <c r="AB1639" s="118"/>
      <c r="AC1639" s="118"/>
      <c r="AD1639" s="118"/>
      <c r="AE1639" s="118"/>
      <c r="AF1639" s="118"/>
      <c r="AG1639" s="118"/>
    </row>
    <row r="1640" ht="11.25" customHeight="1">
      <c r="A1640" s="123">
        <v>64638.53689229767</v>
      </c>
      <c r="B1640" s="124">
        <v>26.352304000000004</v>
      </c>
      <c r="C1640" s="124">
        <f t="shared" si="1"/>
        <v>41.44112468</v>
      </c>
      <c r="D1640" s="124">
        <v>1092.0691157505487</v>
      </c>
      <c r="E1640" s="125">
        <v>34.0</v>
      </c>
      <c r="F1640" s="125">
        <v>0.82</v>
      </c>
      <c r="G1640" s="126">
        <v>-0.4</v>
      </c>
      <c r="H1640" s="127">
        <f t="shared" si="2"/>
        <v>244.8</v>
      </c>
      <c r="I1640" s="122">
        <f t="shared" si="3"/>
        <v>0.6706849315</v>
      </c>
      <c r="J1640" s="122">
        <f t="shared" si="4"/>
        <v>26.82739726</v>
      </c>
      <c r="K1640" s="122">
        <f t="shared" si="5"/>
        <v>21.99846575</v>
      </c>
      <c r="L1640" s="122">
        <f t="shared" si="6"/>
        <v>71</v>
      </c>
      <c r="M1640" s="125">
        <v>0.75</v>
      </c>
      <c r="N1640" s="125">
        <v>30.0</v>
      </c>
      <c r="O1640" s="118">
        <f t="shared" si="7"/>
        <v>40</v>
      </c>
      <c r="P1640" s="118"/>
      <c r="Q1640" s="118"/>
      <c r="R1640" s="118"/>
      <c r="S1640" s="118"/>
      <c r="T1640" s="118"/>
      <c r="U1640" s="118"/>
      <c r="V1640" s="118"/>
      <c r="W1640" s="118"/>
      <c r="X1640" s="118"/>
      <c r="Y1640" s="118"/>
      <c r="Z1640" s="118"/>
      <c r="AA1640" s="118"/>
      <c r="AB1640" s="118"/>
      <c r="AC1640" s="118"/>
      <c r="AD1640" s="118"/>
      <c r="AE1640" s="118"/>
      <c r="AF1640" s="118"/>
      <c r="AG1640" s="118"/>
    </row>
    <row r="1641" ht="11.25" customHeight="1">
      <c r="A1641" s="123">
        <v>69829.51454734361</v>
      </c>
      <c r="B1641" s="124">
        <v>22.412313</v>
      </c>
      <c r="C1641" s="124">
        <f t="shared" si="1"/>
        <v>49.38799868</v>
      </c>
      <c r="D1641" s="124">
        <v>1106.8992848421128</v>
      </c>
      <c r="E1641" s="125">
        <v>34.0</v>
      </c>
      <c r="F1641" s="125">
        <v>0.82</v>
      </c>
      <c r="G1641" s="126">
        <v>0.5</v>
      </c>
      <c r="H1641" s="127">
        <f t="shared" si="2"/>
        <v>612</v>
      </c>
      <c r="I1641" s="122">
        <f t="shared" si="3"/>
        <v>1.676712329</v>
      </c>
      <c r="J1641" s="122">
        <f t="shared" si="4"/>
        <v>62.03835616</v>
      </c>
      <c r="K1641" s="122">
        <f t="shared" si="5"/>
        <v>50.87145205</v>
      </c>
      <c r="L1641" s="122">
        <f t="shared" si="6"/>
        <v>164</v>
      </c>
      <c r="M1641" s="125">
        <v>1.0</v>
      </c>
      <c r="N1641" s="125">
        <v>37.0</v>
      </c>
      <c r="O1641" s="118">
        <f t="shared" si="7"/>
        <v>37</v>
      </c>
      <c r="P1641" s="118"/>
      <c r="Q1641" s="118"/>
      <c r="R1641" s="118"/>
      <c r="S1641" s="118"/>
      <c r="T1641" s="118"/>
      <c r="U1641" s="118"/>
      <c r="V1641" s="118"/>
      <c r="W1641" s="118"/>
      <c r="X1641" s="118"/>
      <c r="Y1641" s="118"/>
      <c r="Z1641" s="118"/>
      <c r="AA1641" s="118"/>
      <c r="AB1641" s="118"/>
      <c r="AC1641" s="118"/>
      <c r="AD1641" s="118"/>
      <c r="AE1641" s="118"/>
      <c r="AF1641" s="118"/>
      <c r="AG1641" s="118"/>
    </row>
    <row r="1642" ht="11.25" customHeight="1">
      <c r="A1642" s="123">
        <v>65187.641517148084</v>
      </c>
      <c r="B1642" s="124">
        <v>24.516756000000004</v>
      </c>
      <c r="C1642" s="124">
        <f t="shared" si="1"/>
        <v>41.57925821</v>
      </c>
      <c r="D1642" s="124">
        <v>1019.3885282194666</v>
      </c>
      <c r="E1642" s="125">
        <v>34.0</v>
      </c>
      <c r="F1642" s="125">
        <v>0.82</v>
      </c>
      <c r="G1642" s="126">
        <v>1.2</v>
      </c>
      <c r="H1642" s="127">
        <f t="shared" si="2"/>
        <v>897.6</v>
      </c>
      <c r="I1642" s="122">
        <f t="shared" si="3"/>
        <v>2.459178082</v>
      </c>
      <c r="J1642" s="122">
        <f t="shared" si="4"/>
        <v>98.36712329</v>
      </c>
      <c r="K1642" s="122">
        <f t="shared" si="5"/>
        <v>80.6610411</v>
      </c>
      <c r="L1642" s="122">
        <f t="shared" si="6"/>
        <v>260</v>
      </c>
      <c r="M1642" s="125">
        <v>0.75</v>
      </c>
      <c r="N1642" s="125">
        <v>30.0</v>
      </c>
      <c r="O1642" s="118">
        <f t="shared" si="7"/>
        <v>40</v>
      </c>
      <c r="P1642" s="118"/>
      <c r="Q1642" s="118"/>
      <c r="R1642" s="118"/>
      <c r="S1642" s="118"/>
      <c r="T1642" s="118"/>
      <c r="U1642" s="118"/>
      <c r="V1642" s="118"/>
      <c r="W1642" s="118"/>
      <c r="X1642" s="118"/>
      <c r="Y1642" s="118"/>
      <c r="Z1642" s="118"/>
      <c r="AA1642" s="118"/>
      <c r="AB1642" s="118"/>
      <c r="AC1642" s="118"/>
      <c r="AD1642" s="118"/>
      <c r="AE1642" s="118"/>
      <c r="AF1642" s="118"/>
      <c r="AG1642" s="118"/>
    </row>
    <row r="1643" ht="11.25" customHeight="1">
      <c r="A1643" s="123">
        <v>40051.2702353258</v>
      </c>
      <c r="B1643" s="124">
        <v>29.473895000000002</v>
      </c>
      <c r="C1643" s="124">
        <f t="shared" si="1"/>
        <v>39.52457535</v>
      </c>
      <c r="D1643" s="124">
        <v>1164.9431836470999</v>
      </c>
      <c r="E1643" s="125">
        <v>34.0</v>
      </c>
      <c r="F1643" s="125">
        <v>0.82</v>
      </c>
      <c r="G1643" s="126">
        <v>-0.2</v>
      </c>
      <c r="H1643" s="127">
        <f t="shared" si="2"/>
        <v>326.4</v>
      </c>
      <c r="I1643" s="122">
        <f t="shared" si="3"/>
        <v>0.8942465753</v>
      </c>
      <c r="J1643" s="122">
        <f t="shared" si="4"/>
        <v>26.82739726</v>
      </c>
      <c r="K1643" s="122">
        <f t="shared" si="5"/>
        <v>21.99846575</v>
      </c>
      <c r="L1643" s="122">
        <f t="shared" si="6"/>
        <v>71</v>
      </c>
      <c r="M1643" s="125">
        <v>1.0</v>
      </c>
      <c r="N1643" s="125">
        <v>30.0</v>
      </c>
      <c r="O1643" s="118">
        <f t="shared" si="7"/>
        <v>30</v>
      </c>
      <c r="P1643" s="118"/>
      <c r="Q1643" s="118"/>
      <c r="R1643" s="118"/>
      <c r="S1643" s="118"/>
      <c r="T1643" s="118"/>
      <c r="U1643" s="118"/>
      <c r="V1643" s="118"/>
      <c r="W1643" s="118"/>
      <c r="X1643" s="118"/>
      <c r="Y1643" s="118"/>
      <c r="Z1643" s="118"/>
      <c r="AA1643" s="118"/>
      <c r="AB1643" s="118"/>
      <c r="AC1643" s="118"/>
      <c r="AD1643" s="118"/>
      <c r="AE1643" s="118"/>
      <c r="AF1643" s="118"/>
      <c r="AG1643" s="118"/>
    </row>
    <row r="1644" ht="11.25" customHeight="1">
      <c r="A1644" s="123">
        <v>85361.35277551005</v>
      </c>
      <c r="B1644" s="124">
        <v>21.816058</v>
      </c>
      <c r="C1644" s="124">
        <f t="shared" si="1"/>
        <v>40.10361361</v>
      </c>
      <c r="D1644" s="124">
        <v>874.90276042884</v>
      </c>
      <c r="E1644" s="125">
        <v>34.0</v>
      </c>
      <c r="F1644" s="125">
        <v>0.82</v>
      </c>
      <c r="G1644" s="126">
        <v>-0.1</v>
      </c>
      <c r="H1644" s="127">
        <f t="shared" si="2"/>
        <v>367.2</v>
      </c>
      <c r="I1644" s="122">
        <f t="shared" si="3"/>
        <v>1.006027397</v>
      </c>
      <c r="J1644" s="122">
        <f t="shared" si="4"/>
        <v>30.18082192</v>
      </c>
      <c r="K1644" s="122">
        <f t="shared" si="5"/>
        <v>24.74827397</v>
      </c>
      <c r="L1644" s="122">
        <f t="shared" si="6"/>
        <v>80</v>
      </c>
      <c r="M1644" s="125">
        <v>1.0</v>
      </c>
      <c r="N1644" s="125">
        <v>30.0</v>
      </c>
      <c r="O1644" s="118">
        <f t="shared" si="7"/>
        <v>30</v>
      </c>
      <c r="P1644" s="118"/>
      <c r="Q1644" s="118"/>
      <c r="R1644" s="118"/>
      <c r="S1644" s="118"/>
      <c r="T1644" s="118"/>
      <c r="U1644" s="118"/>
      <c r="V1644" s="118"/>
      <c r="W1644" s="118"/>
      <c r="X1644" s="118"/>
      <c r="Y1644" s="118"/>
      <c r="Z1644" s="118"/>
      <c r="AA1644" s="118"/>
      <c r="AB1644" s="118"/>
      <c r="AC1644" s="118"/>
      <c r="AD1644" s="118"/>
      <c r="AE1644" s="118"/>
      <c r="AF1644" s="118"/>
      <c r="AG1644" s="118"/>
    </row>
    <row r="1645" ht="11.25" customHeight="1">
      <c r="A1645" s="123">
        <v>37091.966535578635</v>
      </c>
      <c r="B1645" s="124">
        <v>9.072492</v>
      </c>
      <c r="C1645" s="124">
        <f t="shared" si="1"/>
        <v>11.24539147</v>
      </c>
      <c r="D1645" s="124">
        <v>102.02372416690669</v>
      </c>
      <c r="E1645" s="125">
        <v>10.0</v>
      </c>
      <c r="F1645" s="125">
        <v>1.16</v>
      </c>
      <c r="G1645" s="126">
        <v>1.2</v>
      </c>
      <c r="H1645" s="127">
        <f t="shared" si="2"/>
        <v>264</v>
      </c>
      <c r="I1645" s="122">
        <f t="shared" si="3"/>
        <v>0.7232876712</v>
      </c>
      <c r="J1645" s="122">
        <f t="shared" si="4"/>
        <v>16.63561644</v>
      </c>
      <c r="K1645" s="122">
        <f t="shared" si="5"/>
        <v>19.29731507</v>
      </c>
      <c r="L1645" s="122">
        <f t="shared" si="6"/>
        <v>55</v>
      </c>
      <c r="M1645" s="125">
        <v>1.0</v>
      </c>
      <c r="N1645" s="125">
        <v>23.0</v>
      </c>
      <c r="O1645" s="118">
        <f t="shared" si="7"/>
        <v>23</v>
      </c>
      <c r="P1645" s="118"/>
      <c r="Q1645" s="118"/>
      <c r="R1645" s="118"/>
      <c r="S1645" s="118"/>
      <c r="T1645" s="118"/>
      <c r="U1645" s="118"/>
      <c r="V1645" s="118"/>
      <c r="W1645" s="118"/>
      <c r="X1645" s="118"/>
      <c r="Y1645" s="118"/>
      <c r="Z1645" s="118"/>
      <c r="AA1645" s="118"/>
      <c r="AB1645" s="118"/>
      <c r="AC1645" s="118"/>
      <c r="AD1645" s="118"/>
      <c r="AE1645" s="118"/>
      <c r="AF1645" s="118"/>
      <c r="AG1645" s="118"/>
    </row>
    <row r="1646" ht="11.25" customHeight="1">
      <c r="A1646" s="123">
        <v>48685.61793384776</v>
      </c>
      <c r="B1646" s="124">
        <v>51.85114</v>
      </c>
      <c r="C1646" s="124">
        <f t="shared" si="1"/>
        <v>132.038016</v>
      </c>
      <c r="D1646" s="124">
        <v>6846.321653702962</v>
      </c>
      <c r="E1646" s="125">
        <v>58.0</v>
      </c>
      <c r="F1646" s="125">
        <v>1.33</v>
      </c>
      <c r="G1646" s="126">
        <v>-0.4</v>
      </c>
      <c r="H1646" s="127">
        <f t="shared" si="2"/>
        <v>417.6</v>
      </c>
      <c r="I1646" s="122">
        <f t="shared" si="3"/>
        <v>1.144109589</v>
      </c>
      <c r="J1646" s="122">
        <f t="shared" si="4"/>
        <v>50.34082192</v>
      </c>
      <c r="K1646" s="122">
        <f t="shared" si="5"/>
        <v>66.95329315</v>
      </c>
      <c r="L1646" s="122">
        <f t="shared" si="6"/>
        <v>184</v>
      </c>
      <c r="M1646" s="125">
        <v>1.0</v>
      </c>
      <c r="N1646" s="125">
        <v>44.0</v>
      </c>
      <c r="O1646" s="118">
        <f t="shared" si="7"/>
        <v>44</v>
      </c>
      <c r="P1646" s="118"/>
      <c r="Q1646" s="118"/>
      <c r="R1646" s="118"/>
      <c r="S1646" s="118"/>
      <c r="T1646" s="118"/>
      <c r="U1646" s="118"/>
      <c r="V1646" s="118"/>
      <c r="W1646" s="118"/>
      <c r="X1646" s="118"/>
      <c r="Y1646" s="118"/>
      <c r="Z1646" s="118"/>
      <c r="AA1646" s="118"/>
      <c r="AB1646" s="118"/>
      <c r="AC1646" s="118"/>
      <c r="AD1646" s="118"/>
      <c r="AE1646" s="118"/>
      <c r="AF1646" s="118"/>
      <c r="AG1646" s="118"/>
    </row>
    <row r="1647" ht="11.25" customHeight="1">
      <c r="A1647" s="123">
        <v>6647.529747315805</v>
      </c>
      <c r="B1647" s="124">
        <v>21.921284</v>
      </c>
      <c r="C1647" s="124">
        <f t="shared" si="1"/>
        <v>55.61796386</v>
      </c>
      <c r="D1647" s="124">
        <v>1219.2171813440668</v>
      </c>
      <c r="E1647" s="125">
        <v>50.0</v>
      </c>
      <c r="F1647" s="125">
        <v>1.02</v>
      </c>
      <c r="G1647" s="126">
        <v>-0.6</v>
      </c>
      <c r="H1647" s="127">
        <f t="shared" si="2"/>
        <v>240</v>
      </c>
      <c r="I1647" s="122">
        <f t="shared" si="3"/>
        <v>0.6575342466</v>
      </c>
      <c r="J1647" s="122">
        <f t="shared" si="4"/>
        <v>15.12328767</v>
      </c>
      <c r="K1647" s="122">
        <f t="shared" si="5"/>
        <v>15.42575342</v>
      </c>
      <c r="L1647" s="122">
        <f t="shared" si="6"/>
        <v>46</v>
      </c>
      <c r="M1647" s="125">
        <v>1.0</v>
      </c>
      <c r="N1647" s="125">
        <v>23.0</v>
      </c>
      <c r="O1647" s="118">
        <f t="shared" si="7"/>
        <v>23</v>
      </c>
      <c r="P1647" s="118"/>
      <c r="Q1647" s="118"/>
      <c r="R1647" s="118"/>
      <c r="S1647" s="118"/>
      <c r="T1647" s="118"/>
      <c r="U1647" s="118"/>
      <c r="V1647" s="118"/>
      <c r="W1647" s="118"/>
      <c r="X1647" s="118"/>
      <c r="Y1647" s="118"/>
      <c r="Z1647" s="118"/>
      <c r="AA1647" s="118"/>
      <c r="AB1647" s="118"/>
      <c r="AC1647" s="118"/>
      <c r="AD1647" s="118"/>
      <c r="AE1647" s="118"/>
      <c r="AF1647" s="118"/>
      <c r="AG1647" s="118"/>
    </row>
    <row r="1648" ht="11.25" customHeight="1">
      <c r="A1648" s="123">
        <v>95126.42502311376</v>
      </c>
      <c r="B1648" s="124">
        <v>641.4693010000001</v>
      </c>
      <c r="C1648" s="124">
        <f t="shared" si="1"/>
        <v>26.98340208</v>
      </c>
      <c r="D1648" s="124">
        <v>17309.024072626824</v>
      </c>
      <c r="E1648" s="125">
        <v>50.0</v>
      </c>
      <c r="F1648" s="125">
        <v>0.86</v>
      </c>
      <c r="G1648" s="126">
        <v>0.5</v>
      </c>
      <c r="H1648" s="127">
        <f t="shared" si="2"/>
        <v>900</v>
      </c>
      <c r="I1648" s="122">
        <f t="shared" si="3"/>
        <v>2.465753425</v>
      </c>
      <c r="J1648" s="122">
        <f t="shared" si="4"/>
        <v>49.31506849</v>
      </c>
      <c r="K1648" s="122">
        <f t="shared" si="5"/>
        <v>42.4109589</v>
      </c>
      <c r="L1648" s="122">
        <f t="shared" si="6"/>
        <v>134</v>
      </c>
      <c r="M1648" s="125">
        <v>0.82</v>
      </c>
      <c r="N1648" s="125">
        <v>16.0</v>
      </c>
      <c r="O1648" s="118">
        <f t="shared" si="7"/>
        <v>20</v>
      </c>
      <c r="P1648" s="118"/>
      <c r="Q1648" s="118"/>
      <c r="R1648" s="118"/>
      <c r="S1648" s="118"/>
      <c r="T1648" s="118"/>
      <c r="U1648" s="118"/>
      <c r="V1648" s="118"/>
      <c r="W1648" s="118"/>
      <c r="X1648" s="118"/>
      <c r="Y1648" s="118"/>
      <c r="Z1648" s="118"/>
      <c r="AA1648" s="118"/>
      <c r="AB1648" s="118"/>
      <c r="AC1648" s="118"/>
      <c r="AD1648" s="118"/>
      <c r="AE1648" s="118"/>
      <c r="AF1648" s="118"/>
      <c r="AG1648" s="118"/>
    </row>
    <row r="1649" ht="11.25" customHeight="1">
      <c r="A1649" s="123">
        <v>3316.9795875012674</v>
      </c>
      <c r="B1649" s="124">
        <v>183.540203</v>
      </c>
      <c r="C1649" s="124">
        <f t="shared" si="1"/>
        <v>17.58171188</v>
      </c>
      <c r="D1649" s="124">
        <v>3226.950967565819</v>
      </c>
      <c r="E1649" s="125">
        <v>26.0</v>
      </c>
      <c r="F1649" s="125">
        <v>0.74</v>
      </c>
      <c r="G1649" s="126">
        <v>1.5</v>
      </c>
      <c r="H1649" s="127">
        <f t="shared" si="2"/>
        <v>780</v>
      </c>
      <c r="I1649" s="122">
        <f t="shared" si="3"/>
        <v>2.136986301</v>
      </c>
      <c r="J1649" s="122">
        <f t="shared" si="4"/>
        <v>59.83561644</v>
      </c>
      <c r="K1649" s="122">
        <f t="shared" si="5"/>
        <v>44.27835616</v>
      </c>
      <c r="L1649" s="122">
        <f t="shared" si="6"/>
        <v>148</v>
      </c>
      <c r="M1649" s="125">
        <v>0.82</v>
      </c>
      <c r="N1649" s="125">
        <v>23.0</v>
      </c>
      <c r="O1649" s="118">
        <f t="shared" si="7"/>
        <v>28</v>
      </c>
      <c r="P1649" s="118"/>
      <c r="Q1649" s="118"/>
      <c r="R1649" s="118"/>
      <c r="S1649" s="118"/>
      <c r="T1649" s="118"/>
      <c r="U1649" s="118"/>
      <c r="V1649" s="118"/>
      <c r="W1649" s="118"/>
      <c r="X1649" s="118"/>
      <c r="Y1649" s="118"/>
      <c r="Z1649" s="118"/>
      <c r="AA1649" s="118"/>
      <c r="AB1649" s="118"/>
      <c r="AC1649" s="118"/>
      <c r="AD1649" s="118"/>
      <c r="AE1649" s="118"/>
      <c r="AF1649" s="118"/>
      <c r="AG1649" s="118"/>
    </row>
    <row r="1650" ht="11.25" customHeight="1">
      <c r="A1650" s="123">
        <v>17330.33272717719</v>
      </c>
      <c r="B1650" s="124">
        <v>5.886595000000001</v>
      </c>
      <c r="C1650" s="124">
        <f t="shared" si="1"/>
        <v>10.77766881</v>
      </c>
      <c r="D1650" s="124">
        <v>63.44377135743864</v>
      </c>
      <c r="E1650" s="125">
        <v>26.0</v>
      </c>
      <c r="F1650" s="125">
        <v>0.25</v>
      </c>
      <c r="G1650" s="126">
        <v>0.8</v>
      </c>
      <c r="H1650" s="127">
        <f t="shared" si="2"/>
        <v>561.6</v>
      </c>
      <c r="I1650" s="122">
        <f t="shared" si="3"/>
        <v>1.538630137</v>
      </c>
      <c r="J1650" s="122">
        <f t="shared" si="4"/>
        <v>41.5430137</v>
      </c>
      <c r="K1650" s="122">
        <f t="shared" si="5"/>
        <v>10.38575342</v>
      </c>
      <c r="L1650" s="122">
        <f t="shared" si="6"/>
        <v>62</v>
      </c>
      <c r="M1650" s="125">
        <v>0.85</v>
      </c>
      <c r="N1650" s="125">
        <v>23.0</v>
      </c>
      <c r="O1650" s="118">
        <f t="shared" si="7"/>
        <v>27</v>
      </c>
      <c r="P1650" s="118"/>
      <c r="Q1650" s="118"/>
      <c r="R1650" s="118"/>
      <c r="S1650" s="118"/>
      <c r="T1650" s="118"/>
      <c r="U1650" s="118"/>
      <c r="V1650" s="118"/>
      <c r="W1650" s="118"/>
      <c r="X1650" s="118"/>
      <c r="Y1650" s="118"/>
      <c r="Z1650" s="118"/>
      <c r="AA1650" s="118"/>
      <c r="AB1650" s="118"/>
      <c r="AC1650" s="118"/>
      <c r="AD1650" s="118"/>
      <c r="AE1650" s="118"/>
      <c r="AF1650" s="118"/>
      <c r="AG1650" s="118"/>
    </row>
    <row r="1651" ht="11.25" customHeight="1">
      <c r="A1651" s="123">
        <v>73163.2974188643</v>
      </c>
      <c r="B1651" s="124">
        <v>8.335932000000001</v>
      </c>
      <c r="C1651" s="124">
        <f t="shared" si="1"/>
        <v>37.34523945</v>
      </c>
      <c r="D1651" s="124">
        <v>311.3073766170277</v>
      </c>
      <c r="E1651" s="125">
        <v>34.0</v>
      </c>
      <c r="F1651" s="125">
        <v>0.25</v>
      </c>
      <c r="G1651" s="126">
        <v>0.6</v>
      </c>
      <c r="H1651" s="127">
        <f t="shared" si="2"/>
        <v>652.8</v>
      </c>
      <c r="I1651" s="122">
        <f t="shared" si="3"/>
        <v>1.788493151</v>
      </c>
      <c r="J1651" s="122">
        <f t="shared" si="4"/>
        <v>143.0794521</v>
      </c>
      <c r="K1651" s="122">
        <f t="shared" si="5"/>
        <v>35.76986301</v>
      </c>
      <c r="L1651" s="122">
        <f t="shared" si="6"/>
        <v>215</v>
      </c>
      <c r="M1651" s="125">
        <v>0.82</v>
      </c>
      <c r="N1651" s="125">
        <v>66.0</v>
      </c>
      <c r="O1651" s="118">
        <f t="shared" si="7"/>
        <v>80</v>
      </c>
      <c r="P1651" s="118"/>
      <c r="Q1651" s="118"/>
      <c r="R1651" s="118"/>
      <c r="S1651" s="118"/>
      <c r="T1651" s="118"/>
      <c r="U1651" s="118"/>
      <c r="V1651" s="118"/>
      <c r="W1651" s="118"/>
      <c r="X1651" s="118"/>
      <c r="Y1651" s="118"/>
      <c r="Z1651" s="118"/>
      <c r="AA1651" s="118"/>
      <c r="AB1651" s="118"/>
      <c r="AC1651" s="118"/>
      <c r="AD1651" s="118"/>
      <c r="AE1651" s="118"/>
      <c r="AF1651" s="118"/>
      <c r="AG1651" s="118"/>
    </row>
    <row r="1652" ht="11.25" customHeight="1">
      <c r="A1652" s="123">
        <v>30529.13663384297</v>
      </c>
      <c r="B1652" s="124">
        <v>80.787234</v>
      </c>
      <c r="C1652" s="124">
        <f t="shared" si="1"/>
        <v>29.99477788</v>
      </c>
      <c r="D1652" s="124">
        <v>2423.1951397548983</v>
      </c>
      <c r="E1652" s="125">
        <v>106.0</v>
      </c>
      <c r="F1652" s="125">
        <v>0.25</v>
      </c>
      <c r="G1652" s="126">
        <v>-0.7</v>
      </c>
      <c r="H1652" s="127">
        <f t="shared" si="2"/>
        <v>381.6</v>
      </c>
      <c r="I1652" s="122">
        <f t="shared" si="3"/>
        <v>1.045479452</v>
      </c>
      <c r="J1652" s="122">
        <f t="shared" si="4"/>
        <v>29.27342466</v>
      </c>
      <c r="K1652" s="122">
        <f t="shared" si="5"/>
        <v>7.318356164</v>
      </c>
      <c r="L1652" s="122">
        <f t="shared" si="6"/>
        <v>44</v>
      </c>
      <c r="M1652" s="125">
        <v>0.82</v>
      </c>
      <c r="N1652" s="125">
        <v>23.0</v>
      </c>
      <c r="O1652" s="118">
        <f t="shared" si="7"/>
        <v>28</v>
      </c>
      <c r="P1652" s="118"/>
      <c r="Q1652" s="118"/>
      <c r="R1652" s="118"/>
      <c r="S1652" s="118"/>
      <c r="T1652" s="118"/>
      <c r="U1652" s="118"/>
      <c r="V1652" s="118"/>
      <c r="W1652" s="118"/>
      <c r="X1652" s="118"/>
      <c r="Y1652" s="118"/>
      <c r="Z1652" s="118"/>
      <c r="AA1652" s="118"/>
      <c r="AB1652" s="118"/>
      <c r="AC1652" s="118"/>
      <c r="AD1652" s="118"/>
      <c r="AE1652" s="118"/>
      <c r="AF1652" s="118"/>
      <c r="AG1652" s="118"/>
    </row>
    <row r="1653" ht="11.25" customHeight="1">
      <c r="A1653" s="123">
        <v>75565.46092883173</v>
      </c>
      <c r="B1653" s="124">
        <v>373.608785</v>
      </c>
      <c r="C1653" s="124">
        <f t="shared" si="1"/>
        <v>67.88420955</v>
      </c>
      <c r="D1653" s="124">
        <v>25362.13704986867</v>
      </c>
      <c r="E1653" s="125">
        <v>50.0</v>
      </c>
      <c r="F1653" s="125">
        <v>1.36</v>
      </c>
      <c r="G1653" s="126">
        <v>-0.4</v>
      </c>
      <c r="H1653" s="127">
        <f t="shared" si="2"/>
        <v>360</v>
      </c>
      <c r="I1653" s="122">
        <f t="shared" si="3"/>
        <v>0.9863013699</v>
      </c>
      <c r="J1653" s="122">
        <f t="shared" si="4"/>
        <v>25.64383562</v>
      </c>
      <c r="K1653" s="122">
        <f t="shared" si="5"/>
        <v>34.87561644</v>
      </c>
      <c r="L1653" s="122">
        <f t="shared" si="6"/>
        <v>95</v>
      </c>
      <c r="M1653" s="125">
        <v>1.0</v>
      </c>
      <c r="N1653" s="125">
        <v>26.0</v>
      </c>
      <c r="O1653" s="118">
        <f t="shared" si="7"/>
        <v>26</v>
      </c>
      <c r="P1653" s="118"/>
      <c r="Q1653" s="118"/>
      <c r="R1653" s="118"/>
      <c r="S1653" s="118"/>
      <c r="T1653" s="118"/>
      <c r="U1653" s="118"/>
      <c r="V1653" s="118"/>
      <c r="W1653" s="118"/>
      <c r="X1653" s="118"/>
      <c r="Y1653" s="118"/>
      <c r="Z1653" s="118"/>
      <c r="AA1653" s="118"/>
      <c r="AB1653" s="118"/>
      <c r="AC1653" s="118"/>
      <c r="AD1653" s="118"/>
      <c r="AE1653" s="118"/>
      <c r="AF1653" s="118"/>
      <c r="AG1653" s="118"/>
    </row>
    <row r="1654" ht="11.25" customHeight="1">
      <c r="A1654" s="123">
        <v>26376.7214535907</v>
      </c>
      <c r="B1654" s="124">
        <v>31.332818000000003</v>
      </c>
      <c r="C1654" s="124">
        <f t="shared" si="1"/>
        <v>57.23838333</v>
      </c>
      <c r="D1654" s="124">
        <v>1793.4398474008503</v>
      </c>
      <c r="E1654" s="125">
        <v>74.0</v>
      </c>
      <c r="F1654" s="125">
        <v>0.25</v>
      </c>
      <c r="G1654" s="126">
        <v>-0.1</v>
      </c>
      <c r="H1654" s="127">
        <f t="shared" si="2"/>
        <v>799.2</v>
      </c>
      <c r="I1654" s="122">
        <f t="shared" si="3"/>
        <v>2.189589041</v>
      </c>
      <c r="J1654" s="122">
        <f t="shared" si="4"/>
        <v>190.4942466</v>
      </c>
      <c r="K1654" s="122">
        <f t="shared" si="5"/>
        <v>47.62356164</v>
      </c>
      <c r="L1654" s="122">
        <f t="shared" si="6"/>
        <v>286</v>
      </c>
      <c r="M1654" s="125">
        <v>1.0</v>
      </c>
      <c r="N1654" s="125">
        <v>87.0</v>
      </c>
      <c r="O1654" s="118">
        <f t="shared" si="7"/>
        <v>87</v>
      </c>
      <c r="P1654" s="118"/>
      <c r="Q1654" s="118"/>
      <c r="R1654" s="118"/>
      <c r="S1654" s="118"/>
      <c r="T1654" s="118"/>
      <c r="U1654" s="118"/>
      <c r="V1654" s="118"/>
      <c r="W1654" s="118"/>
      <c r="X1654" s="118"/>
      <c r="Y1654" s="118"/>
      <c r="Z1654" s="118"/>
      <c r="AA1654" s="118"/>
      <c r="AB1654" s="118"/>
      <c r="AC1654" s="118"/>
      <c r="AD1654" s="118"/>
      <c r="AE1654" s="118"/>
      <c r="AF1654" s="118"/>
      <c r="AG1654" s="118"/>
    </row>
    <row r="1655" ht="11.25" customHeight="1">
      <c r="A1655" s="123">
        <v>81114.4345900014</v>
      </c>
      <c r="B1655" s="124">
        <v>122.97560000000001</v>
      </c>
      <c r="C1655" s="124">
        <f t="shared" si="1"/>
        <v>8.812529112</v>
      </c>
      <c r="D1655" s="124">
        <v>1083.7260550225797</v>
      </c>
      <c r="E1655" s="125">
        <v>42.0</v>
      </c>
      <c r="F1655" s="125">
        <v>0.46</v>
      </c>
      <c r="G1655" s="126">
        <v>0.8</v>
      </c>
      <c r="H1655" s="127">
        <f t="shared" si="2"/>
        <v>907.2</v>
      </c>
      <c r="I1655" s="122">
        <f t="shared" si="3"/>
        <v>2.485479452</v>
      </c>
      <c r="J1655" s="122">
        <f t="shared" si="4"/>
        <v>42.25315068</v>
      </c>
      <c r="K1655" s="122">
        <f t="shared" si="5"/>
        <v>19.43644932</v>
      </c>
      <c r="L1655" s="122">
        <f t="shared" si="6"/>
        <v>81</v>
      </c>
      <c r="M1655" s="125">
        <v>0.7</v>
      </c>
      <c r="N1655" s="125">
        <v>12.0</v>
      </c>
      <c r="O1655" s="118">
        <f t="shared" si="7"/>
        <v>17</v>
      </c>
      <c r="P1655" s="118"/>
      <c r="Q1655" s="118"/>
      <c r="R1655" s="118"/>
      <c r="S1655" s="118"/>
      <c r="T1655" s="118"/>
      <c r="U1655" s="118"/>
      <c r="V1655" s="118"/>
      <c r="W1655" s="118"/>
      <c r="X1655" s="118"/>
      <c r="Y1655" s="118"/>
      <c r="Z1655" s="118"/>
      <c r="AA1655" s="118"/>
      <c r="AB1655" s="118"/>
      <c r="AC1655" s="118"/>
      <c r="AD1655" s="118"/>
      <c r="AE1655" s="118"/>
      <c r="AF1655" s="118"/>
      <c r="AG1655" s="118"/>
    </row>
    <row r="1656" ht="11.25" customHeight="1">
      <c r="A1656" s="123">
        <v>9225.661922078798</v>
      </c>
      <c r="B1656" s="124">
        <v>5.787221000000001</v>
      </c>
      <c r="C1656" s="124">
        <f t="shared" si="1"/>
        <v>83.63126794</v>
      </c>
      <c r="D1656" s="124">
        <v>483.9926300628716</v>
      </c>
      <c r="E1656" s="125">
        <v>58.0</v>
      </c>
      <c r="F1656" s="125">
        <v>1.6</v>
      </c>
      <c r="G1656" s="126">
        <v>0.5</v>
      </c>
      <c r="H1656" s="127">
        <f t="shared" si="2"/>
        <v>1044</v>
      </c>
      <c r="I1656" s="122">
        <f t="shared" si="3"/>
        <v>2.860273973</v>
      </c>
      <c r="J1656" s="122">
        <f t="shared" si="4"/>
        <v>74.36712329</v>
      </c>
      <c r="K1656" s="122">
        <f t="shared" si="5"/>
        <v>118.9873973</v>
      </c>
      <c r="L1656" s="122">
        <f t="shared" si="6"/>
        <v>312</v>
      </c>
      <c r="M1656" s="125">
        <v>0.82</v>
      </c>
      <c r="N1656" s="125">
        <v>21.0</v>
      </c>
      <c r="O1656" s="118">
        <f t="shared" si="7"/>
        <v>26</v>
      </c>
      <c r="P1656" s="118"/>
      <c r="Q1656" s="118"/>
      <c r="R1656" s="118"/>
      <c r="S1656" s="118"/>
      <c r="T1656" s="118"/>
      <c r="U1656" s="118"/>
      <c r="V1656" s="118"/>
      <c r="W1656" s="118"/>
      <c r="X1656" s="118"/>
      <c r="Y1656" s="118"/>
      <c r="Z1656" s="118"/>
      <c r="AA1656" s="118"/>
      <c r="AB1656" s="118"/>
      <c r="AC1656" s="118"/>
      <c r="AD1656" s="118"/>
      <c r="AE1656" s="118"/>
      <c r="AF1656" s="118"/>
      <c r="AG1656" s="118"/>
    </row>
    <row r="1657" ht="11.25" customHeight="1">
      <c r="A1657" s="123">
        <v>26561.54960572491</v>
      </c>
      <c r="B1657" s="124">
        <v>30.631337000000002</v>
      </c>
      <c r="C1657" s="124">
        <f t="shared" si="1"/>
        <v>98.91407413</v>
      </c>
      <c r="D1657" s="124">
        <v>3029.870338684046</v>
      </c>
      <c r="E1657" s="125">
        <v>26.0</v>
      </c>
      <c r="F1657" s="125">
        <v>1.47</v>
      </c>
      <c r="G1657" s="126">
        <v>-0.1</v>
      </c>
      <c r="H1657" s="127">
        <f t="shared" si="2"/>
        <v>280.8</v>
      </c>
      <c r="I1657" s="122">
        <f t="shared" si="3"/>
        <v>0.7693150685</v>
      </c>
      <c r="J1657" s="122">
        <f t="shared" si="4"/>
        <v>50.77479452</v>
      </c>
      <c r="K1657" s="122">
        <f t="shared" si="5"/>
        <v>74.63894795</v>
      </c>
      <c r="L1657" s="122">
        <f t="shared" si="6"/>
        <v>200</v>
      </c>
      <c r="M1657" s="125">
        <v>1.0</v>
      </c>
      <c r="N1657" s="125">
        <v>66.0</v>
      </c>
      <c r="O1657" s="118">
        <f t="shared" si="7"/>
        <v>66</v>
      </c>
      <c r="P1657" s="118"/>
      <c r="Q1657" s="118"/>
      <c r="R1657" s="118"/>
      <c r="S1657" s="118"/>
      <c r="T1657" s="118"/>
      <c r="U1657" s="118"/>
      <c r="V1657" s="118"/>
      <c r="W1657" s="118"/>
      <c r="X1657" s="118"/>
      <c r="Y1657" s="118"/>
      <c r="Z1657" s="118"/>
      <c r="AA1657" s="118"/>
      <c r="AB1657" s="118"/>
      <c r="AC1657" s="118"/>
      <c r="AD1657" s="118"/>
      <c r="AE1657" s="118"/>
      <c r="AF1657" s="118"/>
      <c r="AG1657" s="118"/>
    </row>
    <row r="1658" ht="11.25" customHeight="1">
      <c r="A1658" s="123">
        <v>32623.096738568103</v>
      </c>
      <c r="B1658" s="124">
        <v>190.00174600000003</v>
      </c>
      <c r="C1658" s="124">
        <f t="shared" si="1"/>
        <v>46.50027804</v>
      </c>
      <c r="D1658" s="124">
        <v>8835.134016948832</v>
      </c>
      <c r="E1658" s="125">
        <v>58.0</v>
      </c>
      <c r="F1658" s="125">
        <v>0.47</v>
      </c>
      <c r="G1658" s="126">
        <v>0.8</v>
      </c>
      <c r="H1658" s="127">
        <f t="shared" si="2"/>
        <v>1252.8</v>
      </c>
      <c r="I1658" s="122">
        <f t="shared" si="3"/>
        <v>3.432328767</v>
      </c>
      <c r="J1658" s="122">
        <f t="shared" si="4"/>
        <v>151.0224658</v>
      </c>
      <c r="K1658" s="122">
        <f t="shared" si="5"/>
        <v>70.9805589</v>
      </c>
      <c r="L1658" s="122">
        <f t="shared" si="6"/>
        <v>293</v>
      </c>
      <c r="M1658" s="125">
        <v>1.0</v>
      </c>
      <c r="N1658" s="125">
        <v>44.0</v>
      </c>
      <c r="O1658" s="118">
        <f t="shared" si="7"/>
        <v>44</v>
      </c>
      <c r="P1658" s="118"/>
      <c r="Q1658" s="118"/>
      <c r="R1658" s="118"/>
      <c r="S1658" s="118"/>
      <c r="T1658" s="118"/>
      <c r="U1658" s="118"/>
      <c r="V1658" s="118"/>
      <c r="W1658" s="118"/>
      <c r="X1658" s="118"/>
      <c r="Y1658" s="118"/>
      <c r="Z1658" s="118"/>
      <c r="AA1658" s="118"/>
      <c r="AB1658" s="118"/>
      <c r="AC1658" s="118"/>
      <c r="AD1658" s="118"/>
      <c r="AE1658" s="118"/>
      <c r="AF1658" s="118"/>
      <c r="AG1658" s="118"/>
    </row>
    <row r="1659" ht="11.25" customHeight="1">
      <c r="A1659" s="123">
        <v>68540.27610722551</v>
      </c>
      <c r="B1659" s="124">
        <v>9.66878</v>
      </c>
      <c r="C1659" s="124">
        <f t="shared" si="1"/>
        <v>17.24333828</v>
      </c>
      <c r="D1659" s="124">
        <v>166.7220442745</v>
      </c>
      <c r="E1659" s="125">
        <v>66.0</v>
      </c>
      <c r="F1659" s="125">
        <v>0.25</v>
      </c>
      <c r="G1659" s="126">
        <v>-0.4</v>
      </c>
      <c r="H1659" s="127">
        <f t="shared" si="2"/>
        <v>475.2</v>
      </c>
      <c r="I1659" s="122">
        <f t="shared" si="3"/>
        <v>1.301917808</v>
      </c>
      <c r="J1659" s="122">
        <f t="shared" si="4"/>
        <v>24.73643836</v>
      </c>
      <c r="K1659" s="122">
        <f t="shared" si="5"/>
        <v>6.184109589</v>
      </c>
      <c r="L1659" s="122">
        <f t="shared" si="6"/>
        <v>37</v>
      </c>
      <c r="M1659" s="125">
        <v>1.0</v>
      </c>
      <c r="N1659" s="125">
        <v>19.0</v>
      </c>
      <c r="O1659" s="118">
        <f t="shared" si="7"/>
        <v>19</v>
      </c>
      <c r="P1659" s="118"/>
      <c r="Q1659" s="118"/>
      <c r="R1659" s="118"/>
      <c r="S1659" s="118"/>
      <c r="T1659" s="118"/>
      <c r="U1659" s="118"/>
      <c r="V1659" s="118"/>
      <c r="W1659" s="118"/>
      <c r="X1659" s="118"/>
      <c r="Y1659" s="118"/>
      <c r="Z1659" s="118"/>
      <c r="AA1659" s="118"/>
      <c r="AB1659" s="118"/>
      <c r="AC1659" s="118"/>
      <c r="AD1659" s="118"/>
      <c r="AE1659" s="118"/>
      <c r="AF1659" s="118"/>
      <c r="AG1659" s="118"/>
    </row>
    <row r="1660" ht="11.25" customHeight="1">
      <c r="A1660" s="123">
        <v>28155.980699037253</v>
      </c>
      <c r="B1660" s="124">
        <v>218.608137</v>
      </c>
      <c r="C1660" s="124">
        <f t="shared" si="1"/>
        <v>83.38116147</v>
      </c>
      <c r="D1660" s="124">
        <v>18227.80037001583</v>
      </c>
      <c r="E1660" s="125">
        <v>42.0</v>
      </c>
      <c r="F1660" s="125">
        <v>1.17</v>
      </c>
      <c r="G1660" s="126">
        <v>-0.1</v>
      </c>
      <c r="H1660" s="127">
        <f t="shared" si="2"/>
        <v>453.6</v>
      </c>
      <c r="I1660" s="122">
        <f t="shared" si="3"/>
        <v>1.242739726</v>
      </c>
      <c r="J1660" s="122">
        <f t="shared" si="4"/>
        <v>59.65150685</v>
      </c>
      <c r="K1660" s="122">
        <f t="shared" si="5"/>
        <v>69.79226301</v>
      </c>
      <c r="L1660" s="122">
        <f t="shared" si="6"/>
        <v>199</v>
      </c>
      <c r="M1660" s="125">
        <v>0.92</v>
      </c>
      <c r="N1660" s="125">
        <v>44.0</v>
      </c>
      <c r="O1660" s="118">
        <f t="shared" si="7"/>
        <v>48</v>
      </c>
      <c r="P1660" s="118"/>
      <c r="Q1660" s="118"/>
      <c r="R1660" s="118"/>
      <c r="S1660" s="118"/>
      <c r="T1660" s="118"/>
      <c r="U1660" s="118"/>
      <c r="V1660" s="118"/>
      <c r="W1660" s="118"/>
      <c r="X1660" s="118"/>
      <c r="Y1660" s="118"/>
      <c r="Z1660" s="118"/>
      <c r="AA1660" s="118"/>
      <c r="AB1660" s="118"/>
      <c r="AC1660" s="118"/>
      <c r="AD1660" s="118"/>
      <c r="AE1660" s="118"/>
      <c r="AF1660" s="118"/>
      <c r="AG1660" s="118"/>
    </row>
    <row r="1661" ht="11.25" customHeight="1">
      <c r="A1661" s="123">
        <v>49101.294499170246</v>
      </c>
      <c r="B1661" s="124">
        <v>12.860485</v>
      </c>
      <c r="C1661" s="124">
        <f t="shared" si="1"/>
        <v>27.15805615</v>
      </c>
      <c r="D1661" s="124">
        <v>349.2657737294653</v>
      </c>
      <c r="E1661" s="125">
        <v>66.0</v>
      </c>
      <c r="F1661" s="125">
        <v>0.39</v>
      </c>
      <c r="G1661" s="126">
        <v>0.2</v>
      </c>
      <c r="H1661" s="127">
        <f t="shared" si="2"/>
        <v>950.4</v>
      </c>
      <c r="I1661" s="122">
        <f t="shared" si="3"/>
        <v>2.603835616</v>
      </c>
      <c r="J1661" s="122">
        <f t="shared" si="4"/>
        <v>67.69972603</v>
      </c>
      <c r="K1661" s="122">
        <f t="shared" si="5"/>
        <v>26.40289315</v>
      </c>
      <c r="L1661" s="122">
        <f t="shared" si="6"/>
        <v>121</v>
      </c>
      <c r="M1661" s="125">
        <v>0.82</v>
      </c>
      <c r="N1661" s="125">
        <v>21.0</v>
      </c>
      <c r="O1661" s="118">
        <f t="shared" si="7"/>
        <v>26</v>
      </c>
      <c r="P1661" s="118"/>
      <c r="Q1661" s="118"/>
      <c r="R1661" s="118"/>
      <c r="S1661" s="118"/>
      <c r="T1661" s="118"/>
      <c r="U1661" s="118"/>
      <c r="V1661" s="118"/>
      <c r="W1661" s="118"/>
      <c r="X1661" s="118"/>
      <c r="Y1661" s="118"/>
      <c r="Z1661" s="118"/>
      <c r="AA1661" s="118"/>
      <c r="AB1661" s="118"/>
      <c r="AC1661" s="118"/>
      <c r="AD1661" s="118"/>
      <c r="AE1661" s="118"/>
      <c r="AF1661" s="118"/>
      <c r="AG1661" s="118"/>
    </row>
    <row r="1662" ht="11.25" customHeight="1">
      <c r="A1662" s="123">
        <v>65992.8781415511</v>
      </c>
      <c r="B1662" s="124">
        <v>19.208893000000003</v>
      </c>
      <c r="C1662" s="124">
        <f t="shared" si="1"/>
        <v>48.48505539</v>
      </c>
      <c r="D1662" s="124">
        <v>931.3442411121423</v>
      </c>
      <c r="E1662" s="125">
        <v>66.0</v>
      </c>
      <c r="F1662" s="125">
        <v>1.42</v>
      </c>
      <c r="G1662" s="126">
        <v>-0.4</v>
      </c>
      <c r="H1662" s="127">
        <f t="shared" si="2"/>
        <v>475.2</v>
      </c>
      <c r="I1662" s="122">
        <f t="shared" si="3"/>
        <v>1.301917808</v>
      </c>
      <c r="J1662" s="122">
        <f t="shared" si="4"/>
        <v>14.32109589</v>
      </c>
      <c r="K1662" s="122">
        <f t="shared" si="5"/>
        <v>20.33595616</v>
      </c>
      <c r="L1662" s="122">
        <f t="shared" si="6"/>
        <v>55</v>
      </c>
      <c r="M1662" s="125">
        <v>1.0</v>
      </c>
      <c r="N1662" s="125">
        <v>11.0</v>
      </c>
      <c r="O1662" s="118">
        <f t="shared" si="7"/>
        <v>11</v>
      </c>
      <c r="P1662" s="118"/>
      <c r="Q1662" s="118"/>
      <c r="R1662" s="118"/>
      <c r="S1662" s="118"/>
      <c r="T1662" s="118"/>
      <c r="U1662" s="118"/>
      <c r="V1662" s="118"/>
      <c r="W1662" s="118"/>
      <c r="X1662" s="118"/>
      <c r="Y1662" s="118"/>
      <c r="Z1662" s="118"/>
      <c r="AA1662" s="118"/>
      <c r="AB1662" s="118"/>
      <c r="AC1662" s="118"/>
      <c r="AD1662" s="118"/>
      <c r="AE1662" s="118"/>
      <c r="AF1662" s="118"/>
      <c r="AG1662" s="118"/>
    </row>
    <row r="1663" ht="11.25" customHeight="1">
      <c r="A1663" s="123">
        <v>48763.9001453474</v>
      </c>
      <c r="B1663" s="124">
        <v>14.906474000000001</v>
      </c>
      <c r="C1663" s="124">
        <f t="shared" si="1"/>
        <v>21.10763065</v>
      </c>
      <c r="D1663" s="124">
        <v>314.6403475002482</v>
      </c>
      <c r="E1663" s="125">
        <v>34.0</v>
      </c>
      <c r="F1663" s="125">
        <v>0.93</v>
      </c>
      <c r="G1663" s="126">
        <v>0.5</v>
      </c>
      <c r="H1663" s="127">
        <f t="shared" si="2"/>
        <v>612</v>
      </c>
      <c r="I1663" s="122">
        <f t="shared" si="3"/>
        <v>1.676712329</v>
      </c>
      <c r="J1663" s="122">
        <f t="shared" si="4"/>
        <v>31.85753425</v>
      </c>
      <c r="K1663" s="122">
        <f t="shared" si="5"/>
        <v>29.62750685</v>
      </c>
      <c r="L1663" s="122">
        <f t="shared" si="6"/>
        <v>91</v>
      </c>
      <c r="M1663" s="125">
        <v>0.85</v>
      </c>
      <c r="N1663" s="125">
        <v>16.0</v>
      </c>
      <c r="O1663" s="118">
        <f t="shared" si="7"/>
        <v>19</v>
      </c>
      <c r="P1663" s="118"/>
      <c r="Q1663" s="118"/>
      <c r="R1663" s="118"/>
      <c r="S1663" s="118"/>
      <c r="T1663" s="118"/>
      <c r="U1663" s="118"/>
      <c r="V1663" s="118"/>
      <c r="W1663" s="118"/>
      <c r="X1663" s="118"/>
      <c r="Y1663" s="118"/>
      <c r="Z1663" s="118"/>
      <c r="AA1663" s="118"/>
      <c r="AB1663" s="118"/>
      <c r="AC1663" s="118"/>
      <c r="AD1663" s="118"/>
      <c r="AE1663" s="118"/>
      <c r="AF1663" s="118"/>
      <c r="AG1663" s="118"/>
    </row>
    <row r="1664" ht="11.25" customHeight="1">
      <c r="A1664" s="123">
        <v>85710.8519904251</v>
      </c>
      <c r="B1664" s="124">
        <v>6.473258</v>
      </c>
      <c r="C1664" s="124">
        <f t="shared" si="1"/>
        <v>86.25411914</v>
      </c>
      <c r="D1664" s="124">
        <v>558.3451667792242</v>
      </c>
      <c r="E1664" s="125">
        <v>74.0</v>
      </c>
      <c r="F1664" s="125">
        <v>1.16</v>
      </c>
      <c r="G1664" s="126">
        <v>1.2</v>
      </c>
      <c r="H1664" s="127">
        <f t="shared" si="2"/>
        <v>1953.6</v>
      </c>
      <c r="I1664" s="122">
        <f t="shared" si="3"/>
        <v>5.352328767</v>
      </c>
      <c r="J1664" s="122">
        <f t="shared" si="4"/>
        <v>123.1035616</v>
      </c>
      <c r="K1664" s="122">
        <f t="shared" si="5"/>
        <v>142.8001315</v>
      </c>
      <c r="L1664" s="122">
        <f t="shared" si="6"/>
        <v>409</v>
      </c>
      <c r="M1664" s="125">
        <v>1.0</v>
      </c>
      <c r="N1664" s="125">
        <v>23.0</v>
      </c>
      <c r="O1664" s="118">
        <f t="shared" si="7"/>
        <v>23</v>
      </c>
      <c r="P1664" s="118"/>
      <c r="Q1664" s="118"/>
      <c r="R1664" s="118"/>
      <c r="S1664" s="118"/>
      <c r="T1664" s="118"/>
      <c r="U1664" s="118"/>
      <c r="V1664" s="118"/>
      <c r="W1664" s="118"/>
      <c r="X1664" s="118"/>
      <c r="Y1664" s="118"/>
      <c r="Z1664" s="118"/>
      <c r="AA1664" s="118"/>
      <c r="AB1664" s="118"/>
      <c r="AC1664" s="118"/>
      <c r="AD1664" s="118"/>
      <c r="AE1664" s="118"/>
      <c r="AF1664" s="118"/>
      <c r="AG1664" s="118"/>
    </row>
    <row r="1665" ht="11.25" customHeight="1">
      <c r="A1665" s="123">
        <v>39928.92214748887</v>
      </c>
      <c r="B1665" s="124">
        <v>7.166797000000001</v>
      </c>
      <c r="C1665" s="124">
        <f t="shared" si="1"/>
        <v>65.51585287</v>
      </c>
      <c r="D1665" s="124">
        <v>469.538817831956</v>
      </c>
      <c r="E1665" s="125">
        <v>130.0</v>
      </c>
      <c r="F1665" s="125">
        <v>0.25</v>
      </c>
      <c r="G1665" s="126">
        <v>-0.2</v>
      </c>
      <c r="H1665" s="127">
        <f t="shared" si="2"/>
        <v>1248</v>
      </c>
      <c r="I1665" s="122">
        <f t="shared" si="3"/>
        <v>3.419178082</v>
      </c>
      <c r="J1665" s="122">
        <f t="shared" si="4"/>
        <v>119.6712329</v>
      </c>
      <c r="K1665" s="122">
        <f t="shared" si="5"/>
        <v>29.91780822</v>
      </c>
      <c r="L1665" s="122">
        <f t="shared" si="6"/>
        <v>180</v>
      </c>
      <c r="M1665" s="125">
        <v>0.85</v>
      </c>
      <c r="N1665" s="125">
        <v>30.0</v>
      </c>
      <c r="O1665" s="118">
        <f t="shared" si="7"/>
        <v>35</v>
      </c>
      <c r="P1665" s="118"/>
      <c r="Q1665" s="118"/>
      <c r="R1665" s="118"/>
      <c r="S1665" s="118"/>
      <c r="T1665" s="118"/>
      <c r="U1665" s="118"/>
      <c r="V1665" s="118"/>
      <c r="W1665" s="118"/>
      <c r="X1665" s="118"/>
      <c r="Y1665" s="118"/>
      <c r="Z1665" s="118"/>
      <c r="AA1665" s="118"/>
      <c r="AB1665" s="118"/>
      <c r="AC1665" s="118"/>
      <c r="AD1665" s="118"/>
      <c r="AE1665" s="118"/>
      <c r="AF1665" s="118"/>
      <c r="AG1665" s="118"/>
    </row>
    <row r="1666" ht="11.25" customHeight="1">
      <c r="A1666" s="123">
        <v>48946.68638658842</v>
      </c>
      <c r="B1666" s="124">
        <v>76.367896</v>
      </c>
      <c r="C1666" s="124">
        <f t="shared" si="1"/>
        <v>17.30537857</v>
      </c>
      <c r="D1666" s="124">
        <v>1321.5753508031362</v>
      </c>
      <c r="E1666" s="125">
        <v>66.0</v>
      </c>
      <c r="F1666" s="125">
        <v>0.71</v>
      </c>
      <c r="G1666" s="126">
        <v>-0.4</v>
      </c>
      <c r="H1666" s="127">
        <f t="shared" si="2"/>
        <v>475.2</v>
      </c>
      <c r="I1666" s="122">
        <f t="shared" si="3"/>
        <v>1.301917808</v>
      </c>
      <c r="J1666" s="122">
        <f t="shared" si="4"/>
        <v>10.41534247</v>
      </c>
      <c r="K1666" s="122">
        <f t="shared" si="5"/>
        <v>7.394893151</v>
      </c>
      <c r="L1666" s="122">
        <f t="shared" si="6"/>
        <v>25</v>
      </c>
      <c r="M1666" s="125">
        <v>1.0</v>
      </c>
      <c r="N1666" s="125">
        <v>8.0</v>
      </c>
      <c r="O1666" s="118">
        <f t="shared" si="7"/>
        <v>8</v>
      </c>
      <c r="P1666" s="118"/>
      <c r="Q1666" s="118"/>
      <c r="R1666" s="118"/>
      <c r="S1666" s="118"/>
      <c r="T1666" s="118"/>
      <c r="U1666" s="118"/>
      <c r="V1666" s="118"/>
      <c r="W1666" s="118"/>
      <c r="X1666" s="118"/>
      <c r="Y1666" s="118"/>
      <c r="Z1666" s="118"/>
      <c r="AA1666" s="118"/>
      <c r="AB1666" s="118"/>
      <c r="AC1666" s="118"/>
      <c r="AD1666" s="118"/>
      <c r="AE1666" s="118"/>
      <c r="AF1666" s="118"/>
      <c r="AG1666" s="118"/>
    </row>
    <row r="1667" ht="11.25" customHeight="1">
      <c r="A1667" s="123">
        <v>89693.70052131372</v>
      </c>
      <c r="B1667" s="124">
        <v>196.63681400000002</v>
      </c>
      <c r="C1667" s="124">
        <f t="shared" si="1"/>
        <v>37.33070746</v>
      </c>
      <c r="D1667" s="124">
        <v>7340.591378918664</v>
      </c>
      <c r="E1667" s="125">
        <v>58.0</v>
      </c>
      <c r="F1667" s="125">
        <v>0.66</v>
      </c>
      <c r="G1667" s="126">
        <v>0.5</v>
      </c>
      <c r="H1667" s="127">
        <f t="shared" si="2"/>
        <v>1044</v>
      </c>
      <c r="I1667" s="122">
        <f t="shared" si="3"/>
        <v>2.860273973</v>
      </c>
      <c r="J1667" s="122">
        <f t="shared" si="4"/>
        <v>94.3890411</v>
      </c>
      <c r="K1667" s="122">
        <f t="shared" si="5"/>
        <v>62.29676712</v>
      </c>
      <c r="L1667" s="122">
        <f t="shared" si="6"/>
        <v>219</v>
      </c>
      <c r="M1667" s="125">
        <v>0.7</v>
      </c>
      <c r="N1667" s="125">
        <v>23.0</v>
      </c>
      <c r="O1667" s="118">
        <f t="shared" si="7"/>
        <v>33</v>
      </c>
      <c r="P1667" s="118"/>
      <c r="Q1667" s="118"/>
      <c r="R1667" s="118"/>
      <c r="S1667" s="118"/>
      <c r="T1667" s="118"/>
      <c r="U1667" s="118"/>
      <c r="V1667" s="118"/>
      <c r="W1667" s="118"/>
      <c r="X1667" s="118"/>
      <c r="Y1667" s="118"/>
      <c r="Z1667" s="118"/>
      <c r="AA1667" s="118"/>
      <c r="AB1667" s="118"/>
      <c r="AC1667" s="118"/>
      <c r="AD1667" s="118"/>
      <c r="AE1667" s="118"/>
      <c r="AF1667" s="118"/>
      <c r="AG1667" s="118"/>
    </row>
    <row r="1668" ht="11.25" customHeight="1">
      <c r="A1668" s="123">
        <v>38529.69786482511</v>
      </c>
      <c r="B1668" s="124">
        <v>52.657836</v>
      </c>
      <c r="C1668" s="124">
        <f t="shared" si="1"/>
        <v>113.4959223</v>
      </c>
      <c r="D1668" s="124">
        <v>5976.4496642576005</v>
      </c>
      <c r="E1668" s="125">
        <v>66.0</v>
      </c>
      <c r="F1668" s="125">
        <v>1.0</v>
      </c>
      <c r="G1668" s="126">
        <v>0.5</v>
      </c>
      <c r="H1668" s="127">
        <f t="shared" si="2"/>
        <v>1188</v>
      </c>
      <c r="I1668" s="122">
        <f t="shared" si="3"/>
        <v>3.254794521</v>
      </c>
      <c r="J1668" s="122">
        <f t="shared" si="4"/>
        <v>143.2109589</v>
      </c>
      <c r="K1668" s="122">
        <f t="shared" si="5"/>
        <v>143.2109589</v>
      </c>
      <c r="L1668" s="122">
        <f t="shared" si="6"/>
        <v>430</v>
      </c>
      <c r="M1668" s="125">
        <v>1.0</v>
      </c>
      <c r="N1668" s="125">
        <v>44.0</v>
      </c>
      <c r="O1668" s="118">
        <f t="shared" si="7"/>
        <v>44</v>
      </c>
      <c r="P1668" s="118"/>
      <c r="Q1668" s="118"/>
      <c r="R1668" s="118"/>
      <c r="S1668" s="118"/>
      <c r="T1668" s="118"/>
      <c r="U1668" s="118"/>
      <c r="V1668" s="118"/>
      <c r="W1668" s="118"/>
      <c r="X1668" s="118"/>
      <c r="Y1668" s="118"/>
      <c r="Z1668" s="118"/>
      <c r="AA1668" s="118"/>
      <c r="AB1668" s="118"/>
      <c r="AC1668" s="118"/>
      <c r="AD1668" s="118"/>
      <c r="AE1668" s="118"/>
      <c r="AF1668" s="118"/>
      <c r="AG1668" s="118"/>
    </row>
    <row r="1669" ht="11.25" customHeight="1">
      <c r="A1669" s="123">
        <v>16511.170695133027</v>
      </c>
      <c r="B1669" s="124">
        <v>27.766959000000003</v>
      </c>
      <c r="C1669" s="124">
        <f t="shared" si="1"/>
        <v>100.4108284</v>
      </c>
      <c r="D1669" s="124">
        <v>2788.103354252426</v>
      </c>
      <c r="E1669" s="125">
        <v>74.0</v>
      </c>
      <c r="F1669" s="125">
        <v>0.25</v>
      </c>
      <c r="G1669" s="126">
        <v>-0.4</v>
      </c>
      <c r="H1669" s="127">
        <f t="shared" si="2"/>
        <v>532.8</v>
      </c>
      <c r="I1669" s="122">
        <f t="shared" si="3"/>
        <v>1.459726027</v>
      </c>
      <c r="J1669" s="122">
        <f t="shared" si="4"/>
        <v>179.5463014</v>
      </c>
      <c r="K1669" s="122">
        <f t="shared" si="5"/>
        <v>44.88657534</v>
      </c>
      <c r="L1669" s="122">
        <f t="shared" si="6"/>
        <v>269</v>
      </c>
      <c r="M1669" s="125">
        <v>1.0</v>
      </c>
      <c r="N1669" s="125">
        <v>123.0</v>
      </c>
      <c r="O1669" s="118">
        <f t="shared" si="7"/>
        <v>123</v>
      </c>
      <c r="P1669" s="118"/>
      <c r="Q1669" s="118"/>
      <c r="R1669" s="118"/>
      <c r="S1669" s="118"/>
      <c r="T1669" s="118"/>
      <c r="U1669" s="118"/>
      <c r="V1669" s="118"/>
      <c r="W1669" s="118"/>
      <c r="X1669" s="118"/>
      <c r="Y1669" s="118"/>
      <c r="Z1669" s="118"/>
      <c r="AA1669" s="118"/>
      <c r="AB1669" s="118"/>
      <c r="AC1669" s="118"/>
      <c r="AD1669" s="118"/>
      <c r="AE1669" s="118"/>
      <c r="AF1669" s="118"/>
      <c r="AG1669" s="118"/>
    </row>
    <row r="1670" ht="11.25" customHeight="1">
      <c r="A1670" s="123">
        <v>30237.844447345906</v>
      </c>
      <c r="B1670" s="124">
        <v>27.883867000000002</v>
      </c>
      <c r="C1670" s="124">
        <f t="shared" si="1"/>
        <v>84.10772728</v>
      </c>
      <c r="D1670" s="124">
        <v>2345.2486811532926</v>
      </c>
      <c r="E1670" s="125">
        <v>50.0</v>
      </c>
      <c r="F1670" s="125">
        <v>1.28</v>
      </c>
      <c r="G1670" s="126">
        <v>0.6</v>
      </c>
      <c r="H1670" s="127">
        <f t="shared" si="2"/>
        <v>960</v>
      </c>
      <c r="I1670" s="122">
        <f t="shared" si="3"/>
        <v>2.630136986</v>
      </c>
      <c r="J1670" s="122">
        <f t="shared" si="4"/>
        <v>105.2054795</v>
      </c>
      <c r="K1670" s="122">
        <f t="shared" si="5"/>
        <v>134.6630137</v>
      </c>
      <c r="L1670" s="122">
        <f t="shared" si="6"/>
        <v>375</v>
      </c>
      <c r="M1670" s="125">
        <v>0.82</v>
      </c>
      <c r="N1670" s="125">
        <v>33.0</v>
      </c>
      <c r="O1670" s="118">
        <f t="shared" si="7"/>
        <v>40</v>
      </c>
      <c r="P1670" s="118"/>
      <c r="Q1670" s="118"/>
      <c r="R1670" s="118"/>
      <c r="S1670" s="118"/>
      <c r="T1670" s="118"/>
      <c r="U1670" s="118"/>
      <c r="V1670" s="118"/>
      <c r="W1670" s="118"/>
      <c r="X1670" s="118"/>
      <c r="Y1670" s="118"/>
      <c r="Z1670" s="118"/>
      <c r="AA1670" s="118"/>
      <c r="AB1670" s="118"/>
      <c r="AC1670" s="118"/>
      <c r="AD1670" s="118"/>
      <c r="AE1670" s="118"/>
      <c r="AF1670" s="118"/>
      <c r="AG1670" s="118"/>
    </row>
    <row r="1671" ht="11.25" customHeight="1">
      <c r="A1671" s="123">
        <v>95354.15986420347</v>
      </c>
      <c r="B1671" s="124">
        <v>7.178490000000001</v>
      </c>
      <c r="C1671" s="124">
        <f t="shared" si="1"/>
        <v>29.11998252</v>
      </c>
      <c r="D1671" s="124">
        <v>209.03750331200007</v>
      </c>
      <c r="E1671" s="125">
        <v>50.0</v>
      </c>
      <c r="F1671" s="125">
        <v>1.12</v>
      </c>
      <c r="G1671" s="126">
        <v>1.2</v>
      </c>
      <c r="H1671" s="127">
        <f t="shared" si="2"/>
        <v>1320</v>
      </c>
      <c r="I1671" s="122">
        <f t="shared" si="3"/>
        <v>3.616438356</v>
      </c>
      <c r="J1671" s="122">
        <f t="shared" si="4"/>
        <v>43.39726027</v>
      </c>
      <c r="K1671" s="122">
        <f t="shared" si="5"/>
        <v>48.60493151</v>
      </c>
      <c r="L1671" s="122">
        <f t="shared" si="6"/>
        <v>141</v>
      </c>
      <c r="M1671" s="125">
        <v>1.0</v>
      </c>
      <c r="N1671" s="125">
        <v>12.0</v>
      </c>
      <c r="O1671" s="118">
        <f t="shared" si="7"/>
        <v>12</v>
      </c>
      <c r="P1671" s="118"/>
      <c r="Q1671" s="118"/>
      <c r="R1671" s="118"/>
      <c r="S1671" s="118"/>
      <c r="T1671" s="118"/>
      <c r="U1671" s="118"/>
      <c r="V1671" s="118"/>
      <c r="W1671" s="118"/>
      <c r="X1671" s="118"/>
      <c r="Y1671" s="118"/>
      <c r="Z1671" s="118"/>
      <c r="AA1671" s="118"/>
      <c r="AB1671" s="118"/>
      <c r="AC1671" s="118"/>
      <c r="AD1671" s="118"/>
      <c r="AE1671" s="118"/>
      <c r="AF1671" s="118"/>
      <c r="AG1671" s="118"/>
    </row>
    <row r="1672" ht="11.25" customHeight="1">
      <c r="A1672" s="123">
        <v>10194.793221537346</v>
      </c>
      <c r="B1672" s="124">
        <v>35.07405</v>
      </c>
      <c r="C1672" s="124">
        <f t="shared" si="1"/>
        <v>33.68614701</v>
      </c>
      <c r="D1672" s="124">
        <v>1181.5096046752353</v>
      </c>
      <c r="E1672" s="125">
        <v>90.0</v>
      </c>
      <c r="F1672" s="125">
        <v>0.5</v>
      </c>
      <c r="G1672" s="126">
        <v>0.8</v>
      </c>
      <c r="H1672" s="127">
        <f t="shared" si="2"/>
        <v>1944</v>
      </c>
      <c r="I1672" s="122">
        <f t="shared" si="3"/>
        <v>5.326027397</v>
      </c>
      <c r="J1672" s="122">
        <f t="shared" si="4"/>
        <v>138.4767123</v>
      </c>
      <c r="K1672" s="122">
        <f t="shared" si="5"/>
        <v>69.23835616</v>
      </c>
      <c r="L1672" s="122">
        <f t="shared" si="6"/>
        <v>277</v>
      </c>
      <c r="M1672" s="125">
        <v>0.8</v>
      </c>
      <c r="N1672" s="125">
        <v>21.0</v>
      </c>
      <c r="O1672" s="118">
        <f t="shared" si="7"/>
        <v>26</v>
      </c>
      <c r="P1672" s="118"/>
      <c r="Q1672" s="118"/>
      <c r="R1672" s="118"/>
      <c r="S1672" s="118"/>
      <c r="T1672" s="118"/>
      <c r="U1672" s="118"/>
      <c r="V1672" s="118"/>
      <c r="W1672" s="118"/>
      <c r="X1672" s="118"/>
      <c r="Y1672" s="118"/>
      <c r="Z1672" s="118"/>
      <c r="AA1672" s="118"/>
      <c r="AB1672" s="118"/>
      <c r="AC1672" s="118"/>
      <c r="AD1672" s="118"/>
      <c r="AE1672" s="118"/>
      <c r="AF1672" s="118"/>
      <c r="AG1672" s="118"/>
    </row>
    <row r="1673" ht="11.25" customHeight="1">
      <c r="A1673" s="123">
        <v>12342.418337911087</v>
      </c>
      <c r="B1673" s="124">
        <v>20.309630000000002</v>
      </c>
      <c r="C1673" s="124">
        <f t="shared" si="1"/>
        <v>121.0488026</v>
      </c>
      <c r="D1673" s="124">
        <v>2458.4563932122905</v>
      </c>
      <c r="E1673" s="125">
        <v>82.0</v>
      </c>
      <c r="F1673" s="125">
        <v>0.81</v>
      </c>
      <c r="G1673" s="126">
        <v>0.2</v>
      </c>
      <c r="H1673" s="127">
        <f t="shared" si="2"/>
        <v>1180.8</v>
      </c>
      <c r="I1673" s="122">
        <f t="shared" si="3"/>
        <v>3.235068493</v>
      </c>
      <c r="J1673" s="122">
        <f t="shared" si="4"/>
        <v>168.2235616</v>
      </c>
      <c r="K1673" s="122">
        <f t="shared" si="5"/>
        <v>136.2610849</v>
      </c>
      <c r="L1673" s="122">
        <f t="shared" si="6"/>
        <v>441</v>
      </c>
      <c r="M1673" s="125">
        <v>0.85</v>
      </c>
      <c r="N1673" s="125">
        <v>44.0</v>
      </c>
      <c r="O1673" s="118">
        <f t="shared" si="7"/>
        <v>52</v>
      </c>
      <c r="P1673" s="118"/>
      <c r="Q1673" s="118"/>
      <c r="R1673" s="118"/>
      <c r="S1673" s="118"/>
      <c r="T1673" s="118"/>
      <c r="U1673" s="118"/>
      <c r="V1673" s="118"/>
      <c r="W1673" s="118"/>
      <c r="X1673" s="118"/>
      <c r="Y1673" s="118"/>
      <c r="Z1673" s="118"/>
      <c r="AA1673" s="118"/>
      <c r="AB1673" s="118"/>
      <c r="AC1673" s="118"/>
      <c r="AD1673" s="118"/>
      <c r="AE1673" s="118"/>
      <c r="AF1673" s="118"/>
      <c r="AG1673" s="118"/>
    </row>
    <row r="1674" ht="11.25" customHeight="1">
      <c r="A1674" s="123">
        <v>40524.067175698176</v>
      </c>
      <c r="B1674" s="124">
        <v>5.845675000000001</v>
      </c>
      <c r="C1674" s="124">
        <f t="shared" si="1"/>
        <v>89.06472387</v>
      </c>
      <c r="D1674" s="124">
        <v>520.6434296848673</v>
      </c>
      <c r="E1674" s="125">
        <v>58.0</v>
      </c>
      <c r="F1674" s="125">
        <v>3.46</v>
      </c>
      <c r="G1674" s="126">
        <v>-0.2</v>
      </c>
      <c r="H1674" s="127">
        <f t="shared" si="2"/>
        <v>556.8</v>
      </c>
      <c r="I1674" s="122">
        <f t="shared" si="3"/>
        <v>1.525479452</v>
      </c>
      <c r="J1674" s="122">
        <f t="shared" si="4"/>
        <v>19.83123288</v>
      </c>
      <c r="K1674" s="122">
        <f t="shared" si="5"/>
        <v>68.61606575</v>
      </c>
      <c r="L1674" s="122">
        <f t="shared" si="6"/>
        <v>157</v>
      </c>
      <c r="M1674" s="125">
        <v>0.85</v>
      </c>
      <c r="N1674" s="125">
        <v>11.0</v>
      </c>
      <c r="O1674" s="118">
        <f t="shared" si="7"/>
        <v>13</v>
      </c>
      <c r="P1674" s="118"/>
      <c r="Q1674" s="118"/>
      <c r="R1674" s="118"/>
      <c r="S1674" s="118"/>
      <c r="T1674" s="118"/>
      <c r="U1674" s="118"/>
      <c r="V1674" s="118"/>
      <c r="W1674" s="118"/>
      <c r="X1674" s="118"/>
      <c r="Y1674" s="118"/>
      <c r="Z1674" s="118"/>
      <c r="AA1674" s="118"/>
      <c r="AB1674" s="118"/>
      <c r="AC1674" s="118"/>
      <c r="AD1674" s="118"/>
      <c r="AE1674" s="118"/>
      <c r="AF1674" s="118"/>
      <c r="AG1674" s="118"/>
    </row>
    <row r="1675" ht="11.25" customHeight="1">
      <c r="A1675" s="123">
        <v>73436.20737307044</v>
      </c>
      <c r="B1675" s="124">
        <v>34.933756</v>
      </c>
      <c r="C1675" s="124">
        <f t="shared" si="1"/>
        <v>71.78164554</v>
      </c>
      <c r="D1675" s="124">
        <v>2507.602490581519</v>
      </c>
      <c r="E1675" s="125">
        <v>74.0</v>
      </c>
      <c r="F1675" s="125">
        <v>1.06</v>
      </c>
      <c r="G1675" s="126">
        <v>-0.1</v>
      </c>
      <c r="H1675" s="127">
        <f t="shared" si="2"/>
        <v>799.2</v>
      </c>
      <c r="I1675" s="122">
        <f t="shared" si="3"/>
        <v>2.189589041</v>
      </c>
      <c r="J1675" s="122">
        <f t="shared" si="4"/>
        <v>59.11890411</v>
      </c>
      <c r="K1675" s="122">
        <f t="shared" si="5"/>
        <v>62.66603836</v>
      </c>
      <c r="L1675" s="122">
        <f t="shared" si="6"/>
        <v>184</v>
      </c>
      <c r="M1675" s="125">
        <v>0.85</v>
      </c>
      <c r="N1675" s="125">
        <v>23.0</v>
      </c>
      <c r="O1675" s="118">
        <f t="shared" si="7"/>
        <v>27</v>
      </c>
      <c r="P1675" s="118"/>
      <c r="Q1675" s="118"/>
      <c r="R1675" s="118"/>
      <c r="S1675" s="118"/>
      <c r="T1675" s="118"/>
      <c r="U1675" s="118"/>
      <c r="V1675" s="118"/>
      <c r="W1675" s="118"/>
      <c r="X1675" s="118"/>
      <c r="Y1675" s="118"/>
      <c r="Z1675" s="118"/>
      <c r="AA1675" s="118"/>
      <c r="AB1675" s="118"/>
      <c r="AC1675" s="118"/>
      <c r="AD1675" s="118"/>
      <c r="AE1675" s="118"/>
      <c r="AF1675" s="118"/>
      <c r="AG1675" s="118"/>
    </row>
    <row r="1676" ht="11.25" customHeight="1">
      <c r="A1676" s="123">
        <v>57978.834570754625</v>
      </c>
      <c r="B1676" s="124">
        <v>17.537025</v>
      </c>
      <c r="C1676" s="124">
        <f t="shared" si="1"/>
        <v>133.806287</v>
      </c>
      <c r="D1676" s="124">
        <v>2346.564200065526</v>
      </c>
      <c r="E1676" s="125">
        <v>66.0</v>
      </c>
      <c r="F1676" s="125">
        <v>1.37</v>
      </c>
      <c r="G1676" s="126">
        <v>1.2</v>
      </c>
      <c r="H1676" s="127">
        <f t="shared" si="2"/>
        <v>1742.4</v>
      </c>
      <c r="I1676" s="122">
        <f t="shared" si="3"/>
        <v>4.77369863</v>
      </c>
      <c r="J1676" s="122">
        <f t="shared" si="4"/>
        <v>176.6268493</v>
      </c>
      <c r="K1676" s="122">
        <f t="shared" si="5"/>
        <v>241.9787836</v>
      </c>
      <c r="L1676" s="122">
        <f t="shared" si="6"/>
        <v>661</v>
      </c>
      <c r="M1676" s="125">
        <v>1.0</v>
      </c>
      <c r="N1676" s="125">
        <v>37.0</v>
      </c>
      <c r="O1676" s="118">
        <f t="shared" si="7"/>
        <v>37</v>
      </c>
      <c r="P1676" s="118"/>
      <c r="Q1676" s="118"/>
      <c r="R1676" s="118"/>
      <c r="S1676" s="118"/>
      <c r="T1676" s="118"/>
      <c r="U1676" s="118"/>
      <c r="V1676" s="118"/>
      <c r="W1676" s="118"/>
      <c r="X1676" s="118"/>
      <c r="Y1676" s="118"/>
      <c r="Z1676" s="118"/>
      <c r="AA1676" s="118"/>
      <c r="AB1676" s="118"/>
      <c r="AC1676" s="118"/>
      <c r="AD1676" s="118"/>
      <c r="AE1676" s="118"/>
      <c r="AF1676" s="118"/>
      <c r="AG1676" s="118"/>
    </row>
    <row r="1677" ht="11.25" customHeight="1">
      <c r="A1677" s="123">
        <v>86446.44411947254</v>
      </c>
      <c r="B1677" s="124">
        <v>20.226041000000002</v>
      </c>
      <c r="C1677" s="124">
        <f t="shared" si="1"/>
        <v>66.64032833</v>
      </c>
      <c r="D1677" s="124">
        <v>1347.870013002117</v>
      </c>
      <c r="E1677" s="125">
        <v>82.0</v>
      </c>
      <c r="F1677" s="125">
        <v>1.04</v>
      </c>
      <c r="G1677" s="126">
        <v>-0.1</v>
      </c>
      <c r="H1677" s="127">
        <f t="shared" si="2"/>
        <v>885.6</v>
      </c>
      <c r="I1677" s="122">
        <f t="shared" si="3"/>
        <v>2.42630137</v>
      </c>
      <c r="J1677" s="122">
        <f t="shared" si="4"/>
        <v>50.95232877</v>
      </c>
      <c r="K1677" s="122">
        <f t="shared" si="5"/>
        <v>52.99042192</v>
      </c>
      <c r="L1677" s="122">
        <f t="shared" si="6"/>
        <v>157</v>
      </c>
      <c r="M1677" s="125">
        <v>0.75</v>
      </c>
      <c r="N1677" s="125">
        <v>16.0</v>
      </c>
      <c r="O1677" s="118">
        <f t="shared" si="7"/>
        <v>21</v>
      </c>
      <c r="P1677" s="118"/>
      <c r="Q1677" s="118"/>
      <c r="R1677" s="118"/>
      <c r="S1677" s="118"/>
      <c r="T1677" s="118"/>
      <c r="U1677" s="118"/>
      <c r="V1677" s="118"/>
      <c r="W1677" s="118"/>
      <c r="X1677" s="118"/>
      <c r="Y1677" s="118"/>
      <c r="Z1677" s="118"/>
      <c r="AA1677" s="118"/>
      <c r="AB1677" s="118"/>
      <c r="AC1677" s="118"/>
      <c r="AD1677" s="118"/>
      <c r="AE1677" s="118"/>
      <c r="AF1677" s="118"/>
      <c r="AG1677" s="118"/>
    </row>
    <row r="1678" ht="11.25" customHeight="1">
      <c r="A1678" s="123">
        <v>35399.658312769345</v>
      </c>
      <c r="B1678" s="124">
        <v>15.993769000000002</v>
      </c>
      <c r="C1678" s="124">
        <f t="shared" si="1"/>
        <v>48.27203828</v>
      </c>
      <c r="D1678" s="124">
        <v>772.0518294857043</v>
      </c>
      <c r="E1678" s="125">
        <v>90.0</v>
      </c>
      <c r="F1678" s="125">
        <v>0.65</v>
      </c>
      <c r="G1678" s="126">
        <v>-0.4</v>
      </c>
      <c r="H1678" s="127">
        <f t="shared" si="2"/>
        <v>648</v>
      </c>
      <c r="I1678" s="122">
        <f t="shared" si="3"/>
        <v>1.775342466</v>
      </c>
      <c r="J1678" s="122">
        <f t="shared" si="4"/>
        <v>35.50684932</v>
      </c>
      <c r="K1678" s="122">
        <f t="shared" si="5"/>
        <v>23.07945205</v>
      </c>
      <c r="L1678" s="122">
        <f t="shared" si="6"/>
        <v>82</v>
      </c>
      <c r="M1678" s="125">
        <v>0.82</v>
      </c>
      <c r="N1678" s="125">
        <v>16.0</v>
      </c>
      <c r="O1678" s="118">
        <f t="shared" si="7"/>
        <v>20</v>
      </c>
      <c r="P1678" s="118"/>
      <c r="Q1678" s="118"/>
      <c r="R1678" s="118"/>
      <c r="S1678" s="118"/>
      <c r="T1678" s="118"/>
      <c r="U1678" s="118"/>
      <c r="V1678" s="118"/>
      <c r="W1678" s="118"/>
      <c r="X1678" s="118"/>
      <c r="Y1678" s="118"/>
      <c r="Z1678" s="118"/>
      <c r="AA1678" s="118"/>
      <c r="AB1678" s="118"/>
      <c r="AC1678" s="118"/>
      <c r="AD1678" s="118"/>
      <c r="AE1678" s="118"/>
      <c r="AF1678" s="118"/>
      <c r="AG1678" s="118"/>
    </row>
    <row r="1679" ht="11.25" customHeight="1">
      <c r="A1679" s="123">
        <v>68922.10638034024</v>
      </c>
      <c r="B1679" s="124">
        <v>633.42565</v>
      </c>
      <c r="C1679" s="124">
        <f t="shared" si="1"/>
        <v>272.6168142</v>
      </c>
      <c r="D1679" s="124">
        <v>172682.48270892818</v>
      </c>
      <c r="E1679" s="125">
        <v>82.0</v>
      </c>
      <c r="F1679" s="125">
        <v>1.14</v>
      </c>
      <c r="G1679" s="126">
        <v>-0.4</v>
      </c>
      <c r="H1679" s="127">
        <f t="shared" si="2"/>
        <v>590.4</v>
      </c>
      <c r="I1679" s="122">
        <f t="shared" si="3"/>
        <v>1.617534247</v>
      </c>
      <c r="J1679" s="122">
        <f t="shared" si="4"/>
        <v>122.9326027</v>
      </c>
      <c r="K1679" s="122">
        <f t="shared" si="5"/>
        <v>140.1431671</v>
      </c>
      <c r="L1679" s="122">
        <f t="shared" si="6"/>
        <v>403</v>
      </c>
      <c r="M1679" s="125">
        <v>1.0</v>
      </c>
      <c r="N1679" s="125">
        <v>76.0</v>
      </c>
      <c r="O1679" s="118">
        <f t="shared" si="7"/>
        <v>76</v>
      </c>
      <c r="P1679" s="118"/>
      <c r="Q1679" s="118"/>
      <c r="R1679" s="118"/>
      <c r="S1679" s="118"/>
      <c r="T1679" s="118"/>
      <c r="U1679" s="118"/>
      <c r="V1679" s="118"/>
      <c r="W1679" s="118"/>
      <c r="X1679" s="118"/>
      <c r="Y1679" s="118"/>
      <c r="Z1679" s="118"/>
      <c r="AA1679" s="118"/>
      <c r="AB1679" s="118"/>
      <c r="AC1679" s="118"/>
      <c r="AD1679" s="118"/>
      <c r="AE1679" s="118"/>
      <c r="AF1679" s="118"/>
      <c r="AG1679" s="118"/>
    </row>
    <row r="1680" ht="11.25" customHeight="1">
      <c r="A1680" s="123">
        <v>51201.69217532578</v>
      </c>
      <c r="B1680" s="124">
        <v>23.803593000000003</v>
      </c>
      <c r="C1680" s="124">
        <f t="shared" si="1"/>
        <v>51.90255578</v>
      </c>
      <c r="D1680" s="124">
        <v>1235.4673133849285</v>
      </c>
      <c r="E1680" s="125">
        <v>82.0</v>
      </c>
      <c r="F1680" s="125">
        <v>0.82</v>
      </c>
      <c r="G1680" s="126">
        <v>1.2</v>
      </c>
      <c r="H1680" s="127">
        <f t="shared" si="2"/>
        <v>2164.8</v>
      </c>
      <c r="I1680" s="122">
        <f t="shared" si="3"/>
        <v>5.930958904</v>
      </c>
      <c r="J1680" s="122">
        <f t="shared" si="4"/>
        <v>160.1358904</v>
      </c>
      <c r="K1680" s="122">
        <f t="shared" si="5"/>
        <v>131.3114301</v>
      </c>
      <c r="L1680" s="122">
        <f t="shared" si="6"/>
        <v>423</v>
      </c>
      <c r="M1680" s="125">
        <v>0.85</v>
      </c>
      <c r="N1680" s="125">
        <v>23.0</v>
      </c>
      <c r="O1680" s="118">
        <f t="shared" si="7"/>
        <v>27</v>
      </c>
      <c r="P1680" s="118"/>
      <c r="Q1680" s="118"/>
      <c r="R1680" s="118"/>
      <c r="S1680" s="118"/>
      <c r="T1680" s="118"/>
      <c r="U1680" s="118"/>
      <c r="V1680" s="118"/>
      <c r="W1680" s="118"/>
      <c r="X1680" s="118"/>
      <c r="Y1680" s="118"/>
      <c r="Z1680" s="118"/>
      <c r="AA1680" s="118"/>
      <c r="AB1680" s="118"/>
      <c r="AC1680" s="118"/>
      <c r="AD1680" s="118"/>
      <c r="AE1680" s="118"/>
      <c r="AF1680" s="118"/>
      <c r="AG1680" s="118"/>
    </row>
    <row r="1681" ht="11.25" customHeight="1">
      <c r="A1681" s="123">
        <v>68884.34592227201</v>
      </c>
      <c r="B1681" s="124">
        <v>6.745904000000001</v>
      </c>
      <c r="C1681" s="124">
        <f t="shared" si="1"/>
        <v>156.2602395</v>
      </c>
      <c r="D1681" s="124">
        <v>1054.1165746999566</v>
      </c>
      <c r="E1681" s="125">
        <v>58.0</v>
      </c>
      <c r="F1681" s="125">
        <v>1.64</v>
      </c>
      <c r="G1681" s="126">
        <v>-0.2</v>
      </c>
      <c r="H1681" s="127">
        <f t="shared" si="2"/>
        <v>556.8</v>
      </c>
      <c r="I1681" s="122">
        <f t="shared" si="3"/>
        <v>1.525479452</v>
      </c>
      <c r="J1681" s="122">
        <f t="shared" si="4"/>
        <v>59.49369863</v>
      </c>
      <c r="K1681" s="122">
        <f t="shared" si="5"/>
        <v>97.56966575</v>
      </c>
      <c r="L1681" s="122">
        <f t="shared" si="6"/>
        <v>255</v>
      </c>
      <c r="M1681" s="125">
        <v>0.85</v>
      </c>
      <c r="N1681" s="125">
        <v>33.0</v>
      </c>
      <c r="O1681" s="118">
        <f t="shared" si="7"/>
        <v>39</v>
      </c>
      <c r="P1681" s="118"/>
      <c r="Q1681" s="118"/>
      <c r="R1681" s="118"/>
      <c r="S1681" s="118"/>
      <c r="T1681" s="118"/>
      <c r="U1681" s="118"/>
      <c r="V1681" s="118"/>
      <c r="W1681" s="118"/>
      <c r="X1681" s="118"/>
      <c r="Y1681" s="118"/>
      <c r="Z1681" s="118"/>
      <c r="AA1681" s="118"/>
      <c r="AB1681" s="118"/>
      <c r="AC1681" s="118"/>
      <c r="AD1681" s="118"/>
      <c r="AE1681" s="118"/>
      <c r="AF1681" s="118"/>
      <c r="AG1681" s="118"/>
    </row>
    <row r="1682" ht="11.25" customHeight="1">
      <c r="A1682" s="123">
        <v>59404.98730926585</v>
      </c>
      <c r="B1682" s="124">
        <v>8.674985000000001</v>
      </c>
      <c r="C1682" s="124">
        <f t="shared" si="1"/>
        <v>22.11116718</v>
      </c>
      <c r="D1682" s="124">
        <v>191.814043584625</v>
      </c>
      <c r="E1682" s="125">
        <v>42.0</v>
      </c>
      <c r="F1682" s="125">
        <v>0.25</v>
      </c>
      <c r="G1682" s="126">
        <v>0.5</v>
      </c>
      <c r="H1682" s="127">
        <f t="shared" si="2"/>
        <v>756</v>
      </c>
      <c r="I1682" s="122">
        <f t="shared" si="3"/>
        <v>2.071232877</v>
      </c>
      <c r="J1682" s="122">
        <f t="shared" si="4"/>
        <v>76.63561644</v>
      </c>
      <c r="K1682" s="122">
        <f t="shared" si="5"/>
        <v>19.15890411</v>
      </c>
      <c r="L1682" s="122">
        <f t="shared" si="6"/>
        <v>115</v>
      </c>
      <c r="M1682" s="125">
        <v>1.0</v>
      </c>
      <c r="N1682" s="125">
        <v>37.0</v>
      </c>
      <c r="O1682" s="118">
        <f t="shared" si="7"/>
        <v>37</v>
      </c>
      <c r="P1682" s="118"/>
      <c r="Q1682" s="118"/>
      <c r="R1682" s="118"/>
      <c r="S1682" s="118"/>
      <c r="T1682" s="118"/>
      <c r="U1682" s="118"/>
      <c r="V1682" s="118"/>
      <c r="W1682" s="118"/>
      <c r="X1682" s="118"/>
      <c r="Y1682" s="118"/>
      <c r="Z1682" s="118"/>
      <c r="AA1682" s="118"/>
      <c r="AB1682" s="118"/>
      <c r="AC1682" s="118"/>
      <c r="AD1682" s="118"/>
      <c r="AE1682" s="118"/>
      <c r="AF1682" s="118"/>
      <c r="AG1682" s="118"/>
    </row>
    <row r="1683" ht="11.25" customHeight="1">
      <c r="A1683" s="123">
        <v>82482.98319159324</v>
      </c>
      <c r="B1683" s="124">
        <v>11.861696</v>
      </c>
      <c r="C1683" s="124">
        <f t="shared" si="1"/>
        <v>76.58414356</v>
      </c>
      <c r="D1683" s="124">
        <v>908.4178293498882</v>
      </c>
      <c r="E1683" s="125">
        <v>82.0</v>
      </c>
      <c r="F1683" s="125">
        <v>0.38</v>
      </c>
      <c r="G1683" s="126">
        <v>-0.2</v>
      </c>
      <c r="H1683" s="127">
        <f t="shared" si="2"/>
        <v>787.2</v>
      </c>
      <c r="I1683" s="122">
        <f t="shared" si="3"/>
        <v>2.156712329</v>
      </c>
      <c r="J1683" s="122">
        <f t="shared" si="4"/>
        <v>94.89534247</v>
      </c>
      <c r="K1683" s="122">
        <f t="shared" si="5"/>
        <v>36.06023014</v>
      </c>
      <c r="L1683" s="122">
        <f t="shared" si="6"/>
        <v>167</v>
      </c>
      <c r="M1683" s="125">
        <v>1.0</v>
      </c>
      <c r="N1683" s="125">
        <v>44.0</v>
      </c>
      <c r="O1683" s="118">
        <f t="shared" si="7"/>
        <v>44</v>
      </c>
      <c r="P1683" s="118"/>
      <c r="Q1683" s="118"/>
      <c r="R1683" s="118"/>
      <c r="S1683" s="118"/>
      <c r="T1683" s="118"/>
      <c r="U1683" s="118"/>
      <c r="V1683" s="118"/>
      <c r="W1683" s="118"/>
      <c r="X1683" s="118"/>
      <c r="Y1683" s="118"/>
      <c r="Z1683" s="118"/>
      <c r="AA1683" s="118"/>
      <c r="AB1683" s="118"/>
      <c r="AC1683" s="118"/>
      <c r="AD1683" s="118"/>
      <c r="AE1683" s="118"/>
      <c r="AF1683" s="118"/>
      <c r="AG1683" s="118"/>
    </row>
    <row r="1684" ht="11.25" customHeight="1">
      <c r="A1684" s="123">
        <v>82555.75799884574</v>
      </c>
      <c r="B1684" s="124">
        <v>6.944663</v>
      </c>
      <c r="C1684" s="124">
        <f t="shared" si="1"/>
        <v>61.89053026</v>
      </c>
      <c r="D1684" s="124">
        <v>429.80887551848497</v>
      </c>
      <c r="E1684" s="125">
        <v>66.0</v>
      </c>
      <c r="F1684" s="125">
        <v>0.62</v>
      </c>
      <c r="G1684" s="126">
        <v>1.2</v>
      </c>
      <c r="H1684" s="127">
        <f t="shared" si="2"/>
        <v>1742.4</v>
      </c>
      <c r="I1684" s="122">
        <f t="shared" si="3"/>
        <v>4.77369863</v>
      </c>
      <c r="J1684" s="122">
        <f t="shared" si="4"/>
        <v>171.8531507</v>
      </c>
      <c r="K1684" s="122">
        <f t="shared" si="5"/>
        <v>106.5489534</v>
      </c>
      <c r="L1684" s="122">
        <f t="shared" si="6"/>
        <v>385</v>
      </c>
      <c r="M1684" s="125">
        <v>0.85</v>
      </c>
      <c r="N1684" s="125">
        <v>31.0</v>
      </c>
      <c r="O1684" s="118">
        <f t="shared" si="7"/>
        <v>36</v>
      </c>
      <c r="P1684" s="118"/>
      <c r="Q1684" s="118"/>
      <c r="R1684" s="118"/>
      <c r="S1684" s="118"/>
      <c r="T1684" s="118"/>
      <c r="U1684" s="118"/>
      <c r="V1684" s="118"/>
      <c r="W1684" s="118"/>
      <c r="X1684" s="118"/>
      <c r="Y1684" s="118"/>
      <c r="Z1684" s="118"/>
      <c r="AA1684" s="118"/>
      <c r="AB1684" s="118"/>
      <c r="AC1684" s="118"/>
      <c r="AD1684" s="118"/>
      <c r="AE1684" s="118"/>
      <c r="AF1684" s="118"/>
      <c r="AG1684" s="118"/>
    </row>
    <row r="1685" ht="11.25" customHeight="1">
      <c r="A1685" s="123">
        <v>48497.52952364603</v>
      </c>
      <c r="B1685" s="124">
        <v>54.961038</v>
      </c>
      <c r="C1685" s="124">
        <f t="shared" si="1"/>
        <v>18.89897646</v>
      </c>
      <c r="D1685" s="124">
        <v>1038.707363195776</v>
      </c>
      <c r="E1685" s="125">
        <v>82.0</v>
      </c>
      <c r="F1685" s="125">
        <v>0.25</v>
      </c>
      <c r="G1685" s="126">
        <v>0.4</v>
      </c>
      <c r="H1685" s="127">
        <f t="shared" si="2"/>
        <v>1377.6</v>
      </c>
      <c r="I1685" s="122">
        <f t="shared" si="3"/>
        <v>3.774246575</v>
      </c>
      <c r="J1685" s="122">
        <f t="shared" si="4"/>
        <v>71.71068493</v>
      </c>
      <c r="K1685" s="122">
        <f t="shared" si="5"/>
        <v>17.92767123</v>
      </c>
      <c r="L1685" s="122">
        <f t="shared" si="6"/>
        <v>108</v>
      </c>
      <c r="M1685" s="125">
        <v>0.8</v>
      </c>
      <c r="N1685" s="125">
        <v>15.0</v>
      </c>
      <c r="O1685" s="118">
        <f t="shared" si="7"/>
        <v>19</v>
      </c>
      <c r="P1685" s="118"/>
      <c r="Q1685" s="118"/>
      <c r="R1685" s="118"/>
      <c r="S1685" s="118"/>
      <c r="T1685" s="118"/>
      <c r="U1685" s="118"/>
      <c r="V1685" s="118"/>
      <c r="W1685" s="118"/>
      <c r="X1685" s="118"/>
      <c r="Y1685" s="118"/>
      <c r="Z1685" s="118"/>
      <c r="AA1685" s="118"/>
      <c r="AB1685" s="118"/>
      <c r="AC1685" s="118"/>
      <c r="AD1685" s="118"/>
      <c r="AE1685" s="118"/>
      <c r="AF1685" s="118"/>
      <c r="AG1685" s="118"/>
    </row>
    <row r="1686" ht="11.25" customHeight="1">
      <c r="A1686" s="123">
        <v>43580.49714283553</v>
      </c>
      <c r="B1686" s="124">
        <v>6.079502000000001</v>
      </c>
      <c r="C1686" s="124">
        <f t="shared" si="1"/>
        <v>44.50758522</v>
      </c>
      <c r="D1686" s="124">
        <v>270.58395336185237</v>
      </c>
      <c r="E1686" s="125">
        <v>82.0</v>
      </c>
      <c r="F1686" s="125">
        <v>1.1</v>
      </c>
      <c r="G1686" s="126">
        <v>1.2</v>
      </c>
      <c r="H1686" s="127">
        <f t="shared" si="2"/>
        <v>2164.8</v>
      </c>
      <c r="I1686" s="122">
        <f t="shared" si="3"/>
        <v>5.930958904</v>
      </c>
      <c r="J1686" s="122">
        <f t="shared" si="4"/>
        <v>77.10246575</v>
      </c>
      <c r="K1686" s="122">
        <f t="shared" si="5"/>
        <v>84.81271233</v>
      </c>
      <c r="L1686" s="122">
        <f t="shared" si="6"/>
        <v>247</v>
      </c>
      <c r="M1686" s="125">
        <v>0.82</v>
      </c>
      <c r="N1686" s="125">
        <v>11.0</v>
      </c>
      <c r="O1686" s="118">
        <f t="shared" si="7"/>
        <v>13</v>
      </c>
      <c r="P1686" s="118"/>
      <c r="Q1686" s="118"/>
      <c r="R1686" s="118"/>
      <c r="S1686" s="118"/>
      <c r="T1686" s="118"/>
      <c r="U1686" s="118"/>
      <c r="V1686" s="118"/>
      <c r="W1686" s="118"/>
      <c r="X1686" s="118"/>
      <c r="Y1686" s="118"/>
      <c r="Z1686" s="118"/>
      <c r="AA1686" s="118"/>
      <c r="AB1686" s="118"/>
      <c r="AC1686" s="118"/>
      <c r="AD1686" s="118"/>
      <c r="AE1686" s="118"/>
      <c r="AF1686" s="118"/>
      <c r="AG1686" s="118"/>
    </row>
    <row r="1687" ht="11.25" customHeight="1">
      <c r="A1687" s="123">
        <v>26840.769425959086</v>
      </c>
      <c r="B1687" s="124">
        <v>12.148686</v>
      </c>
      <c r="C1687" s="124">
        <f t="shared" si="1"/>
        <v>12.3305533</v>
      </c>
      <c r="D1687" s="124">
        <v>149.80002025265674</v>
      </c>
      <c r="E1687" s="125">
        <v>74.0</v>
      </c>
      <c r="F1687" s="125">
        <v>0.42</v>
      </c>
      <c r="G1687" s="126">
        <v>1.2</v>
      </c>
      <c r="H1687" s="127">
        <f t="shared" si="2"/>
        <v>1953.6</v>
      </c>
      <c r="I1687" s="122">
        <f t="shared" si="3"/>
        <v>5.352328767</v>
      </c>
      <c r="J1687" s="122">
        <f t="shared" si="4"/>
        <v>53.52328767</v>
      </c>
      <c r="K1687" s="122">
        <f t="shared" si="5"/>
        <v>22.47978082</v>
      </c>
      <c r="L1687" s="122">
        <f t="shared" si="6"/>
        <v>98</v>
      </c>
      <c r="M1687" s="125">
        <v>0.82</v>
      </c>
      <c r="N1687" s="125">
        <v>8.0</v>
      </c>
      <c r="O1687" s="118">
        <f t="shared" si="7"/>
        <v>10</v>
      </c>
      <c r="P1687" s="118"/>
      <c r="Q1687" s="118"/>
      <c r="R1687" s="118"/>
      <c r="S1687" s="118"/>
      <c r="T1687" s="118"/>
      <c r="U1687" s="118"/>
      <c r="V1687" s="118"/>
      <c r="W1687" s="118"/>
      <c r="X1687" s="118"/>
      <c r="Y1687" s="118"/>
      <c r="Z1687" s="118"/>
      <c r="AA1687" s="118"/>
      <c r="AB1687" s="118"/>
      <c r="AC1687" s="118"/>
      <c r="AD1687" s="118"/>
      <c r="AE1687" s="118"/>
      <c r="AF1687" s="118"/>
      <c r="AG1687" s="118"/>
    </row>
    <row r="1688" ht="11.25" customHeight="1">
      <c r="A1688" s="123">
        <v>39582.74354780163</v>
      </c>
      <c r="B1688" s="124">
        <v>9.340925</v>
      </c>
      <c r="C1688" s="124">
        <f t="shared" si="1"/>
        <v>1602.562922</v>
      </c>
      <c r="D1688" s="124">
        <v>14969.420062424942</v>
      </c>
      <c r="E1688" s="125">
        <v>146.0</v>
      </c>
      <c r="F1688" s="125">
        <v>1.47</v>
      </c>
      <c r="G1688" s="126">
        <v>1.5</v>
      </c>
      <c r="H1688" s="127">
        <f t="shared" si="2"/>
        <v>4380</v>
      </c>
      <c r="I1688" s="122">
        <f t="shared" si="3"/>
        <v>12</v>
      </c>
      <c r="J1688" s="122">
        <f t="shared" si="4"/>
        <v>2172</v>
      </c>
      <c r="K1688" s="122">
        <f t="shared" si="5"/>
        <v>3192.84</v>
      </c>
      <c r="L1688" s="122">
        <f t="shared" si="6"/>
        <v>8558</v>
      </c>
      <c r="M1688" s="125">
        <v>1.0</v>
      </c>
      <c r="N1688" s="125">
        <v>181.0</v>
      </c>
      <c r="O1688" s="118">
        <f t="shared" si="7"/>
        <v>181</v>
      </c>
      <c r="P1688" s="118"/>
      <c r="Q1688" s="118"/>
      <c r="R1688" s="118"/>
      <c r="S1688" s="118"/>
      <c r="T1688" s="118"/>
      <c r="U1688" s="118"/>
      <c r="V1688" s="118"/>
      <c r="W1688" s="118"/>
      <c r="X1688" s="118"/>
      <c r="Y1688" s="118"/>
      <c r="Z1688" s="118"/>
      <c r="AA1688" s="118"/>
      <c r="AB1688" s="118"/>
      <c r="AC1688" s="118"/>
      <c r="AD1688" s="118"/>
      <c r="AE1688" s="118"/>
      <c r="AF1688" s="118"/>
      <c r="AG1688" s="118"/>
    </row>
    <row r="1689" ht="11.25" customHeight="1">
      <c r="A1689" s="123">
        <v>58892.40269597573</v>
      </c>
      <c r="B1689" s="124">
        <v>12.720191000000002</v>
      </c>
      <c r="C1689" s="124">
        <f t="shared" si="1"/>
        <v>73.46207819</v>
      </c>
      <c r="D1689" s="124">
        <v>934.4516658689595</v>
      </c>
      <c r="E1689" s="125">
        <v>58.0</v>
      </c>
      <c r="F1689" s="125">
        <v>2.46</v>
      </c>
      <c r="G1689" s="126">
        <v>-0.4</v>
      </c>
      <c r="H1689" s="127">
        <f t="shared" si="2"/>
        <v>417.6</v>
      </c>
      <c r="I1689" s="122">
        <f t="shared" si="3"/>
        <v>1.144109589</v>
      </c>
      <c r="J1689" s="122">
        <f t="shared" si="4"/>
        <v>12.58520548</v>
      </c>
      <c r="K1689" s="122">
        <f t="shared" si="5"/>
        <v>30.95960548</v>
      </c>
      <c r="L1689" s="122">
        <f t="shared" si="6"/>
        <v>75</v>
      </c>
      <c r="M1689" s="125">
        <v>1.0</v>
      </c>
      <c r="N1689" s="125">
        <v>11.0</v>
      </c>
      <c r="O1689" s="118">
        <f t="shared" si="7"/>
        <v>11</v>
      </c>
      <c r="P1689" s="118"/>
      <c r="Q1689" s="118"/>
      <c r="R1689" s="118"/>
      <c r="S1689" s="118"/>
      <c r="T1689" s="118"/>
      <c r="U1689" s="118"/>
      <c r="V1689" s="118"/>
      <c r="W1689" s="118"/>
      <c r="X1689" s="118"/>
      <c r="Y1689" s="118"/>
      <c r="Z1689" s="118"/>
      <c r="AA1689" s="118"/>
      <c r="AB1689" s="118"/>
      <c r="AC1689" s="118"/>
      <c r="AD1689" s="118"/>
      <c r="AE1689" s="118"/>
      <c r="AF1689" s="118"/>
      <c r="AG1689" s="118"/>
    </row>
    <row r="1690" ht="11.25" customHeight="1">
      <c r="A1690" s="123">
        <v>33180.04635394759</v>
      </c>
      <c r="B1690" s="124">
        <v>57.287560000000006</v>
      </c>
      <c r="C1690" s="124">
        <f t="shared" si="1"/>
        <v>170.7362747</v>
      </c>
      <c r="D1690" s="124">
        <v>9781.064583474968</v>
      </c>
      <c r="E1690" s="125">
        <v>122.0</v>
      </c>
      <c r="F1690" s="125">
        <v>0.63</v>
      </c>
      <c r="G1690" s="126">
        <v>0.2</v>
      </c>
      <c r="H1690" s="127">
        <f t="shared" si="2"/>
        <v>1756.8</v>
      </c>
      <c r="I1690" s="122">
        <f t="shared" si="3"/>
        <v>4.813150685</v>
      </c>
      <c r="J1690" s="122">
        <f t="shared" si="4"/>
        <v>351.36</v>
      </c>
      <c r="K1690" s="122">
        <f t="shared" si="5"/>
        <v>221.3568</v>
      </c>
      <c r="L1690" s="122">
        <f t="shared" si="6"/>
        <v>794</v>
      </c>
      <c r="M1690" s="125">
        <v>0.7</v>
      </c>
      <c r="N1690" s="125">
        <v>51.0</v>
      </c>
      <c r="O1690" s="118">
        <f t="shared" si="7"/>
        <v>73</v>
      </c>
      <c r="P1690" s="118"/>
      <c r="Q1690" s="118"/>
      <c r="R1690" s="118"/>
      <c r="S1690" s="118"/>
      <c r="T1690" s="118"/>
      <c r="U1690" s="118"/>
      <c r="V1690" s="118"/>
      <c r="W1690" s="118"/>
      <c r="X1690" s="118"/>
      <c r="Y1690" s="118"/>
      <c r="Z1690" s="118"/>
      <c r="AA1690" s="118"/>
      <c r="AB1690" s="118"/>
      <c r="AC1690" s="118"/>
      <c r="AD1690" s="118"/>
      <c r="AE1690" s="118"/>
      <c r="AF1690" s="118"/>
      <c r="AG1690" s="118"/>
    </row>
    <row r="1691" ht="11.25" customHeight="1">
      <c r="A1691" s="123">
        <v>77659.50168042982</v>
      </c>
      <c r="B1691" s="124">
        <v>6.4271020000000005</v>
      </c>
      <c r="C1691" s="124">
        <f t="shared" si="1"/>
        <v>66.76798765</v>
      </c>
      <c r="D1691" s="124">
        <v>429.12466695938406</v>
      </c>
      <c r="E1691" s="125">
        <v>114.0</v>
      </c>
      <c r="F1691" s="125">
        <v>1.11</v>
      </c>
      <c r="G1691" s="126">
        <v>0.6</v>
      </c>
      <c r="H1691" s="127">
        <f t="shared" si="2"/>
        <v>2188.8</v>
      </c>
      <c r="I1691" s="122">
        <f t="shared" si="3"/>
        <v>5.996712329</v>
      </c>
      <c r="J1691" s="122">
        <f t="shared" si="4"/>
        <v>71.96054795</v>
      </c>
      <c r="K1691" s="122">
        <f t="shared" si="5"/>
        <v>79.87620822</v>
      </c>
      <c r="L1691" s="122">
        <f t="shared" si="6"/>
        <v>232</v>
      </c>
      <c r="M1691" s="125">
        <v>1.0</v>
      </c>
      <c r="N1691" s="125">
        <v>12.0</v>
      </c>
      <c r="O1691" s="118">
        <f t="shared" si="7"/>
        <v>12</v>
      </c>
      <c r="P1691" s="118"/>
      <c r="Q1691" s="118"/>
      <c r="R1691" s="118"/>
      <c r="S1691" s="118"/>
      <c r="T1691" s="118"/>
      <c r="U1691" s="118"/>
      <c r="V1691" s="118"/>
      <c r="W1691" s="118"/>
      <c r="X1691" s="118"/>
      <c r="Y1691" s="118"/>
      <c r="Z1691" s="118"/>
      <c r="AA1691" s="118"/>
      <c r="AB1691" s="118"/>
      <c r="AC1691" s="118"/>
      <c r="AD1691" s="118"/>
      <c r="AE1691" s="118"/>
      <c r="AF1691" s="118"/>
      <c r="AG1691" s="118"/>
    </row>
    <row r="1692" ht="11.25" customHeight="1">
      <c r="A1692" s="123">
        <v>84694.08252490124</v>
      </c>
      <c r="B1692" s="124">
        <v>7.191118</v>
      </c>
      <c r="C1692" s="124">
        <f t="shared" si="1"/>
        <v>143.6341699</v>
      </c>
      <c r="D1692" s="124">
        <v>1032.890264794844</v>
      </c>
      <c r="E1692" s="125">
        <v>122.0</v>
      </c>
      <c r="F1692" s="125">
        <v>0.61</v>
      </c>
      <c r="G1692" s="126">
        <v>0.6</v>
      </c>
      <c r="H1692" s="127">
        <f t="shared" si="2"/>
        <v>2342.4</v>
      </c>
      <c r="I1692" s="122">
        <f t="shared" si="3"/>
        <v>6.417534247</v>
      </c>
      <c r="J1692" s="122">
        <f t="shared" si="4"/>
        <v>378.6345205</v>
      </c>
      <c r="K1692" s="122">
        <f t="shared" si="5"/>
        <v>230.9670575</v>
      </c>
      <c r="L1692" s="122">
        <f t="shared" si="6"/>
        <v>841</v>
      </c>
      <c r="M1692" s="125">
        <v>0.82</v>
      </c>
      <c r="N1692" s="125">
        <v>48.0</v>
      </c>
      <c r="O1692" s="118">
        <f t="shared" si="7"/>
        <v>59</v>
      </c>
      <c r="P1692" s="118"/>
      <c r="Q1692" s="118"/>
      <c r="R1692" s="118"/>
      <c r="S1692" s="118"/>
      <c r="T1692" s="118"/>
      <c r="U1692" s="118"/>
      <c r="V1692" s="118"/>
      <c r="W1692" s="118"/>
      <c r="X1692" s="118"/>
      <c r="Y1692" s="118"/>
      <c r="Z1692" s="118"/>
      <c r="AA1692" s="118"/>
      <c r="AB1692" s="118"/>
      <c r="AC1692" s="118"/>
      <c r="AD1692" s="118"/>
      <c r="AE1692" s="118"/>
      <c r="AF1692" s="118"/>
      <c r="AG1692" s="118"/>
    </row>
    <row r="1693" ht="11.25" customHeight="1">
      <c r="A1693" s="123">
        <v>2669.1779973021635</v>
      </c>
      <c r="B1693" s="124">
        <v>30.163683000000002</v>
      </c>
      <c r="C1693" s="124">
        <f t="shared" si="1"/>
        <v>125.1298126</v>
      </c>
      <c r="D1693" s="124">
        <v>3774.3760014565228</v>
      </c>
      <c r="E1693" s="125">
        <v>98.0</v>
      </c>
      <c r="F1693" s="125">
        <v>0.47</v>
      </c>
      <c r="G1693" s="126">
        <v>0.4</v>
      </c>
      <c r="H1693" s="127">
        <f t="shared" si="2"/>
        <v>1646.4</v>
      </c>
      <c r="I1693" s="122">
        <f t="shared" si="3"/>
        <v>4.510684932</v>
      </c>
      <c r="J1693" s="122">
        <f t="shared" si="4"/>
        <v>297.7052055</v>
      </c>
      <c r="K1693" s="122">
        <f t="shared" si="5"/>
        <v>139.9214466</v>
      </c>
      <c r="L1693" s="122">
        <f t="shared" si="6"/>
        <v>578</v>
      </c>
      <c r="M1693" s="125">
        <v>1.0</v>
      </c>
      <c r="N1693" s="125">
        <v>66.0</v>
      </c>
      <c r="O1693" s="118">
        <f t="shared" si="7"/>
        <v>66</v>
      </c>
      <c r="P1693" s="118"/>
      <c r="Q1693" s="118"/>
      <c r="R1693" s="118"/>
      <c r="S1693" s="118"/>
      <c r="T1693" s="118"/>
      <c r="U1693" s="118"/>
      <c r="V1693" s="118"/>
      <c r="W1693" s="118"/>
      <c r="X1693" s="118"/>
      <c r="Y1693" s="118"/>
      <c r="Z1693" s="118"/>
      <c r="AA1693" s="118"/>
      <c r="AB1693" s="118"/>
      <c r="AC1693" s="118"/>
      <c r="AD1693" s="118"/>
      <c r="AE1693" s="118"/>
      <c r="AF1693" s="118"/>
      <c r="AG1693" s="118"/>
    </row>
    <row r="1694" ht="11.25" customHeight="1">
      <c r="A1694" s="123">
        <v>28199.61617042519</v>
      </c>
      <c r="B1694" s="124">
        <v>28.152773000000003</v>
      </c>
      <c r="C1694" s="124">
        <f t="shared" si="1"/>
        <v>109.2152904</v>
      </c>
      <c r="D1694" s="124">
        <v>3074.7132783732754</v>
      </c>
      <c r="E1694" s="125">
        <v>114.0</v>
      </c>
      <c r="F1694" s="125">
        <v>0.25</v>
      </c>
      <c r="G1694" s="126">
        <v>0.4</v>
      </c>
      <c r="H1694" s="127">
        <f t="shared" si="2"/>
        <v>1915.2</v>
      </c>
      <c r="I1694" s="122">
        <f t="shared" si="3"/>
        <v>5.247123288</v>
      </c>
      <c r="J1694" s="122">
        <f t="shared" si="4"/>
        <v>456.499726</v>
      </c>
      <c r="K1694" s="122">
        <f t="shared" si="5"/>
        <v>114.1249315</v>
      </c>
      <c r="L1694" s="122">
        <f t="shared" si="6"/>
        <v>685</v>
      </c>
      <c r="M1694" s="125">
        <v>1.0</v>
      </c>
      <c r="N1694" s="125">
        <v>87.0</v>
      </c>
      <c r="O1694" s="118">
        <f t="shared" si="7"/>
        <v>87</v>
      </c>
      <c r="P1694" s="118"/>
      <c r="Q1694" s="118"/>
      <c r="R1694" s="118"/>
      <c r="S1694" s="118"/>
      <c r="T1694" s="118"/>
      <c r="U1694" s="118"/>
      <c r="V1694" s="118"/>
      <c r="W1694" s="118"/>
      <c r="X1694" s="118"/>
      <c r="Y1694" s="118"/>
      <c r="Z1694" s="118"/>
      <c r="AA1694" s="118"/>
      <c r="AB1694" s="118"/>
      <c r="AC1694" s="118"/>
      <c r="AD1694" s="118"/>
      <c r="AE1694" s="118"/>
      <c r="AF1694" s="118"/>
      <c r="AG1694" s="118"/>
    </row>
    <row r="1695" ht="11.25" customHeight="1">
      <c r="A1695" s="123">
        <v>29973.66394428207</v>
      </c>
      <c r="B1695" s="124">
        <v>101.422464</v>
      </c>
      <c r="C1695" s="124">
        <f t="shared" si="1"/>
        <v>252.5044179</v>
      </c>
      <c r="D1695" s="124">
        <v>25609.62022939009</v>
      </c>
      <c r="E1695" s="125">
        <v>82.0</v>
      </c>
      <c r="F1695" s="125">
        <v>1.56</v>
      </c>
      <c r="G1695" s="126">
        <v>0.6</v>
      </c>
      <c r="H1695" s="127">
        <f t="shared" si="2"/>
        <v>1574.4</v>
      </c>
      <c r="I1695" s="122">
        <f t="shared" si="3"/>
        <v>4.313424658</v>
      </c>
      <c r="J1695" s="122">
        <f t="shared" si="4"/>
        <v>254.4920548</v>
      </c>
      <c r="K1695" s="122">
        <f t="shared" si="5"/>
        <v>397.0076055</v>
      </c>
      <c r="L1695" s="122">
        <f t="shared" si="6"/>
        <v>1049</v>
      </c>
      <c r="M1695" s="125">
        <v>0.87</v>
      </c>
      <c r="N1695" s="125">
        <v>51.0</v>
      </c>
      <c r="O1695" s="118">
        <f t="shared" si="7"/>
        <v>59</v>
      </c>
      <c r="P1695" s="118"/>
      <c r="Q1695" s="118"/>
      <c r="R1695" s="118"/>
      <c r="S1695" s="118"/>
      <c r="T1695" s="118"/>
      <c r="U1695" s="118"/>
      <c r="V1695" s="118"/>
      <c r="W1695" s="118"/>
      <c r="X1695" s="118"/>
      <c r="Y1695" s="118"/>
      <c r="Z1695" s="118"/>
      <c r="AA1695" s="118"/>
      <c r="AB1695" s="118"/>
      <c r="AC1695" s="118"/>
      <c r="AD1695" s="118"/>
      <c r="AE1695" s="118"/>
      <c r="AF1695" s="118"/>
      <c r="AG1695" s="118"/>
    </row>
    <row r="1696" ht="11.25" customHeight="1">
      <c r="A1696" s="123">
        <v>97640.6586194485</v>
      </c>
      <c r="B1696" s="124">
        <v>5.728767000000001</v>
      </c>
      <c r="C1696" s="124">
        <f t="shared" si="1"/>
        <v>36.26744457</v>
      </c>
      <c r="D1696" s="124">
        <v>207.76773963281607</v>
      </c>
      <c r="E1696" s="125">
        <v>66.0</v>
      </c>
      <c r="F1696" s="125">
        <v>1.12</v>
      </c>
      <c r="G1696" s="126">
        <v>0.6</v>
      </c>
      <c r="H1696" s="127">
        <f t="shared" si="2"/>
        <v>1267.2</v>
      </c>
      <c r="I1696" s="122">
        <f t="shared" si="3"/>
        <v>3.471780822</v>
      </c>
      <c r="J1696" s="122">
        <f t="shared" si="4"/>
        <v>38.18958904</v>
      </c>
      <c r="K1696" s="122">
        <f t="shared" si="5"/>
        <v>42.77233973</v>
      </c>
      <c r="L1696" s="122">
        <f t="shared" si="6"/>
        <v>124</v>
      </c>
      <c r="M1696" s="125">
        <v>1.0</v>
      </c>
      <c r="N1696" s="125">
        <v>11.0</v>
      </c>
      <c r="O1696" s="118">
        <f t="shared" si="7"/>
        <v>11</v>
      </c>
      <c r="P1696" s="118"/>
      <c r="Q1696" s="118"/>
      <c r="R1696" s="118"/>
      <c r="S1696" s="118"/>
      <c r="T1696" s="118"/>
      <c r="U1696" s="118"/>
      <c r="V1696" s="118"/>
      <c r="W1696" s="118"/>
      <c r="X1696" s="118"/>
      <c r="Y1696" s="118"/>
      <c r="Z1696" s="118"/>
      <c r="AA1696" s="118"/>
      <c r="AB1696" s="118"/>
      <c r="AC1696" s="118"/>
      <c r="AD1696" s="118"/>
      <c r="AE1696" s="118"/>
      <c r="AF1696" s="118"/>
      <c r="AG1696" s="118"/>
    </row>
    <row r="1697" ht="11.25" customHeight="1">
      <c r="A1697" s="123">
        <v>33429.50255600716</v>
      </c>
      <c r="B1697" s="124">
        <v>27.462985</v>
      </c>
      <c r="C1697" s="124">
        <f t="shared" si="1"/>
        <v>46.29558821</v>
      </c>
      <c r="D1697" s="124">
        <v>1271.41504466548</v>
      </c>
      <c r="E1697" s="125">
        <v>122.0</v>
      </c>
      <c r="F1697" s="125">
        <v>0.66</v>
      </c>
      <c r="G1697" s="126">
        <v>-0.6</v>
      </c>
      <c r="H1697" s="127">
        <f t="shared" si="2"/>
        <v>585.6</v>
      </c>
      <c r="I1697" s="122">
        <f t="shared" si="3"/>
        <v>1.604383562</v>
      </c>
      <c r="J1697" s="122">
        <f t="shared" si="4"/>
        <v>19.25260274</v>
      </c>
      <c r="K1697" s="122">
        <f t="shared" si="5"/>
        <v>12.70671781</v>
      </c>
      <c r="L1697" s="122">
        <f t="shared" si="6"/>
        <v>45</v>
      </c>
      <c r="M1697" s="125">
        <v>1.0</v>
      </c>
      <c r="N1697" s="125">
        <v>12.0</v>
      </c>
      <c r="O1697" s="118">
        <f t="shared" si="7"/>
        <v>12</v>
      </c>
      <c r="P1697" s="118"/>
      <c r="Q1697" s="118"/>
      <c r="R1697" s="118"/>
      <c r="S1697" s="118"/>
      <c r="T1697" s="118"/>
      <c r="U1697" s="118"/>
      <c r="V1697" s="118"/>
      <c r="W1697" s="118"/>
      <c r="X1697" s="118"/>
      <c r="Y1697" s="118"/>
      <c r="Z1697" s="118"/>
      <c r="AA1697" s="118"/>
      <c r="AB1697" s="118"/>
      <c r="AC1697" s="118"/>
      <c r="AD1697" s="118"/>
      <c r="AE1697" s="118"/>
      <c r="AF1697" s="118"/>
      <c r="AG1697" s="118"/>
    </row>
    <row r="1698" ht="11.25" customHeight="1">
      <c r="A1698" s="123">
        <v>21705.944204616455</v>
      </c>
      <c r="B1698" s="124">
        <v>73.72565200000001</v>
      </c>
      <c r="C1698" s="124">
        <f t="shared" si="1"/>
        <v>37.82401126</v>
      </c>
      <c r="D1698" s="124">
        <v>2788.599891658593</v>
      </c>
      <c r="E1698" s="125">
        <v>122.0</v>
      </c>
      <c r="F1698" s="125">
        <v>0.66</v>
      </c>
      <c r="G1698" s="126">
        <v>0.2</v>
      </c>
      <c r="H1698" s="127">
        <f t="shared" si="2"/>
        <v>1756.8</v>
      </c>
      <c r="I1698" s="122">
        <f t="shared" si="3"/>
        <v>4.813150685</v>
      </c>
      <c r="J1698" s="122">
        <f t="shared" si="4"/>
        <v>57.75780822</v>
      </c>
      <c r="K1698" s="122">
        <f t="shared" si="5"/>
        <v>38.12015342</v>
      </c>
      <c r="L1698" s="122">
        <f t="shared" si="6"/>
        <v>134</v>
      </c>
      <c r="M1698" s="125">
        <v>1.0</v>
      </c>
      <c r="N1698" s="125">
        <v>12.0</v>
      </c>
      <c r="O1698" s="118">
        <f t="shared" si="7"/>
        <v>12</v>
      </c>
      <c r="P1698" s="118"/>
      <c r="Q1698" s="118"/>
      <c r="R1698" s="118"/>
      <c r="S1698" s="118"/>
      <c r="T1698" s="118"/>
      <c r="U1698" s="118"/>
      <c r="V1698" s="118"/>
      <c r="W1698" s="118"/>
      <c r="X1698" s="118"/>
      <c r="Y1698" s="118"/>
      <c r="Z1698" s="118"/>
      <c r="AA1698" s="118"/>
      <c r="AB1698" s="118"/>
      <c r="AC1698" s="118"/>
      <c r="AD1698" s="118"/>
      <c r="AE1698" s="118"/>
      <c r="AF1698" s="118"/>
      <c r="AG1698" s="118"/>
    </row>
    <row r="1699" ht="11.25" customHeight="1">
      <c r="A1699" s="123">
        <v>61949.22182651447</v>
      </c>
      <c r="B1699" s="124">
        <v>16.952463</v>
      </c>
      <c r="C1699" s="124">
        <f t="shared" si="1"/>
        <v>67.40283514</v>
      </c>
      <c r="D1699" s="124">
        <v>1142.6440687959443</v>
      </c>
      <c r="E1699" s="125">
        <v>114.0</v>
      </c>
      <c r="F1699" s="125">
        <v>1.57</v>
      </c>
      <c r="G1699" s="126">
        <v>-0.1</v>
      </c>
      <c r="H1699" s="127">
        <f t="shared" si="2"/>
        <v>1231.2</v>
      </c>
      <c r="I1699" s="122">
        <f t="shared" si="3"/>
        <v>3.373150685</v>
      </c>
      <c r="J1699" s="122">
        <f t="shared" si="4"/>
        <v>26.98520548</v>
      </c>
      <c r="K1699" s="122">
        <f t="shared" si="5"/>
        <v>42.3667726</v>
      </c>
      <c r="L1699" s="122">
        <f t="shared" si="6"/>
        <v>112</v>
      </c>
      <c r="M1699" s="125">
        <v>1.0</v>
      </c>
      <c r="N1699" s="125">
        <v>8.0</v>
      </c>
      <c r="O1699" s="118">
        <f t="shared" si="7"/>
        <v>8</v>
      </c>
      <c r="P1699" s="118"/>
      <c r="Q1699" s="118"/>
      <c r="R1699" s="118"/>
      <c r="S1699" s="118"/>
      <c r="T1699" s="118"/>
      <c r="U1699" s="118"/>
      <c r="V1699" s="118"/>
      <c r="W1699" s="118"/>
      <c r="X1699" s="118"/>
      <c r="Y1699" s="118"/>
      <c r="Z1699" s="118"/>
      <c r="AA1699" s="118"/>
      <c r="AB1699" s="118"/>
      <c r="AC1699" s="118"/>
      <c r="AD1699" s="118"/>
      <c r="AE1699" s="118"/>
      <c r="AF1699" s="118"/>
      <c r="AG1699" s="118"/>
    </row>
    <row r="1700" ht="11.25" customHeight="1">
      <c r="A1700" s="123">
        <v>57758.83565662347</v>
      </c>
      <c r="B1700" s="124">
        <v>12.860485</v>
      </c>
      <c r="C1700" s="124">
        <f t="shared" si="1"/>
        <v>46.53385565</v>
      </c>
      <c r="D1700" s="124">
        <v>598.4479526134103</v>
      </c>
      <c r="E1700" s="125">
        <v>114.0</v>
      </c>
      <c r="F1700" s="125">
        <v>0.39</v>
      </c>
      <c r="G1700" s="126">
        <v>-0.1</v>
      </c>
      <c r="H1700" s="127">
        <f t="shared" si="2"/>
        <v>1231.2</v>
      </c>
      <c r="I1700" s="122">
        <f t="shared" si="3"/>
        <v>3.373150685</v>
      </c>
      <c r="J1700" s="122">
        <f t="shared" si="4"/>
        <v>84.32876712</v>
      </c>
      <c r="K1700" s="122">
        <f t="shared" si="5"/>
        <v>32.88821918</v>
      </c>
      <c r="L1700" s="122">
        <f t="shared" si="6"/>
        <v>150</v>
      </c>
      <c r="M1700" s="125">
        <v>0.83</v>
      </c>
      <c r="N1700" s="125">
        <v>21.0</v>
      </c>
      <c r="O1700" s="118">
        <f t="shared" si="7"/>
        <v>25</v>
      </c>
      <c r="P1700" s="118"/>
      <c r="Q1700" s="118"/>
      <c r="R1700" s="118"/>
      <c r="S1700" s="118"/>
      <c r="T1700" s="118"/>
      <c r="U1700" s="118"/>
      <c r="V1700" s="118"/>
      <c r="W1700" s="118"/>
      <c r="X1700" s="118"/>
      <c r="Y1700" s="118"/>
      <c r="Z1700" s="118"/>
      <c r="AA1700" s="118"/>
      <c r="AB1700" s="118"/>
      <c r="AC1700" s="118"/>
      <c r="AD1700" s="118"/>
      <c r="AE1700" s="118"/>
      <c r="AF1700" s="118"/>
      <c r="AG1700" s="118"/>
    </row>
    <row r="1701" ht="11.25" customHeight="1">
      <c r="A1701" s="123">
        <v>28562.10694120912</v>
      </c>
      <c r="B1701" s="124">
        <v>29.427123000000005</v>
      </c>
      <c r="C1701" s="124">
        <f t="shared" si="1"/>
        <v>128.0015854</v>
      </c>
      <c r="D1701" s="124">
        <v>3766.718397464098</v>
      </c>
      <c r="E1701" s="125">
        <v>66.0</v>
      </c>
      <c r="F1701" s="125">
        <v>1.32</v>
      </c>
      <c r="G1701" s="126">
        <v>-0.6</v>
      </c>
      <c r="H1701" s="127">
        <f t="shared" si="2"/>
        <v>316.8</v>
      </c>
      <c r="I1701" s="122">
        <f t="shared" si="3"/>
        <v>0.8679452055</v>
      </c>
      <c r="J1701" s="122">
        <f t="shared" si="4"/>
        <v>39.05753425</v>
      </c>
      <c r="K1701" s="122">
        <f t="shared" si="5"/>
        <v>51.55594521</v>
      </c>
      <c r="L1701" s="122">
        <f t="shared" si="6"/>
        <v>142</v>
      </c>
      <c r="M1701" s="125">
        <v>0.82</v>
      </c>
      <c r="N1701" s="125">
        <v>37.0</v>
      </c>
      <c r="O1701" s="118">
        <f t="shared" si="7"/>
        <v>45</v>
      </c>
      <c r="P1701" s="118"/>
      <c r="Q1701" s="118"/>
      <c r="R1701" s="118"/>
      <c r="S1701" s="118"/>
      <c r="T1701" s="118"/>
      <c r="U1701" s="118"/>
      <c r="V1701" s="118"/>
      <c r="W1701" s="118"/>
      <c r="X1701" s="118"/>
      <c r="Y1701" s="118"/>
      <c r="Z1701" s="118"/>
      <c r="AA1701" s="118"/>
      <c r="AB1701" s="118"/>
      <c r="AC1701" s="118"/>
      <c r="AD1701" s="118"/>
      <c r="AE1701" s="118"/>
      <c r="AF1701" s="118"/>
      <c r="AG1701" s="118"/>
    </row>
    <row r="1702" ht="11.25" customHeight="1">
      <c r="A1702" s="123">
        <v>71502.147417326</v>
      </c>
      <c r="B1702" s="124">
        <v>60.53780700000001</v>
      </c>
      <c r="C1702" s="124">
        <f t="shared" si="1"/>
        <v>123.4519202</v>
      </c>
      <c r="D1702" s="124">
        <v>7473.508519698529</v>
      </c>
      <c r="E1702" s="125">
        <v>106.0</v>
      </c>
      <c r="F1702" s="125">
        <v>1.43</v>
      </c>
      <c r="G1702" s="126">
        <v>1.5</v>
      </c>
      <c r="H1702" s="127">
        <f t="shared" si="2"/>
        <v>3180</v>
      </c>
      <c r="I1702" s="122">
        <f t="shared" si="3"/>
        <v>8.712328767</v>
      </c>
      <c r="J1702" s="122">
        <f t="shared" si="4"/>
        <v>182.9589041</v>
      </c>
      <c r="K1702" s="122">
        <f t="shared" si="5"/>
        <v>261.6312329</v>
      </c>
      <c r="L1702" s="122">
        <f t="shared" si="6"/>
        <v>706</v>
      </c>
      <c r="M1702" s="125">
        <v>1.0</v>
      </c>
      <c r="N1702" s="125">
        <v>21.0</v>
      </c>
      <c r="O1702" s="118">
        <f t="shared" si="7"/>
        <v>21</v>
      </c>
      <c r="P1702" s="118"/>
      <c r="Q1702" s="118"/>
      <c r="R1702" s="118"/>
      <c r="S1702" s="118"/>
      <c r="T1702" s="118"/>
      <c r="U1702" s="118"/>
      <c r="V1702" s="118"/>
      <c r="W1702" s="118"/>
      <c r="X1702" s="118"/>
      <c r="Y1702" s="118"/>
      <c r="Z1702" s="118"/>
      <c r="AA1702" s="118"/>
      <c r="AB1702" s="118"/>
      <c r="AC1702" s="118"/>
      <c r="AD1702" s="118"/>
      <c r="AE1702" s="118"/>
      <c r="AF1702" s="118"/>
      <c r="AG1702" s="118"/>
    </row>
    <row r="1703" ht="11.25" customHeight="1">
      <c r="A1703" s="123">
        <v>56881.87625029728</v>
      </c>
      <c r="B1703" s="124">
        <v>8.335932000000001</v>
      </c>
      <c r="C1703" s="124">
        <f t="shared" si="1"/>
        <v>56.35387356</v>
      </c>
      <c r="D1703" s="124">
        <v>469.7620579230274</v>
      </c>
      <c r="E1703" s="125">
        <v>220.0</v>
      </c>
      <c r="F1703" s="125">
        <v>0.25</v>
      </c>
      <c r="G1703" s="126">
        <v>0.5</v>
      </c>
      <c r="H1703" s="127">
        <f t="shared" si="2"/>
        <v>3960</v>
      </c>
      <c r="I1703" s="122">
        <f t="shared" si="3"/>
        <v>10.84931507</v>
      </c>
      <c r="J1703" s="122">
        <f t="shared" si="4"/>
        <v>206.1369863</v>
      </c>
      <c r="K1703" s="122">
        <f t="shared" si="5"/>
        <v>51.53424658</v>
      </c>
      <c r="L1703" s="122">
        <f t="shared" si="6"/>
        <v>309</v>
      </c>
      <c r="M1703" s="125">
        <v>0.85</v>
      </c>
      <c r="N1703" s="125">
        <v>16.0</v>
      </c>
      <c r="O1703" s="118">
        <f t="shared" si="7"/>
        <v>19</v>
      </c>
      <c r="P1703" s="118"/>
      <c r="Q1703" s="118"/>
      <c r="R1703" s="118"/>
      <c r="S1703" s="118"/>
      <c r="T1703" s="118"/>
      <c r="U1703" s="118"/>
      <c r="V1703" s="118"/>
      <c r="W1703" s="118"/>
      <c r="X1703" s="118"/>
      <c r="Y1703" s="118"/>
      <c r="Z1703" s="118"/>
      <c r="AA1703" s="118"/>
      <c r="AB1703" s="118"/>
      <c r="AC1703" s="118"/>
      <c r="AD1703" s="118"/>
      <c r="AE1703" s="118"/>
      <c r="AF1703" s="118"/>
      <c r="AG1703" s="118"/>
    </row>
    <row r="1704" ht="11.25" customHeight="1">
      <c r="A1704" s="123">
        <v>90821.5007304211</v>
      </c>
      <c r="B1704" s="124">
        <v>6.430248000000001</v>
      </c>
      <c r="C1704" s="124">
        <f t="shared" si="1"/>
        <v>69.57338179</v>
      </c>
      <c r="D1704" s="124">
        <v>447.37409911733323</v>
      </c>
      <c r="E1704" s="125">
        <v>146.0</v>
      </c>
      <c r="F1704" s="125">
        <v>0.95</v>
      </c>
      <c r="G1704" s="126">
        <v>0.5</v>
      </c>
      <c r="H1704" s="127">
        <f t="shared" si="2"/>
        <v>2628</v>
      </c>
      <c r="I1704" s="122">
        <f t="shared" si="3"/>
        <v>7.2</v>
      </c>
      <c r="J1704" s="122">
        <f t="shared" si="4"/>
        <v>93.6</v>
      </c>
      <c r="K1704" s="122">
        <f t="shared" si="5"/>
        <v>88.92</v>
      </c>
      <c r="L1704" s="122">
        <f t="shared" si="6"/>
        <v>271</v>
      </c>
      <c r="M1704" s="125">
        <v>0.82</v>
      </c>
      <c r="N1704" s="125">
        <v>11.0</v>
      </c>
      <c r="O1704" s="118">
        <f t="shared" si="7"/>
        <v>13</v>
      </c>
      <c r="P1704" s="118"/>
      <c r="Q1704" s="118"/>
      <c r="R1704" s="118"/>
      <c r="S1704" s="118"/>
      <c r="T1704" s="118"/>
      <c r="U1704" s="118"/>
      <c r="V1704" s="118"/>
      <c r="W1704" s="118"/>
      <c r="X1704" s="118"/>
      <c r="Y1704" s="118"/>
      <c r="Z1704" s="118"/>
      <c r="AA1704" s="118"/>
      <c r="AB1704" s="118"/>
      <c r="AC1704" s="118"/>
      <c r="AD1704" s="118"/>
      <c r="AE1704" s="118"/>
      <c r="AF1704" s="118"/>
      <c r="AG1704" s="118"/>
    </row>
    <row r="1705" ht="11.25" customHeight="1">
      <c r="A1705" s="123">
        <v>59338.99382807728</v>
      </c>
      <c r="B1705" s="124">
        <v>9.037413</v>
      </c>
      <c r="C1705" s="124">
        <f t="shared" si="1"/>
        <v>125.6501268</v>
      </c>
      <c r="D1705" s="124">
        <v>1135.5520889583754</v>
      </c>
      <c r="E1705" s="125">
        <v>50.0</v>
      </c>
      <c r="F1705" s="125">
        <v>2.05</v>
      </c>
      <c r="G1705" s="126">
        <v>0.8</v>
      </c>
      <c r="H1705" s="127">
        <f t="shared" si="2"/>
        <v>1080</v>
      </c>
      <c r="I1705" s="122">
        <f t="shared" si="3"/>
        <v>2.95890411</v>
      </c>
      <c r="J1705" s="122">
        <f t="shared" si="4"/>
        <v>109.4794521</v>
      </c>
      <c r="K1705" s="122">
        <f t="shared" si="5"/>
        <v>224.4328767</v>
      </c>
      <c r="L1705" s="122">
        <f t="shared" si="6"/>
        <v>558</v>
      </c>
      <c r="M1705" s="125">
        <v>1.0</v>
      </c>
      <c r="N1705" s="125">
        <v>37.0</v>
      </c>
      <c r="O1705" s="118">
        <f t="shared" si="7"/>
        <v>37</v>
      </c>
      <c r="P1705" s="118"/>
      <c r="Q1705" s="118"/>
      <c r="R1705" s="118"/>
      <c r="S1705" s="118"/>
      <c r="T1705" s="118"/>
      <c r="U1705" s="118"/>
      <c r="V1705" s="118"/>
      <c r="W1705" s="118"/>
      <c r="X1705" s="118"/>
      <c r="Y1705" s="118"/>
      <c r="Z1705" s="118"/>
      <c r="AA1705" s="118"/>
      <c r="AB1705" s="118"/>
      <c r="AC1705" s="118"/>
      <c r="AD1705" s="118"/>
      <c r="AE1705" s="118"/>
      <c r="AF1705" s="118"/>
      <c r="AG1705" s="118"/>
    </row>
    <row r="1706" ht="11.25" customHeight="1">
      <c r="A1706" s="123">
        <v>27500.373609168295</v>
      </c>
      <c r="B1706" s="124">
        <v>12.860485</v>
      </c>
      <c r="C1706" s="124">
        <f t="shared" si="1"/>
        <v>78.90194346</v>
      </c>
      <c r="D1706" s="124">
        <v>1014.7172603517951</v>
      </c>
      <c r="E1706" s="125">
        <v>82.0</v>
      </c>
      <c r="F1706" s="125">
        <v>0.93</v>
      </c>
      <c r="G1706" s="126">
        <v>-0.2</v>
      </c>
      <c r="H1706" s="127">
        <f t="shared" si="2"/>
        <v>787.2</v>
      </c>
      <c r="I1706" s="122">
        <f t="shared" si="3"/>
        <v>2.156712329</v>
      </c>
      <c r="J1706" s="122">
        <f t="shared" si="4"/>
        <v>45.2909589</v>
      </c>
      <c r="K1706" s="122">
        <f t="shared" si="5"/>
        <v>42.12059178</v>
      </c>
      <c r="L1706" s="122">
        <f t="shared" si="6"/>
        <v>130</v>
      </c>
      <c r="M1706" s="125">
        <v>1.0</v>
      </c>
      <c r="N1706" s="125">
        <v>21.0</v>
      </c>
      <c r="O1706" s="118">
        <f t="shared" si="7"/>
        <v>21</v>
      </c>
      <c r="P1706" s="118"/>
      <c r="Q1706" s="118"/>
      <c r="R1706" s="118"/>
      <c r="S1706" s="118"/>
      <c r="T1706" s="118"/>
      <c r="U1706" s="118"/>
      <c r="V1706" s="118"/>
      <c r="W1706" s="118"/>
      <c r="X1706" s="118"/>
      <c r="Y1706" s="118"/>
      <c r="Z1706" s="118"/>
      <c r="AA1706" s="118"/>
      <c r="AB1706" s="118"/>
      <c r="AC1706" s="118"/>
      <c r="AD1706" s="118"/>
      <c r="AE1706" s="118"/>
      <c r="AF1706" s="118"/>
      <c r="AG1706" s="118"/>
    </row>
    <row r="1707" ht="11.25" customHeight="1">
      <c r="A1707" s="123">
        <v>45812.71533778653</v>
      </c>
      <c r="B1707" s="124">
        <v>17.127825</v>
      </c>
      <c r="C1707" s="124">
        <f t="shared" si="1"/>
        <v>60.70281428</v>
      </c>
      <c r="D1707" s="124">
        <v>1039.7071799830612</v>
      </c>
      <c r="E1707" s="125">
        <v>90.0</v>
      </c>
      <c r="F1707" s="125">
        <v>1.28</v>
      </c>
      <c r="G1707" s="126">
        <v>-0.4</v>
      </c>
      <c r="H1707" s="127">
        <f t="shared" si="2"/>
        <v>648</v>
      </c>
      <c r="I1707" s="122">
        <f t="shared" si="3"/>
        <v>1.775342466</v>
      </c>
      <c r="J1707" s="122">
        <f t="shared" si="4"/>
        <v>23.07945205</v>
      </c>
      <c r="K1707" s="122">
        <f t="shared" si="5"/>
        <v>29.54169863</v>
      </c>
      <c r="L1707" s="122">
        <f t="shared" si="6"/>
        <v>82</v>
      </c>
      <c r="M1707" s="125">
        <v>0.82</v>
      </c>
      <c r="N1707" s="125">
        <v>11.0</v>
      </c>
      <c r="O1707" s="118">
        <f t="shared" si="7"/>
        <v>13</v>
      </c>
      <c r="P1707" s="118"/>
      <c r="Q1707" s="118"/>
      <c r="R1707" s="118"/>
      <c r="S1707" s="118"/>
      <c r="T1707" s="118"/>
      <c r="U1707" s="118"/>
      <c r="V1707" s="118"/>
      <c r="W1707" s="118"/>
      <c r="X1707" s="118"/>
      <c r="Y1707" s="118"/>
      <c r="Z1707" s="118"/>
      <c r="AA1707" s="118"/>
      <c r="AB1707" s="118"/>
      <c r="AC1707" s="118"/>
      <c r="AD1707" s="118"/>
      <c r="AE1707" s="118"/>
      <c r="AF1707" s="118"/>
      <c r="AG1707" s="118"/>
    </row>
    <row r="1708" ht="11.25" customHeight="1">
      <c r="A1708" s="123">
        <v>19252.278203520367</v>
      </c>
      <c r="B1708" s="124">
        <v>109.337503</v>
      </c>
      <c r="C1708" s="124">
        <f t="shared" si="1"/>
        <v>21.33390255</v>
      </c>
      <c r="D1708" s="124">
        <v>2332.5956342130467</v>
      </c>
      <c r="E1708" s="125">
        <v>82.0</v>
      </c>
      <c r="F1708" s="125">
        <v>1.34</v>
      </c>
      <c r="G1708" s="126">
        <v>0.8</v>
      </c>
      <c r="H1708" s="127">
        <f t="shared" si="2"/>
        <v>1771.2</v>
      </c>
      <c r="I1708" s="122">
        <f t="shared" si="3"/>
        <v>4.85260274</v>
      </c>
      <c r="J1708" s="122">
        <f t="shared" si="4"/>
        <v>29.11561644</v>
      </c>
      <c r="K1708" s="122">
        <f t="shared" si="5"/>
        <v>39.01492603</v>
      </c>
      <c r="L1708" s="122">
        <f t="shared" si="6"/>
        <v>107</v>
      </c>
      <c r="M1708" s="125">
        <v>0.85</v>
      </c>
      <c r="N1708" s="125">
        <v>5.0</v>
      </c>
      <c r="O1708" s="118">
        <f t="shared" si="7"/>
        <v>6</v>
      </c>
      <c r="P1708" s="118"/>
      <c r="Q1708" s="118"/>
      <c r="R1708" s="118"/>
      <c r="S1708" s="118"/>
      <c r="T1708" s="118"/>
      <c r="U1708" s="118"/>
      <c r="V1708" s="118"/>
      <c r="W1708" s="118"/>
      <c r="X1708" s="118"/>
      <c r="Y1708" s="118"/>
      <c r="Z1708" s="118"/>
      <c r="AA1708" s="118"/>
      <c r="AB1708" s="118"/>
      <c r="AC1708" s="118"/>
      <c r="AD1708" s="118"/>
      <c r="AE1708" s="118"/>
      <c r="AF1708" s="118"/>
      <c r="AG1708" s="118"/>
    </row>
    <row r="1709" ht="11.25" customHeight="1">
      <c r="A1709" s="123">
        <v>74569.65391283788</v>
      </c>
      <c r="B1709" s="124">
        <v>634.6766250000001</v>
      </c>
      <c r="C1709" s="124">
        <f t="shared" si="1"/>
        <v>206.6470676</v>
      </c>
      <c r="D1709" s="124">
        <v>131154.0634201857</v>
      </c>
      <c r="E1709" s="125">
        <v>122.0</v>
      </c>
      <c r="F1709" s="125">
        <v>0.58</v>
      </c>
      <c r="G1709" s="126">
        <v>1.5</v>
      </c>
      <c r="H1709" s="127">
        <f t="shared" si="2"/>
        <v>3660</v>
      </c>
      <c r="I1709" s="122">
        <f t="shared" si="3"/>
        <v>10.02739726</v>
      </c>
      <c r="J1709" s="122">
        <f t="shared" si="4"/>
        <v>762.0821918</v>
      </c>
      <c r="K1709" s="122">
        <f t="shared" si="5"/>
        <v>442.0076712</v>
      </c>
      <c r="L1709" s="122">
        <f t="shared" si="6"/>
        <v>1646</v>
      </c>
      <c r="M1709" s="125">
        <v>1.0</v>
      </c>
      <c r="N1709" s="125">
        <v>76.0</v>
      </c>
      <c r="O1709" s="118">
        <f t="shared" si="7"/>
        <v>76</v>
      </c>
      <c r="P1709" s="118"/>
      <c r="Q1709" s="118"/>
      <c r="R1709" s="118"/>
      <c r="S1709" s="118"/>
      <c r="T1709" s="118"/>
      <c r="U1709" s="118"/>
      <c r="V1709" s="118"/>
      <c r="W1709" s="118"/>
      <c r="X1709" s="118"/>
      <c r="Y1709" s="118"/>
      <c r="Z1709" s="118"/>
      <c r="AA1709" s="118"/>
      <c r="AB1709" s="118"/>
      <c r="AC1709" s="118"/>
      <c r="AD1709" s="118"/>
      <c r="AE1709" s="118"/>
      <c r="AF1709" s="118"/>
      <c r="AG1709" s="118"/>
    </row>
    <row r="1710" ht="11.25" customHeight="1">
      <c r="A1710" s="123">
        <v>37919.04046167487</v>
      </c>
      <c r="B1710" s="124">
        <v>24.820741</v>
      </c>
      <c r="C1710" s="124">
        <f t="shared" si="1"/>
        <v>1026.832526</v>
      </c>
      <c r="D1710" s="124">
        <v>25486.744183780047</v>
      </c>
      <c r="E1710" s="125">
        <v>74.0</v>
      </c>
      <c r="F1710" s="125">
        <v>2.97</v>
      </c>
      <c r="G1710" s="126">
        <v>0.5</v>
      </c>
      <c r="H1710" s="127">
        <f t="shared" si="2"/>
        <v>1332</v>
      </c>
      <c r="I1710" s="122">
        <f t="shared" si="3"/>
        <v>3.649315068</v>
      </c>
      <c r="J1710" s="122">
        <f t="shared" si="4"/>
        <v>532.8</v>
      </c>
      <c r="K1710" s="122">
        <f t="shared" si="5"/>
        <v>1582.416</v>
      </c>
      <c r="L1710" s="122">
        <f t="shared" si="6"/>
        <v>3698</v>
      </c>
      <c r="M1710" s="125">
        <v>0.82</v>
      </c>
      <c r="N1710" s="125">
        <v>120.0</v>
      </c>
      <c r="O1710" s="118">
        <f t="shared" si="7"/>
        <v>146</v>
      </c>
      <c r="P1710" s="118"/>
      <c r="Q1710" s="118"/>
      <c r="R1710" s="118"/>
      <c r="S1710" s="118"/>
      <c r="T1710" s="118"/>
      <c r="U1710" s="118"/>
      <c r="V1710" s="118"/>
      <c r="W1710" s="118"/>
      <c r="X1710" s="118"/>
      <c r="Y1710" s="118"/>
      <c r="Z1710" s="118"/>
      <c r="AA1710" s="118"/>
      <c r="AB1710" s="118"/>
      <c r="AC1710" s="118"/>
      <c r="AD1710" s="118"/>
      <c r="AE1710" s="118"/>
      <c r="AF1710" s="118"/>
      <c r="AG1710" s="118"/>
    </row>
    <row r="1711" ht="11.25" customHeight="1">
      <c r="A1711" s="123">
        <v>97164.69178361629</v>
      </c>
      <c r="B1711" s="124">
        <v>24.996103</v>
      </c>
      <c r="C1711" s="124">
        <f t="shared" si="1"/>
        <v>167.9584294</v>
      </c>
      <c r="D1711" s="124">
        <v>4198.306200832425</v>
      </c>
      <c r="E1711" s="125">
        <v>122.0</v>
      </c>
      <c r="F1711" s="125">
        <v>0.25</v>
      </c>
      <c r="G1711" s="126">
        <v>1.2</v>
      </c>
      <c r="H1711" s="127">
        <f t="shared" si="2"/>
        <v>3220.8</v>
      </c>
      <c r="I1711" s="122">
        <f t="shared" si="3"/>
        <v>8.824109589</v>
      </c>
      <c r="J1711" s="122">
        <f t="shared" si="4"/>
        <v>1085.365479</v>
      </c>
      <c r="K1711" s="122">
        <f t="shared" si="5"/>
        <v>271.3413699</v>
      </c>
      <c r="L1711" s="122">
        <f t="shared" si="6"/>
        <v>1628</v>
      </c>
      <c r="M1711" s="125">
        <v>1.0</v>
      </c>
      <c r="N1711" s="125">
        <v>123.0</v>
      </c>
      <c r="O1711" s="118">
        <f t="shared" si="7"/>
        <v>123</v>
      </c>
      <c r="P1711" s="118"/>
      <c r="Q1711" s="118"/>
      <c r="R1711" s="118"/>
      <c r="S1711" s="118"/>
      <c r="T1711" s="118"/>
      <c r="U1711" s="118"/>
      <c r="V1711" s="118"/>
      <c r="W1711" s="118"/>
      <c r="X1711" s="118"/>
      <c r="Y1711" s="118"/>
      <c r="Z1711" s="118"/>
      <c r="AA1711" s="118"/>
      <c r="AB1711" s="118"/>
      <c r="AC1711" s="118"/>
      <c r="AD1711" s="118"/>
      <c r="AE1711" s="118"/>
      <c r="AF1711" s="118"/>
      <c r="AG1711" s="118"/>
    </row>
    <row r="1712" ht="11.25" customHeight="1">
      <c r="A1712" s="123">
        <v>53917.25093517647</v>
      </c>
      <c r="B1712" s="124">
        <v>8.721746000000001</v>
      </c>
      <c r="C1712" s="124">
        <f t="shared" si="1"/>
        <v>648.5147716</v>
      </c>
      <c r="D1712" s="124">
        <v>5656.18111499923</v>
      </c>
      <c r="E1712" s="125">
        <v>284.0</v>
      </c>
      <c r="F1712" s="125">
        <v>1.49</v>
      </c>
      <c r="G1712" s="126">
        <v>-0.7</v>
      </c>
      <c r="H1712" s="127">
        <f t="shared" si="2"/>
        <v>1022.4</v>
      </c>
      <c r="I1712" s="122">
        <f t="shared" si="3"/>
        <v>2.80109589</v>
      </c>
      <c r="J1712" s="122">
        <f t="shared" si="4"/>
        <v>103.6405479</v>
      </c>
      <c r="K1712" s="122">
        <f t="shared" si="5"/>
        <v>154.4244164</v>
      </c>
      <c r="L1712" s="122">
        <f t="shared" si="6"/>
        <v>412</v>
      </c>
      <c r="M1712" s="125">
        <v>1.0</v>
      </c>
      <c r="N1712" s="125">
        <v>37.0</v>
      </c>
      <c r="O1712" s="118">
        <f t="shared" si="7"/>
        <v>37</v>
      </c>
      <c r="P1712" s="118"/>
      <c r="Q1712" s="118"/>
      <c r="R1712" s="118"/>
      <c r="S1712" s="118"/>
      <c r="T1712" s="118"/>
      <c r="U1712" s="118"/>
      <c r="V1712" s="118"/>
      <c r="W1712" s="118"/>
      <c r="X1712" s="118"/>
      <c r="Y1712" s="118"/>
      <c r="Z1712" s="118"/>
      <c r="AA1712" s="118"/>
      <c r="AB1712" s="118"/>
      <c r="AC1712" s="118"/>
      <c r="AD1712" s="118"/>
      <c r="AE1712" s="118"/>
      <c r="AF1712" s="118"/>
      <c r="AG1712" s="118"/>
    </row>
    <row r="1713" ht="11.25" customHeight="1">
      <c r="A1713" s="123">
        <v>11944.61173950757</v>
      </c>
      <c r="B1713" s="124">
        <v>21.874512</v>
      </c>
      <c r="C1713" s="124">
        <f t="shared" si="1"/>
        <v>136.5225833</v>
      </c>
      <c r="D1713" s="124">
        <v>2986.364887377206</v>
      </c>
      <c r="E1713" s="125">
        <v>170.0</v>
      </c>
      <c r="F1713" s="125">
        <v>0.85</v>
      </c>
      <c r="G1713" s="126">
        <v>0.4</v>
      </c>
      <c r="H1713" s="127">
        <f t="shared" si="2"/>
        <v>2856</v>
      </c>
      <c r="I1713" s="122">
        <f t="shared" si="3"/>
        <v>7.824657534</v>
      </c>
      <c r="J1713" s="122">
        <f t="shared" si="4"/>
        <v>211.2657534</v>
      </c>
      <c r="K1713" s="122">
        <f t="shared" si="5"/>
        <v>179.5758904</v>
      </c>
      <c r="L1713" s="122">
        <f t="shared" si="6"/>
        <v>570</v>
      </c>
      <c r="M1713" s="125">
        <v>0.85</v>
      </c>
      <c r="N1713" s="125">
        <v>23.0</v>
      </c>
      <c r="O1713" s="118">
        <f t="shared" si="7"/>
        <v>27</v>
      </c>
      <c r="P1713" s="118"/>
      <c r="Q1713" s="118"/>
      <c r="R1713" s="118"/>
      <c r="S1713" s="118"/>
      <c r="T1713" s="118"/>
      <c r="U1713" s="118"/>
      <c r="V1713" s="118"/>
      <c r="W1713" s="118"/>
      <c r="X1713" s="118"/>
      <c r="Y1713" s="118"/>
      <c r="Z1713" s="118"/>
      <c r="AA1713" s="118"/>
      <c r="AB1713" s="118"/>
      <c r="AC1713" s="118"/>
      <c r="AD1713" s="118"/>
      <c r="AE1713" s="118"/>
      <c r="AF1713" s="118"/>
      <c r="AG1713" s="118"/>
    </row>
    <row r="1714" ht="11.25" customHeight="1">
      <c r="A1714" s="123">
        <v>29982.571990210115</v>
      </c>
      <c r="B1714" s="124">
        <v>7.774745</v>
      </c>
      <c r="C1714" s="124">
        <f t="shared" si="1"/>
        <v>31.77409283</v>
      </c>
      <c r="D1714" s="124">
        <v>247.03546939762086</v>
      </c>
      <c r="E1714" s="125">
        <v>106.0</v>
      </c>
      <c r="F1714" s="125">
        <v>0.25</v>
      </c>
      <c r="G1714" s="126">
        <v>-0.7</v>
      </c>
      <c r="H1714" s="127">
        <f t="shared" si="2"/>
        <v>381.6</v>
      </c>
      <c r="I1714" s="122">
        <f t="shared" si="3"/>
        <v>1.045479452</v>
      </c>
      <c r="J1714" s="122">
        <f t="shared" si="4"/>
        <v>21.95506849</v>
      </c>
      <c r="K1714" s="122">
        <f t="shared" si="5"/>
        <v>5.488767123</v>
      </c>
      <c r="L1714" s="122">
        <f t="shared" si="6"/>
        <v>33</v>
      </c>
      <c r="M1714" s="125">
        <v>0.75</v>
      </c>
      <c r="N1714" s="125">
        <v>16.0</v>
      </c>
      <c r="O1714" s="118">
        <f t="shared" si="7"/>
        <v>21</v>
      </c>
      <c r="P1714" s="118"/>
      <c r="Q1714" s="118"/>
      <c r="R1714" s="118"/>
      <c r="S1714" s="118"/>
      <c r="T1714" s="118"/>
      <c r="U1714" s="118"/>
      <c r="V1714" s="118"/>
      <c r="W1714" s="118"/>
      <c r="X1714" s="118"/>
      <c r="Y1714" s="118"/>
      <c r="Z1714" s="118"/>
      <c r="AA1714" s="118"/>
      <c r="AB1714" s="118"/>
      <c r="AC1714" s="118"/>
      <c r="AD1714" s="118"/>
      <c r="AE1714" s="118"/>
      <c r="AF1714" s="118"/>
      <c r="AG1714" s="118"/>
    </row>
    <row r="1715" ht="11.25" customHeight="1">
      <c r="A1715" s="123">
        <v>19688.649008100547</v>
      </c>
      <c r="B1715" s="124">
        <v>12.451285</v>
      </c>
      <c r="C1715" s="124">
        <f t="shared" si="1"/>
        <v>219.4064529</v>
      </c>
      <c r="D1715" s="124">
        <v>2731.89227539107</v>
      </c>
      <c r="E1715" s="125">
        <v>66.0</v>
      </c>
      <c r="F1715" s="125">
        <v>1.23</v>
      </c>
      <c r="G1715" s="126">
        <v>1.2</v>
      </c>
      <c r="H1715" s="127">
        <f t="shared" si="2"/>
        <v>1742.4</v>
      </c>
      <c r="I1715" s="122">
        <f t="shared" si="3"/>
        <v>4.77369863</v>
      </c>
      <c r="J1715" s="122">
        <f t="shared" si="4"/>
        <v>315.0641096</v>
      </c>
      <c r="K1715" s="122">
        <f t="shared" si="5"/>
        <v>387.5288548</v>
      </c>
      <c r="L1715" s="122">
        <f t="shared" si="6"/>
        <v>1090</v>
      </c>
      <c r="M1715" s="125">
        <v>1.0</v>
      </c>
      <c r="N1715" s="125">
        <v>66.0</v>
      </c>
      <c r="O1715" s="118">
        <f t="shared" si="7"/>
        <v>66</v>
      </c>
      <c r="P1715" s="118"/>
      <c r="Q1715" s="118"/>
      <c r="R1715" s="118"/>
      <c r="S1715" s="118"/>
      <c r="T1715" s="118"/>
      <c r="U1715" s="118"/>
      <c r="V1715" s="118"/>
      <c r="W1715" s="118"/>
      <c r="X1715" s="118"/>
      <c r="Y1715" s="118"/>
      <c r="Z1715" s="118"/>
      <c r="AA1715" s="118"/>
      <c r="AB1715" s="118"/>
      <c r="AC1715" s="118"/>
      <c r="AD1715" s="118"/>
      <c r="AE1715" s="118"/>
      <c r="AF1715" s="118"/>
      <c r="AG1715" s="118"/>
    </row>
    <row r="1716" ht="11.25" customHeight="1">
      <c r="A1716" s="123">
        <v>3420.153399076076</v>
      </c>
      <c r="B1716" s="124">
        <v>6.582235000000001</v>
      </c>
      <c r="C1716" s="124">
        <f t="shared" si="1"/>
        <v>171.4872716</v>
      </c>
      <c r="D1716" s="124">
        <v>1128.7695210725042</v>
      </c>
      <c r="E1716" s="125">
        <v>90.0</v>
      </c>
      <c r="F1716" s="125">
        <v>1.86</v>
      </c>
      <c r="G1716" s="126">
        <v>1.2</v>
      </c>
      <c r="H1716" s="127">
        <f t="shared" si="2"/>
        <v>2376</v>
      </c>
      <c r="I1716" s="122">
        <f t="shared" si="3"/>
        <v>6.509589041</v>
      </c>
      <c r="J1716" s="122">
        <f t="shared" si="4"/>
        <v>227.8356164</v>
      </c>
      <c r="K1716" s="122">
        <f t="shared" si="5"/>
        <v>423.7742466</v>
      </c>
      <c r="L1716" s="122">
        <f t="shared" si="6"/>
        <v>1075</v>
      </c>
      <c r="M1716" s="125">
        <v>0.85</v>
      </c>
      <c r="N1716" s="125">
        <v>30.0</v>
      </c>
      <c r="O1716" s="118">
        <f t="shared" si="7"/>
        <v>35</v>
      </c>
      <c r="P1716" s="118"/>
      <c r="Q1716" s="118"/>
      <c r="R1716" s="118"/>
      <c r="S1716" s="118"/>
      <c r="T1716" s="118"/>
      <c r="U1716" s="118"/>
      <c r="V1716" s="118"/>
      <c r="W1716" s="118"/>
      <c r="X1716" s="118"/>
      <c r="Y1716" s="118"/>
      <c r="Z1716" s="118"/>
      <c r="AA1716" s="118"/>
      <c r="AB1716" s="118"/>
      <c r="AC1716" s="118"/>
      <c r="AD1716" s="118"/>
      <c r="AE1716" s="118"/>
      <c r="AF1716" s="118"/>
      <c r="AG1716" s="118"/>
    </row>
    <row r="1717" ht="11.25" customHeight="1">
      <c r="A1717" s="123">
        <v>34397.375238616354</v>
      </c>
      <c r="B1717" s="124">
        <v>10.091851</v>
      </c>
      <c r="C1717" s="124">
        <f t="shared" si="1"/>
        <v>584.685517</v>
      </c>
      <c r="D1717" s="124">
        <v>5900.559119238745</v>
      </c>
      <c r="E1717" s="125">
        <v>138.0</v>
      </c>
      <c r="F1717" s="125">
        <v>2.39</v>
      </c>
      <c r="G1717" s="126">
        <v>1.5</v>
      </c>
      <c r="H1717" s="127">
        <f t="shared" si="2"/>
        <v>4140</v>
      </c>
      <c r="I1717" s="122">
        <f t="shared" si="3"/>
        <v>11.34246575</v>
      </c>
      <c r="J1717" s="122">
        <f t="shared" si="4"/>
        <v>714.5753425</v>
      </c>
      <c r="K1717" s="122">
        <f t="shared" si="5"/>
        <v>1707.835068</v>
      </c>
      <c r="L1717" s="122">
        <f t="shared" si="6"/>
        <v>4130</v>
      </c>
      <c r="M1717" s="125">
        <v>0.7</v>
      </c>
      <c r="N1717" s="125">
        <v>44.0</v>
      </c>
      <c r="O1717" s="118">
        <f t="shared" si="7"/>
        <v>63</v>
      </c>
      <c r="P1717" s="118"/>
      <c r="Q1717" s="118"/>
      <c r="R1717" s="118"/>
      <c r="S1717" s="118"/>
      <c r="T1717" s="118"/>
      <c r="U1717" s="118"/>
      <c r="V1717" s="118"/>
      <c r="W1717" s="118"/>
      <c r="X1717" s="118"/>
      <c r="Y1717" s="118"/>
      <c r="Z1717" s="118"/>
      <c r="AA1717" s="118"/>
      <c r="AB1717" s="118"/>
      <c r="AC1717" s="118"/>
      <c r="AD1717" s="118"/>
      <c r="AE1717" s="118"/>
      <c r="AF1717" s="118"/>
      <c r="AG1717" s="118"/>
    </row>
    <row r="1718" ht="11.25" customHeight="1">
      <c r="A1718" s="123">
        <v>94232.4425618452</v>
      </c>
      <c r="B1718" s="124">
        <v>19.341113000000004</v>
      </c>
      <c r="C1718" s="124">
        <f t="shared" si="1"/>
        <v>245.2044746</v>
      </c>
      <c r="D1718" s="124">
        <v>4742.527450427228</v>
      </c>
      <c r="E1718" s="125">
        <v>154.0</v>
      </c>
      <c r="F1718" s="125">
        <v>0.89</v>
      </c>
      <c r="G1718" s="126">
        <v>-0.6</v>
      </c>
      <c r="H1718" s="127">
        <f t="shared" si="2"/>
        <v>739.2</v>
      </c>
      <c r="I1718" s="122">
        <f t="shared" si="3"/>
        <v>2.025205479</v>
      </c>
      <c r="J1718" s="122">
        <f t="shared" si="4"/>
        <v>89.1090411</v>
      </c>
      <c r="K1718" s="122">
        <f t="shared" si="5"/>
        <v>79.30704658</v>
      </c>
      <c r="L1718" s="122">
        <f t="shared" si="6"/>
        <v>248</v>
      </c>
      <c r="M1718" s="125">
        <v>1.0</v>
      </c>
      <c r="N1718" s="125">
        <v>44.0</v>
      </c>
      <c r="O1718" s="118">
        <f t="shared" si="7"/>
        <v>44</v>
      </c>
      <c r="P1718" s="118"/>
      <c r="Q1718" s="118"/>
      <c r="R1718" s="118"/>
      <c r="S1718" s="118"/>
      <c r="T1718" s="118"/>
      <c r="U1718" s="118"/>
      <c r="V1718" s="118"/>
      <c r="W1718" s="118"/>
      <c r="X1718" s="118"/>
      <c r="Y1718" s="118"/>
      <c r="Z1718" s="118"/>
      <c r="AA1718" s="118"/>
      <c r="AB1718" s="118"/>
      <c r="AC1718" s="118"/>
      <c r="AD1718" s="118"/>
      <c r="AE1718" s="118"/>
      <c r="AF1718" s="118"/>
      <c r="AG1718" s="118"/>
    </row>
    <row r="1719" ht="11.25" customHeight="1">
      <c r="A1719" s="123">
        <v>57896.991300915666</v>
      </c>
      <c r="B1719" s="124">
        <v>5.728767000000001</v>
      </c>
      <c r="C1719" s="124">
        <f t="shared" si="1"/>
        <v>159.1402008</v>
      </c>
      <c r="D1719" s="124">
        <v>911.6771308987247</v>
      </c>
      <c r="E1719" s="125">
        <v>236.0</v>
      </c>
      <c r="F1719" s="125">
        <v>1.17</v>
      </c>
      <c r="G1719" s="126">
        <v>0.2</v>
      </c>
      <c r="H1719" s="127">
        <f t="shared" si="2"/>
        <v>3398.4</v>
      </c>
      <c r="I1719" s="122">
        <f t="shared" si="3"/>
        <v>9.310684932</v>
      </c>
      <c r="J1719" s="122">
        <f t="shared" si="4"/>
        <v>102.4175342</v>
      </c>
      <c r="K1719" s="122">
        <f t="shared" si="5"/>
        <v>119.8285151</v>
      </c>
      <c r="L1719" s="122">
        <f t="shared" si="6"/>
        <v>342</v>
      </c>
      <c r="M1719" s="125">
        <v>1.0</v>
      </c>
      <c r="N1719" s="125">
        <v>11.0</v>
      </c>
      <c r="O1719" s="118">
        <f t="shared" si="7"/>
        <v>11</v>
      </c>
      <c r="P1719" s="118"/>
      <c r="Q1719" s="118"/>
      <c r="R1719" s="118"/>
      <c r="S1719" s="118"/>
      <c r="T1719" s="118"/>
      <c r="U1719" s="118"/>
      <c r="V1719" s="118"/>
      <c r="W1719" s="118"/>
      <c r="X1719" s="118"/>
      <c r="Y1719" s="118"/>
      <c r="Z1719" s="118"/>
      <c r="AA1719" s="118"/>
      <c r="AB1719" s="118"/>
      <c r="AC1719" s="118"/>
      <c r="AD1719" s="118"/>
      <c r="AE1719" s="118"/>
      <c r="AF1719" s="118"/>
      <c r="AG1719" s="118"/>
    </row>
    <row r="1720" ht="11.25" customHeight="1">
      <c r="A1720" s="123">
        <v>57760.55902134556</v>
      </c>
      <c r="B1720" s="124">
        <v>27.872174</v>
      </c>
      <c r="C1720" s="124">
        <f t="shared" si="1"/>
        <v>146.587876</v>
      </c>
      <c r="D1720" s="124">
        <v>4085.7227869572407</v>
      </c>
      <c r="E1720" s="125">
        <v>130.0</v>
      </c>
      <c r="F1720" s="125">
        <v>0.68</v>
      </c>
      <c r="G1720" s="126">
        <v>-0.6</v>
      </c>
      <c r="H1720" s="127">
        <f t="shared" si="2"/>
        <v>624</v>
      </c>
      <c r="I1720" s="122">
        <f t="shared" si="3"/>
        <v>1.709589041</v>
      </c>
      <c r="J1720" s="122">
        <f t="shared" si="4"/>
        <v>70.09315068</v>
      </c>
      <c r="K1720" s="122">
        <f t="shared" si="5"/>
        <v>47.66334247</v>
      </c>
      <c r="L1720" s="122">
        <f t="shared" si="6"/>
        <v>165</v>
      </c>
      <c r="M1720" s="125">
        <v>1.0</v>
      </c>
      <c r="N1720" s="125">
        <v>41.0</v>
      </c>
      <c r="O1720" s="118">
        <f t="shared" si="7"/>
        <v>41</v>
      </c>
      <c r="P1720" s="118"/>
      <c r="Q1720" s="118"/>
      <c r="R1720" s="118"/>
      <c r="S1720" s="118"/>
      <c r="T1720" s="118"/>
      <c r="U1720" s="118"/>
      <c r="V1720" s="118"/>
      <c r="W1720" s="118"/>
      <c r="X1720" s="118"/>
      <c r="Y1720" s="118"/>
      <c r="Z1720" s="118"/>
      <c r="AA1720" s="118"/>
      <c r="AB1720" s="118"/>
      <c r="AC1720" s="118"/>
      <c r="AD1720" s="118"/>
      <c r="AE1720" s="118"/>
      <c r="AF1720" s="118"/>
      <c r="AG1720" s="118"/>
    </row>
    <row r="1721" ht="11.25" customHeight="1">
      <c r="A1721" s="123">
        <v>70410.7746329645</v>
      </c>
      <c r="B1721" s="124">
        <v>119.78957100000001</v>
      </c>
      <c r="C1721" s="124">
        <f t="shared" si="1"/>
        <v>121.8594482</v>
      </c>
      <c r="D1721" s="124">
        <v>14597.491021990654</v>
      </c>
      <c r="E1721" s="125">
        <v>162.0</v>
      </c>
      <c r="F1721" s="125">
        <v>0.62</v>
      </c>
      <c r="G1721" s="126">
        <v>-0.4</v>
      </c>
      <c r="H1721" s="127">
        <f t="shared" si="2"/>
        <v>1166.4</v>
      </c>
      <c r="I1721" s="122">
        <f t="shared" si="3"/>
        <v>3.195616438</v>
      </c>
      <c r="J1721" s="122">
        <f t="shared" si="4"/>
        <v>118.2378082</v>
      </c>
      <c r="K1721" s="122">
        <f t="shared" si="5"/>
        <v>73.3074411</v>
      </c>
      <c r="L1721" s="122">
        <f t="shared" si="6"/>
        <v>265</v>
      </c>
      <c r="M1721" s="125">
        <v>0.82</v>
      </c>
      <c r="N1721" s="125">
        <v>30.0</v>
      </c>
      <c r="O1721" s="118">
        <f t="shared" si="7"/>
        <v>37</v>
      </c>
      <c r="P1721" s="118"/>
      <c r="Q1721" s="118"/>
      <c r="R1721" s="118"/>
      <c r="S1721" s="118"/>
      <c r="T1721" s="118"/>
      <c r="U1721" s="118"/>
      <c r="V1721" s="118"/>
      <c r="W1721" s="118"/>
      <c r="X1721" s="118"/>
      <c r="Y1721" s="118"/>
      <c r="Z1721" s="118"/>
      <c r="AA1721" s="118"/>
      <c r="AB1721" s="118"/>
      <c r="AC1721" s="118"/>
      <c r="AD1721" s="118"/>
      <c r="AE1721" s="118"/>
      <c r="AF1721" s="118"/>
      <c r="AG1721" s="118"/>
    </row>
    <row r="1722" ht="11.25" customHeight="1">
      <c r="A1722" s="123">
        <v>36898.13303741335</v>
      </c>
      <c r="B1722" s="124">
        <v>695.5885640000001</v>
      </c>
      <c r="C1722" s="124">
        <f t="shared" si="1"/>
        <v>68.6775082</v>
      </c>
      <c r="D1722" s="124">
        <v>47771.28931002716</v>
      </c>
      <c r="E1722" s="125">
        <v>138.0</v>
      </c>
      <c r="F1722" s="125">
        <v>0.79</v>
      </c>
      <c r="G1722" s="126">
        <v>-0.2</v>
      </c>
      <c r="H1722" s="127">
        <f t="shared" si="2"/>
        <v>1324.8</v>
      </c>
      <c r="I1722" s="122">
        <f t="shared" si="3"/>
        <v>3.629589041</v>
      </c>
      <c r="J1722" s="122">
        <f t="shared" si="4"/>
        <v>72.59178082</v>
      </c>
      <c r="K1722" s="122">
        <f t="shared" si="5"/>
        <v>57.34750685</v>
      </c>
      <c r="L1722" s="122">
        <f t="shared" si="6"/>
        <v>187</v>
      </c>
      <c r="M1722" s="125">
        <v>0.82</v>
      </c>
      <c r="N1722" s="125">
        <v>16.0</v>
      </c>
      <c r="O1722" s="118">
        <f t="shared" si="7"/>
        <v>20</v>
      </c>
      <c r="P1722" s="118"/>
      <c r="Q1722" s="118"/>
      <c r="R1722" s="118"/>
      <c r="S1722" s="118"/>
      <c r="T1722" s="118"/>
      <c r="U1722" s="118"/>
      <c r="V1722" s="118"/>
      <c r="W1722" s="118"/>
      <c r="X1722" s="118"/>
      <c r="Y1722" s="118"/>
      <c r="Z1722" s="118"/>
      <c r="AA1722" s="118"/>
      <c r="AB1722" s="118"/>
      <c r="AC1722" s="118"/>
      <c r="AD1722" s="118"/>
      <c r="AE1722" s="118"/>
      <c r="AF1722" s="118"/>
      <c r="AG1722" s="118"/>
    </row>
    <row r="1723" ht="11.25" customHeight="1">
      <c r="A1723" s="123">
        <v>88394.37669366985</v>
      </c>
      <c r="B1723" s="124">
        <v>136.601729</v>
      </c>
      <c r="C1723" s="124">
        <f t="shared" si="1"/>
        <v>128.4439921</v>
      </c>
      <c r="D1723" s="124">
        <v>17545.67140158714</v>
      </c>
      <c r="E1723" s="125">
        <v>162.0</v>
      </c>
      <c r="F1723" s="125">
        <v>0.84</v>
      </c>
      <c r="G1723" s="126">
        <v>0.8</v>
      </c>
      <c r="H1723" s="127">
        <f t="shared" si="2"/>
        <v>3499.2</v>
      </c>
      <c r="I1723" s="122">
        <f t="shared" si="3"/>
        <v>9.586849315</v>
      </c>
      <c r="J1723" s="122">
        <f t="shared" si="4"/>
        <v>316.3660274</v>
      </c>
      <c r="K1723" s="122">
        <f t="shared" si="5"/>
        <v>265.747463</v>
      </c>
      <c r="L1723" s="122">
        <f t="shared" si="6"/>
        <v>848</v>
      </c>
      <c r="M1723" s="125">
        <v>0.7</v>
      </c>
      <c r="N1723" s="125">
        <v>23.0</v>
      </c>
      <c r="O1723" s="118">
        <f t="shared" si="7"/>
        <v>33</v>
      </c>
      <c r="P1723" s="118"/>
      <c r="Q1723" s="118"/>
      <c r="R1723" s="118"/>
      <c r="S1723" s="118"/>
      <c r="T1723" s="118"/>
      <c r="U1723" s="118"/>
      <c r="V1723" s="118"/>
      <c r="W1723" s="118"/>
      <c r="X1723" s="118"/>
      <c r="Y1723" s="118"/>
      <c r="Z1723" s="118"/>
      <c r="AA1723" s="118"/>
      <c r="AB1723" s="118"/>
      <c r="AC1723" s="118"/>
      <c r="AD1723" s="118"/>
      <c r="AE1723" s="118"/>
      <c r="AF1723" s="118"/>
      <c r="AG1723" s="118"/>
    </row>
    <row r="1724" ht="11.25" customHeight="1">
      <c r="A1724" s="123">
        <v>11299.550721870966</v>
      </c>
      <c r="B1724" s="124">
        <v>33.332035000000005</v>
      </c>
      <c r="C1724" s="124">
        <f t="shared" si="1"/>
        <v>238.6349332</v>
      </c>
      <c r="D1724" s="124">
        <v>7954.187945897613</v>
      </c>
      <c r="E1724" s="125">
        <v>162.0</v>
      </c>
      <c r="F1724" s="125">
        <v>1.63</v>
      </c>
      <c r="G1724" s="126">
        <v>1.5</v>
      </c>
      <c r="H1724" s="127">
        <f t="shared" si="2"/>
        <v>4860</v>
      </c>
      <c r="I1724" s="122">
        <f t="shared" si="3"/>
        <v>13.31506849</v>
      </c>
      <c r="J1724" s="122">
        <f t="shared" si="4"/>
        <v>372.8219178</v>
      </c>
      <c r="K1724" s="122">
        <f t="shared" si="5"/>
        <v>607.699726</v>
      </c>
      <c r="L1724" s="122">
        <f t="shared" si="6"/>
        <v>1588</v>
      </c>
      <c r="M1724" s="125">
        <v>0.82</v>
      </c>
      <c r="N1724" s="125">
        <v>23.0</v>
      </c>
      <c r="O1724" s="118">
        <f t="shared" si="7"/>
        <v>28</v>
      </c>
      <c r="P1724" s="118"/>
      <c r="Q1724" s="118"/>
      <c r="R1724" s="118"/>
      <c r="S1724" s="118"/>
      <c r="T1724" s="118"/>
      <c r="U1724" s="118"/>
      <c r="V1724" s="118"/>
      <c r="W1724" s="118"/>
      <c r="X1724" s="118"/>
      <c r="Y1724" s="118"/>
      <c r="Z1724" s="118"/>
      <c r="AA1724" s="118"/>
      <c r="AB1724" s="118"/>
      <c r="AC1724" s="118"/>
      <c r="AD1724" s="118"/>
      <c r="AE1724" s="118"/>
      <c r="AF1724" s="118"/>
      <c r="AG1724" s="118"/>
    </row>
    <row r="1725" ht="11.25" customHeight="1">
      <c r="A1725" s="123">
        <v>78565.34973141424</v>
      </c>
      <c r="B1725" s="124">
        <v>6.956356</v>
      </c>
      <c r="C1725" s="124">
        <f t="shared" si="1"/>
        <v>656.7953883</v>
      </c>
      <c r="D1725" s="124">
        <v>4568.902540168096</v>
      </c>
      <c r="E1725" s="125">
        <v>268.0</v>
      </c>
      <c r="F1725" s="125">
        <v>1.23</v>
      </c>
      <c r="G1725" s="126">
        <v>1.5</v>
      </c>
      <c r="H1725" s="127">
        <f t="shared" si="2"/>
        <v>8040</v>
      </c>
      <c r="I1725" s="122">
        <f t="shared" si="3"/>
        <v>22.02739726</v>
      </c>
      <c r="J1725" s="122">
        <f t="shared" si="4"/>
        <v>1189.479452</v>
      </c>
      <c r="K1725" s="122">
        <f t="shared" si="5"/>
        <v>1463.059726</v>
      </c>
      <c r="L1725" s="122">
        <f t="shared" si="6"/>
        <v>4116</v>
      </c>
      <c r="M1725" s="125">
        <v>0.85</v>
      </c>
      <c r="N1725" s="125">
        <v>46.0</v>
      </c>
      <c r="O1725" s="118">
        <f t="shared" si="7"/>
        <v>54</v>
      </c>
      <c r="P1725" s="118"/>
      <c r="Q1725" s="118"/>
      <c r="R1725" s="118"/>
      <c r="S1725" s="118"/>
      <c r="T1725" s="118"/>
      <c r="U1725" s="118"/>
      <c r="V1725" s="118"/>
      <c r="W1725" s="118"/>
      <c r="X1725" s="118"/>
      <c r="Y1725" s="118"/>
      <c r="Z1725" s="118"/>
      <c r="AA1725" s="118"/>
      <c r="AB1725" s="118"/>
      <c r="AC1725" s="118"/>
      <c r="AD1725" s="118"/>
      <c r="AE1725" s="118"/>
      <c r="AF1725" s="118"/>
      <c r="AG1725" s="118"/>
    </row>
    <row r="1726" ht="11.25" customHeight="1">
      <c r="A1726" s="123">
        <v>97447.04330363843</v>
      </c>
      <c r="B1726" s="124">
        <v>8.062241000000002</v>
      </c>
      <c r="C1726" s="124">
        <f t="shared" si="1"/>
        <v>134.5060913</v>
      </c>
      <c r="D1726" s="124">
        <v>1084.4205241621394</v>
      </c>
      <c r="E1726" s="125">
        <v>66.0</v>
      </c>
      <c r="F1726" s="125">
        <v>1.82</v>
      </c>
      <c r="G1726" s="126">
        <v>0.4</v>
      </c>
      <c r="H1726" s="127">
        <f t="shared" si="2"/>
        <v>1108.8</v>
      </c>
      <c r="I1726" s="122">
        <f t="shared" si="3"/>
        <v>3.037808219</v>
      </c>
      <c r="J1726" s="122">
        <f t="shared" si="4"/>
        <v>82.02082192</v>
      </c>
      <c r="K1726" s="122">
        <f t="shared" si="5"/>
        <v>149.2778959</v>
      </c>
      <c r="L1726" s="122">
        <f t="shared" si="6"/>
        <v>381</v>
      </c>
      <c r="M1726" s="125">
        <v>0.85</v>
      </c>
      <c r="N1726" s="125">
        <v>23.0</v>
      </c>
      <c r="O1726" s="118">
        <f t="shared" si="7"/>
        <v>27</v>
      </c>
      <c r="P1726" s="118"/>
      <c r="Q1726" s="118"/>
      <c r="R1726" s="118"/>
      <c r="S1726" s="118"/>
      <c r="T1726" s="118"/>
      <c r="U1726" s="118"/>
      <c r="V1726" s="118"/>
      <c r="W1726" s="118"/>
      <c r="X1726" s="118"/>
      <c r="Y1726" s="118"/>
      <c r="Z1726" s="118"/>
      <c r="AA1726" s="118"/>
      <c r="AB1726" s="118"/>
      <c r="AC1726" s="118"/>
      <c r="AD1726" s="118"/>
      <c r="AE1726" s="118"/>
      <c r="AF1726" s="118"/>
      <c r="AG1726" s="118"/>
    </row>
    <row r="1727" ht="11.25" customHeight="1">
      <c r="A1727" s="123">
        <v>74532.16000063147</v>
      </c>
      <c r="B1727" s="124">
        <v>6.114581</v>
      </c>
      <c r="C1727" s="124">
        <f t="shared" si="1"/>
        <v>135.645921</v>
      </c>
      <c r="D1727" s="124">
        <v>829.4179712851056</v>
      </c>
      <c r="E1727" s="125">
        <v>340.0</v>
      </c>
      <c r="F1727" s="125">
        <v>0.25</v>
      </c>
      <c r="G1727" s="126">
        <v>-0.4</v>
      </c>
      <c r="H1727" s="127">
        <f t="shared" si="2"/>
        <v>2448</v>
      </c>
      <c r="I1727" s="122">
        <f t="shared" si="3"/>
        <v>6.706849315</v>
      </c>
      <c r="J1727" s="122">
        <f t="shared" si="4"/>
        <v>147.5506849</v>
      </c>
      <c r="K1727" s="122">
        <f t="shared" si="5"/>
        <v>36.88767123</v>
      </c>
      <c r="L1727" s="122">
        <f t="shared" si="6"/>
        <v>221</v>
      </c>
      <c r="M1727" s="125">
        <v>0.85</v>
      </c>
      <c r="N1727" s="125">
        <v>19.0</v>
      </c>
      <c r="O1727" s="118">
        <f t="shared" si="7"/>
        <v>22</v>
      </c>
      <c r="P1727" s="118"/>
      <c r="Q1727" s="118"/>
      <c r="R1727" s="118"/>
      <c r="S1727" s="118"/>
      <c r="T1727" s="118"/>
      <c r="U1727" s="118"/>
      <c r="V1727" s="118"/>
      <c r="W1727" s="118"/>
      <c r="X1727" s="118"/>
      <c r="Y1727" s="118"/>
      <c r="Z1727" s="118"/>
      <c r="AA1727" s="118"/>
      <c r="AB1727" s="118"/>
      <c r="AC1727" s="118"/>
      <c r="AD1727" s="118"/>
      <c r="AE1727" s="118"/>
      <c r="AF1727" s="118"/>
      <c r="AG1727" s="118"/>
    </row>
    <row r="1728" ht="11.25" customHeight="1">
      <c r="A1728" s="123">
        <v>1304.3620173839088</v>
      </c>
      <c r="B1728" s="124">
        <v>30.607951000000003</v>
      </c>
      <c r="C1728" s="124">
        <f t="shared" si="1"/>
        <v>202.4733038</v>
      </c>
      <c r="D1728" s="124">
        <v>6197.2929601360065</v>
      </c>
      <c r="E1728" s="125">
        <v>122.0</v>
      </c>
      <c r="F1728" s="125">
        <v>0.95</v>
      </c>
      <c r="G1728" s="126">
        <v>-0.6</v>
      </c>
      <c r="H1728" s="127">
        <f t="shared" si="2"/>
        <v>585.6</v>
      </c>
      <c r="I1728" s="122">
        <f t="shared" si="3"/>
        <v>1.604383562</v>
      </c>
      <c r="J1728" s="122">
        <f t="shared" si="4"/>
        <v>70.59287671</v>
      </c>
      <c r="K1728" s="122">
        <f t="shared" si="5"/>
        <v>67.06323288</v>
      </c>
      <c r="L1728" s="122">
        <f t="shared" si="6"/>
        <v>205</v>
      </c>
      <c r="M1728" s="125">
        <v>1.0</v>
      </c>
      <c r="N1728" s="125">
        <v>44.0</v>
      </c>
      <c r="O1728" s="118">
        <f t="shared" si="7"/>
        <v>44</v>
      </c>
      <c r="P1728" s="118"/>
      <c r="Q1728" s="118"/>
      <c r="R1728" s="118"/>
      <c r="S1728" s="118"/>
      <c r="T1728" s="118"/>
      <c r="U1728" s="118"/>
      <c r="V1728" s="118"/>
      <c r="W1728" s="118"/>
      <c r="X1728" s="118"/>
      <c r="Y1728" s="118"/>
      <c r="Z1728" s="118"/>
      <c r="AA1728" s="118"/>
      <c r="AB1728" s="118"/>
      <c r="AC1728" s="118"/>
      <c r="AD1728" s="118"/>
      <c r="AE1728" s="118"/>
      <c r="AF1728" s="118"/>
      <c r="AG1728" s="118"/>
    </row>
    <row r="1729" ht="11.25" customHeight="1">
      <c r="A1729" s="123">
        <v>50262.884904528604</v>
      </c>
      <c r="B1729" s="124">
        <v>17.385038</v>
      </c>
      <c r="C1729" s="124">
        <f t="shared" si="1"/>
        <v>85.81305641</v>
      </c>
      <c r="D1729" s="124">
        <v>1491.8632465552203</v>
      </c>
      <c r="E1729" s="125">
        <v>186.0</v>
      </c>
      <c r="F1729" s="125">
        <v>0.43</v>
      </c>
      <c r="G1729" s="126">
        <v>1.2</v>
      </c>
      <c r="H1729" s="127">
        <f t="shared" si="2"/>
        <v>4910.4</v>
      </c>
      <c r="I1729" s="122">
        <f t="shared" si="3"/>
        <v>13.45315068</v>
      </c>
      <c r="J1729" s="122">
        <f t="shared" si="4"/>
        <v>403.5945205</v>
      </c>
      <c r="K1729" s="122">
        <f t="shared" si="5"/>
        <v>173.5456438</v>
      </c>
      <c r="L1729" s="122">
        <f t="shared" si="6"/>
        <v>751</v>
      </c>
      <c r="M1729" s="125">
        <v>1.0</v>
      </c>
      <c r="N1729" s="125">
        <v>30.0</v>
      </c>
      <c r="O1729" s="118">
        <f t="shared" si="7"/>
        <v>30</v>
      </c>
      <c r="P1729" s="118"/>
      <c r="Q1729" s="118"/>
      <c r="R1729" s="118"/>
      <c r="S1729" s="118"/>
      <c r="T1729" s="118"/>
      <c r="U1729" s="118"/>
      <c r="V1729" s="118"/>
      <c r="W1729" s="118"/>
      <c r="X1729" s="118"/>
      <c r="Y1729" s="118"/>
      <c r="Z1729" s="118"/>
      <c r="AA1729" s="118"/>
      <c r="AB1729" s="118"/>
      <c r="AC1729" s="118"/>
      <c r="AD1729" s="118"/>
      <c r="AE1729" s="118"/>
      <c r="AF1729" s="118"/>
      <c r="AG1729" s="118"/>
    </row>
    <row r="1730" ht="11.25" customHeight="1">
      <c r="A1730" s="123">
        <v>40165.758088518014</v>
      </c>
      <c r="B1730" s="124">
        <v>9.166025000000001</v>
      </c>
      <c r="C1730" s="124">
        <f t="shared" si="1"/>
        <v>699.1990445</v>
      </c>
      <c r="D1730" s="124">
        <v>6408.87592182936</v>
      </c>
      <c r="E1730" s="125">
        <v>196.0</v>
      </c>
      <c r="F1730" s="125">
        <v>1.1</v>
      </c>
      <c r="G1730" s="126">
        <v>-0.4</v>
      </c>
      <c r="H1730" s="127">
        <f t="shared" si="2"/>
        <v>1411.2</v>
      </c>
      <c r="I1730" s="122">
        <f t="shared" si="3"/>
        <v>3.86630137</v>
      </c>
      <c r="J1730" s="122">
        <f t="shared" si="4"/>
        <v>344.1008219</v>
      </c>
      <c r="K1730" s="122">
        <f t="shared" si="5"/>
        <v>378.5109041</v>
      </c>
      <c r="L1730" s="122">
        <f t="shared" si="6"/>
        <v>1101</v>
      </c>
      <c r="M1730" s="125">
        <v>0.85</v>
      </c>
      <c r="N1730" s="125">
        <v>76.0</v>
      </c>
      <c r="O1730" s="118">
        <f t="shared" si="7"/>
        <v>89</v>
      </c>
      <c r="P1730" s="118"/>
      <c r="Q1730" s="118"/>
      <c r="R1730" s="118"/>
      <c r="S1730" s="118"/>
      <c r="T1730" s="118"/>
      <c r="U1730" s="118"/>
      <c r="V1730" s="118"/>
      <c r="W1730" s="118"/>
      <c r="X1730" s="118"/>
      <c r="Y1730" s="118"/>
      <c r="Z1730" s="118"/>
      <c r="AA1730" s="118"/>
      <c r="AB1730" s="118"/>
      <c r="AC1730" s="118"/>
      <c r="AD1730" s="118"/>
      <c r="AE1730" s="118"/>
      <c r="AF1730" s="118"/>
      <c r="AG1730" s="118"/>
    </row>
    <row r="1731" ht="11.25" customHeight="1">
      <c r="A1731" s="123">
        <v>76253.80621051394</v>
      </c>
      <c r="B1731" s="124">
        <v>13.637723000000001</v>
      </c>
      <c r="C1731" s="124">
        <f t="shared" si="1"/>
        <v>31.29892296</v>
      </c>
      <c r="D1731" s="124">
        <v>426.8460415472074</v>
      </c>
      <c r="E1731" s="125">
        <v>178.0</v>
      </c>
      <c r="F1731" s="125">
        <v>0.16</v>
      </c>
      <c r="G1731" s="126">
        <v>-0.4</v>
      </c>
      <c r="H1731" s="127">
        <f t="shared" si="2"/>
        <v>1281.6</v>
      </c>
      <c r="I1731" s="122">
        <f t="shared" si="3"/>
        <v>3.511232877</v>
      </c>
      <c r="J1731" s="122">
        <f t="shared" si="4"/>
        <v>56.17972603</v>
      </c>
      <c r="K1731" s="122">
        <f t="shared" si="5"/>
        <v>8.988756164</v>
      </c>
      <c r="L1731" s="122">
        <f t="shared" si="6"/>
        <v>74</v>
      </c>
      <c r="M1731" s="125">
        <v>0.7</v>
      </c>
      <c r="N1731" s="125">
        <v>11.0</v>
      </c>
      <c r="O1731" s="118">
        <f t="shared" si="7"/>
        <v>16</v>
      </c>
      <c r="P1731" s="118"/>
      <c r="Q1731" s="118"/>
      <c r="R1731" s="118"/>
      <c r="S1731" s="118"/>
      <c r="T1731" s="118"/>
      <c r="U1731" s="118"/>
      <c r="V1731" s="118"/>
      <c r="W1731" s="118"/>
      <c r="X1731" s="118"/>
      <c r="Y1731" s="118"/>
      <c r="Z1731" s="118"/>
      <c r="AA1731" s="118"/>
      <c r="AB1731" s="118"/>
      <c r="AC1731" s="118"/>
      <c r="AD1731" s="118"/>
      <c r="AE1731" s="118"/>
      <c r="AF1731" s="118"/>
      <c r="AG1731" s="118"/>
    </row>
    <row r="1732" ht="11.25" customHeight="1">
      <c r="A1732" s="123">
        <v>11288.298368325068</v>
      </c>
      <c r="B1732" s="124">
        <v>12.194083000000001</v>
      </c>
      <c r="C1732" s="124">
        <f t="shared" si="1"/>
        <v>224.8643995</v>
      </c>
      <c r="D1732" s="124">
        <v>2742.015151365773</v>
      </c>
      <c r="E1732" s="125">
        <v>106.0</v>
      </c>
      <c r="F1732" s="125">
        <v>1.41</v>
      </c>
      <c r="G1732" s="126">
        <v>1.2</v>
      </c>
      <c r="H1732" s="127">
        <f t="shared" si="2"/>
        <v>2798.4</v>
      </c>
      <c r="I1732" s="122">
        <f t="shared" si="3"/>
        <v>7.666849315</v>
      </c>
      <c r="J1732" s="122">
        <f t="shared" si="4"/>
        <v>283.6734247</v>
      </c>
      <c r="K1732" s="122">
        <f t="shared" si="5"/>
        <v>399.9795288</v>
      </c>
      <c r="L1732" s="122">
        <f t="shared" si="6"/>
        <v>1084</v>
      </c>
      <c r="M1732" s="125">
        <v>1.0</v>
      </c>
      <c r="N1732" s="125">
        <v>37.0</v>
      </c>
      <c r="O1732" s="118">
        <f t="shared" si="7"/>
        <v>37</v>
      </c>
      <c r="P1732" s="118"/>
      <c r="Q1732" s="118"/>
      <c r="R1732" s="118"/>
      <c r="S1732" s="118"/>
      <c r="T1732" s="118"/>
      <c r="U1732" s="118"/>
      <c r="V1732" s="118"/>
      <c r="W1732" s="118"/>
      <c r="X1732" s="118"/>
      <c r="Y1732" s="118"/>
      <c r="Z1732" s="118"/>
      <c r="AA1732" s="118"/>
      <c r="AB1732" s="118"/>
      <c r="AC1732" s="118"/>
      <c r="AD1732" s="118"/>
      <c r="AE1732" s="118"/>
      <c r="AF1732" s="118"/>
      <c r="AG1732" s="118"/>
    </row>
    <row r="1733" ht="11.25" customHeight="1">
      <c r="A1733" s="123">
        <v>13539.16640626096</v>
      </c>
      <c r="B1733" s="124">
        <v>86.86614200000001</v>
      </c>
      <c r="C1733" s="124">
        <f t="shared" si="1"/>
        <v>104.5437445</v>
      </c>
      <c r="D1733" s="124">
        <v>9081.311752891534</v>
      </c>
      <c r="E1733" s="125">
        <v>204.0</v>
      </c>
      <c r="F1733" s="125">
        <v>0.49</v>
      </c>
      <c r="G1733" s="126">
        <v>0.5</v>
      </c>
      <c r="H1733" s="127">
        <f t="shared" si="2"/>
        <v>3672</v>
      </c>
      <c r="I1733" s="122">
        <f t="shared" si="3"/>
        <v>10.06027397</v>
      </c>
      <c r="J1733" s="122">
        <f t="shared" si="4"/>
        <v>321.9287671</v>
      </c>
      <c r="K1733" s="122">
        <f t="shared" si="5"/>
        <v>157.7450959</v>
      </c>
      <c r="L1733" s="122">
        <f t="shared" si="6"/>
        <v>637</v>
      </c>
      <c r="M1733" s="125">
        <v>0.71</v>
      </c>
      <c r="N1733" s="125">
        <v>23.0</v>
      </c>
      <c r="O1733" s="118">
        <f t="shared" si="7"/>
        <v>32</v>
      </c>
      <c r="P1733" s="118"/>
      <c r="Q1733" s="118"/>
      <c r="R1733" s="118"/>
      <c r="S1733" s="118"/>
      <c r="T1733" s="118"/>
      <c r="U1733" s="118"/>
      <c r="V1733" s="118"/>
      <c r="W1733" s="118"/>
      <c r="X1733" s="118"/>
      <c r="Y1733" s="118"/>
      <c r="Z1733" s="118"/>
      <c r="AA1733" s="118"/>
      <c r="AB1733" s="118"/>
      <c r="AC1733" s="118"/>
      <c r="AD1733" s="118"/>
      <c r="AE1733" s="118"/>
      <c r="AF1733" s="118"/>
      <c r="AG1733" s="118"/>
    </row>
    <row r="1734" ht="11.25" customHeight="1">
      <c r="A1734" s="123">
        <v>57529.215522332364</v>
      </c>
      <c r="B1734" s="124">
        <v>30.993765000000003</v>
      </c>
      <c r="C1734" s="124">
        <f t="shared" si="1"/>
        <v>38.70214627</v>
      </c>
      <c r="D1734" s="124">
        <v>1199.5252265910888</v>
      </c>
      <c r="E1734" s="125">
        <v>196.0</v>
      </c>
      <c r="F1734" s="125">
        <v>0.41</v>
      </c>
      <c r="G1734" s="126">
        <v>0.4</v>
      </c>
      <c r="H1734" s="127">
        <f t="shared" si="2"/>
        <v>3292.8</v>
      </c>
      <c r="I1734" s="122">
        <f t="shared" si="3"/>
        <v>9.021369863</v>
      </c>
      <c r="J1734" s="122">
        <f t="shared" si="4"/>
        <v>144.3419178</v>
      </c>
      <c r="K1734" s="122">
        <f t="shared" si="5"/>
        <v>59.1801863</v>
      </c>
      <c r="L1734" s="122">
        <f t="shared" si="6"/>
        <v>263</v>
      </c>
      <c r="M1734" s="125">
        <v>0.73</v>
      </c>
      <c r="N1734" s="125">
        <v>12.0</v>
      </c>
      <c r="O1734" s="118">
        <f t="shared" si="7"/>
        <v>16</v>
      </c>
      <c r="P1734" s="118"/>
      <c r="Q1734" s="118"/>
      <c r="R1734" s="118"/>
      <c r="S1734" s="118"/>
      <c r="T1734" s="118"/>
      <c r="U1734" s="118"/>
      <c r="V1734" s="118"/>
      <c r="W1734" s="118"/>
      <c r="X1734" s="118"/>
      <c r="Y1734" s="118"/>
      <c r="Z1734" s="118"/>
      <c r="AA1734" s="118"/>
      <c r="AB1734" s="118"/>
      <c r="AC1734" s="118"/>
      <c r="AD1734" s="118"/>
      <c r="AE1734" s="118"/>
      <c r="AF1734" s="118"/>
      <c r="AG1734" s="118"/>
    </row>
    <row r="1735" ht="11.25" customHeight="1">
      <c r="A1735" s="123">
        <v>79438.78058727976</v>
      </c>
      <c r="B1735" s="124">
        <v>7.66953</v>
      </c>
      <c r="C1735" s="124">
        <f t="shared" si="1"/>
        <v>2111.349976</v>
      </c>
      <c r="D1735" s="124">
        <v>16193.06198233086</v>
      </c>
      <c r="E1735" s="125">
        <v>138.0</v>
      </c>
      <c r="F1735" s="125">
        <v>3.46</v>
      </c>
      <c r="G1735" s="126">
        <v>1.2</v>
      </c>
      <c r="H1735" s="127">
        <f t="shared" si="2"/>
        <v>3643.2</v>
      </c>
      <c r="I1735" s="122">
        <f t="shared" si="3"/>
        <v>9.981369863</v>
      </c>
      <c r="J1735" s="122">
        <f t="shared" si="4"/>
        <v>1107.932055</v>
      </c>
      <c r="K1735" s="122">
        <f t="shared" si="5"/>
        <v>3833.44491</v>
      </c>
      <c r="L1735" s="122">
        <f t="shared" si="6"/>
        <v>8775</v>
      </c>
      <c r="M1735" s="125">
        <v>1.0</v>
      </c>
      <c r="N1735" s="125">
        <v>111.0</v>
      </c>
      <c r="O1735" s="118">
        <f t="shared" si="7"/>
        <v>111</v>
      </c>
      <c r="P1735" s="118"/>
      <c r="Q1735" s="118"/>
      <c r="R1735" s="118"/>
      <c r="S1735" s="118"/>
      <c r="T1735" s="118"/>
      <c r="U1735" s="118"/>
      <c r="V1735" s="118"/>
      <c r="W1735" s="118"/>
      <c r="X1735" s="118"/>
      <c r="Y1735" s="118"/>
      <c r="Z1735" s="118"/>
      <c r="AA1735" s="118"/>
      <c r="AB1735" s="118"/>
      <c r="AC1735" s="118"/>
      <c r="AD1735" s="118"/>
      <c r="AE1735" s="118"/>
      <c r="AF1735" s="118"/>
      <c r="AG1735" s="118"/>
    </row>
    <row r="1736" ht="11.25" customHeight="1">
      <c r="A1736" s="123">
        <v>79164.0423474558</v>
      </c>
      <c r="B1736" s="124">
        <v>336.02109200000007</v>
      </c>
      <c r="C1736" s="124">
        <f t="shared" si="1"/>
        <v>51.48856387</v>
      </c>
      <c r="D1736" s="124">
        <v>17301.24345871531</v>
      </c>
      <c r="E1736" s="125">
        <v>82.0</v>
      </c>
      <c r="F1736" s="125">
        <v>1.01</v>
      </c>
      <c r="G1736" s="126">
        <v>0.4</v>
      </c>
      <c r="H1736" s="127">
        <f t="shared" si="2"/>
        <v>1377.6</v>
      </c>
      <c r="I1736" s="122">
        <f t="shared" si="3"/>
        <v>3.774246575</v>
      </c>
      <c r="J1736" s="122">
        <f t="shared" si="4"/>
        <v>71.71068493</v>
      </c>
      <c r="K1736" s="122">
        <f t="shared" si="5"/>
        <v>72.42779178</v>
      </c>
      <c r="L1736" s="122">
        <f t="shared" si="6"/>
        <v>217</v>
      </c>
      <c r="M1736" s="125">
        <v>0.85</v>
      </c>
      <c r="N1736" s="125">
        <v>16.0</v>
      </c>
      <c r="O1736" s="118">
        <f t="shared" si="7"/>
        <v>19</v>
      </c>
      <c r="P1736" s="118"/>
      <c r="Q1736" s="118"/>
      <c r="R1736" s="118"/>
      <c r="S1736" s="118"/>
      <c r="T1736" s="118"/>
      <c r="U1736" s="118"/>
      <c r="V1736" s="118"/>
      <c r="W1736" s="118"/>
      <c r="X1736" s="118"/>
      <c r="Y1736" s="118"/>
      <c r="Z1736" s="118"/>
      <c r="AA1736" s="118"/>
      <c r="AB1736" s="118"/>
      <c r="AC1736" s="118"/>
      <c r="AD1736" s="118"/>
      <c r="AE1736" s="118"/>
      <c r="AF1736" s="118"/>
      <c r="AG1736" s="118"/>
    </row>
    <row r="1737" ht="11.25" customHeight="1">
      <c r="A1737" s="123">
        <v>28528.71910082536</v>
      </c>
      <c r="B1737" s="124">
        <v>8.464500000000001</v>
      </c>
      <c r="C1737" s="124">
        <f t="shared" si="1"/>
        <v>405.8475102</v>
      </c>
      <c r="D1737" s="124">
        <v>3435.296249944503</v>
      </c>
      <c r="E1737" s="125">
        <v>138.0</v>
      </c>
      <c r="F1737" s="125">
        <v>1.61</v>
      </c>
      <c r="G1737" s="126">
        <v>-0.4</v>
      </c>
      <c r="H1737" s="127">
        <f t="shared" si="2"/>
        <v>993.6</v>
      </c>
      <c r="I1737" s="122">
        <f t="shared" si="3"/>
        <v>2.722191781</v>
      </c>
      <c r="J1737" s="122">
        <f t="shared" si="4"/>
        <v>146.9983562</v>
      </c>
      <c r="K1737" s="122">
        <f t="shared" si="5"/>
        <v>236.6673534</v>
      </c>
      <c r="L1737" s="122">
        <f t="shared" si="6"/>
        <v>620</v>
      </c>
      <c r="M1737" s="125">
        <v>0.82</v>
      </c>
      <c r="N1737" s="125">
        <v>44.0</v>
      </c>
      <c r="O1737" s="118">
        <f t="shared" si="7"/>
        <v>54</v>
      </c>
      <c r="P1737" s="118"/>
      <c r="Q1737" s="118"/>
      <c r="R1737" s="118"/>
      <c r="S1737" s="118"/>
      <c r="T1737" s="118"/>
      <c r="U1737" s="118"/>
      <c r="V1737" s="118"/>
      <c r="W1737" s="118"/>
      <c r="X1737" s="118"/>
      <c r="Y1737" s="118"/>
      <c r="Z1737" s="118"/>
      <c r="AA1737" s="118"/>
      <c r="AB1737" s="118"/>
      <c r="AC1737" s="118"/>
      <c r="AD1737" s="118"/>
      <c r="AE1737" s="118"/>
      <c r="AF1737" s="118"/>
      <c r="AG1737" s="118"/>
    </row>
    <row r="1738" ht="11.25" customHeight="1">
      <c r="A1738" s="123">
        <v>13235.041313258256</v>
      </c>
      <c r="B1738" s="124">
        <v>13.337489000000001</v>
      </c>
      <c r="C1738" s="124">
        <f t="shared" si="1"/>
        <v>303.9689851</v>
      </c>
      <c r="D1738" s="124">
        <v>4054.182994736924</v>
      </c>
      <c r="E1738" s="125">
        <v>244.0</v>
      </c>
      <c r="F1738" s="125">
        <v>0.66</v>
      </c>
      <c r="G1738" s="126">
        <v>1.2</v>
      </c>
      <c r="H1738" s="127">
        <f t="shared" si="2"/>
        <v>6441.6</v>
      </c>
      <c r="I1738" s="122">
        <f t="shared" si="3"/>
        <v>17.64821918</v>
      </c>
      <c r="J1738" s="122">
        <f t="shared" si="4"/>
        <v>776.5216438</v>
      </c>
      <c r="K1738" s="122">
        <f t="shared" si="5"/>
        <v>512.5042849</v>
      </c>
      <c r="L1738" s="122">
        <f t="shared" si="6"/>
        <v>1802</v>
      </c>
      <c r="M1738" s="125">
        <v>1.0</v>
      </c>
      <c r="N1738" s="125">
        <v>44.0</v>
      </c>
      <c r="O1738" s="118">
        <f t="shared" si="7"/>
        <v>44</v>
      </c>
      <c r="P1738" s="118"/>
      <c r="Q1738" s="118"/>
      <c r="R1738" s="118"/>
      <c r="S1738" s="118"/>
      <c r="T1738" s="118"/>
      <c r="U1738" s="118"/>
      <c r="V1738" s="118"/>
      <c r="W1738" s="118"/>
      <c r="X1738" s="118"/>
      <c r="Y1738" s="118"/>
      <c r="Z1738" s="118"/>
      <c r="AA1738" s="118"/>
      <c r="AB1738" s="118"/>
      <c r="AC1738" s="118"/>
      <c r="AD1738" s="118"/>
      <c r="AE1738" s="118"/>
      <c r="AF1738" s="118"/>
      <c r="AG1738" s="118"/>
    </row>
    <row r="1739" ht="11.25" customHeight="1">
      <c r="A1739" s="123">
        <v>62443.944656981745</v>
      </c>
      <c r="B1739" s="124">
        <v>14.029620000000001</v>
      </c>
      <c r="C1739" s="124">
        <f t="shared" si="1"/>
        <v>539.3986556</v>
      </c>
      <c r="D1739" s="124">
        <v>7567.558167158075</v>
      </c>
      <c r="E1739" s="125">
        <v>244.0</v>
      </c>
      <c r="F1739" s="125">
        <v>0.66</v>
      </c>
      <c r="G1739" s="126">
        <v>1.2</v>
      </c>
      <c r="H1739" s="127">
        <f t="shared" si="2"/>
        <v>6441.6</v>
      </c>
      <c r="I1739" s="122">
        <f t="shared" si="3"/>
        <v>17.64821918</v>
      </c>
      <c r="J1739" s="122">
        <f t="shared" si="4"/>
        <v>1641.284384</v>
      </c>
      <c r="K1739" s="122">
        <f t="shared" si="5"/>
        <v>1083.247693</v>
      </c>
      <c r="L1739" s="122">
        <f t="shared" si="6"/>
        <v>3808</v>
      </c>
      <c r="M1739" s="125">
        <v>0.82</v>
      </c>
      <c r="N1739" s="125">
        <v>76.0</v>
      </c>
      <c r="O1739" s="118">
        <f t="shared" si="7"/>
        <v>93</v>
      </c>
      <c r="P1739" s="118"/>
      <c r="Q1739" s="118"/>
      <c r="R1739" s="118"/>
      <c r="S1739" s="118"/>
      <c r="T1739" s="118"/>
      <c r="U1739" s="118"/>
      <c r="V1739" s="118"/>
      <c r="W1739" s="118"/>
      <c r="X1739" s="118"/>
      <c r="Y1739" s="118"/>
      <c r="Z1739" s="118"/>
      <c r="AA1739" s="118"/>
      <c r="AB1739" s="118"/>
      <c r="AC1739" s="118"/>
      <c r="AD1739" s="118"/>
      <c r="AE1739" s="118"/>
      <c r="AF1739" s="118"/>
      <c r="AG1739" s="118"/>
    </row>
    <row r="1740" ht="11.25" customHeight="1">
      <c r="A1740" s="123">
        <v>12783.549683621808</v>
      </c>
      <c r="B1740" s="124">
        <v>8.768518</v>
      </c>
      <c r="C1740" s="124">
        <f t="shared" si="1"/>
        <v>307.2650652</v>
      </c>
      <c r="D1740" s="124">
        <v>2694.25925483852</v>
      </c>
      <c r="E1740" s="125">
        <v>244.0</v>
      </c>
      <c r="F1740" s="125">
        <v>0.66</v>
      </c>
      <c r="G1740" s="126">
        <v>0.2</v>
      </c>
      <c r="H1740" s="127">
        <f t="shared" si="2"/>
        <v>3513.6</v>
      </c>
      <c r="I1740" s="122">
        <f t="shared" si="3"/>
        <v>9.62630137</v>
      </c>
      <c r="J1740" s="122">
        <f t="shared" si="4"/>
        <v>471.6887671</v>
      </c>
      <c r="K1740" s="122">
        <f t="shared" si="5"/>
        <v>311.3145863</v>
      </c>
      <c r="L1740" s="122">
        <f t="shared" si="6"/>
        <v>1094</v>
      </c>
      <c r="M1740" s="125">
        <v>0.83</v>
      </c>
      <c r="N1740" s="125">
        <v>41.0</v>
      </c>
      <c r="O1740" s="118">
        <f t="shared" si="7"/>
        <v>49</v>
      </c>
      <c r="P1740" s="118"/>
      <c r="Q1740" s="118"/>
      <c r="R1740" s="118"/>
      <c r="S1740" s="118"/>
      <c r="T1740" s="118"/>
      <c r="U1740" s="118"/>
      <c r="V1740" s="118"/>
      <c r="W1740" s="118"/>
      <c r="X1740" s="118"/>
      <c r="Y1740" s="118"/>
      <c r="Z1740" s="118"/>
      <c r="AA1740" s="118"/>
      <c r="AB1740" s="118"/>
      <c r="AC1740" s="118"/>
      <c r="AD1740" s="118"/>
      <c r="AE1740" s="118"/>
      <c r="AF1740" s="118"/>
      <c r="AG1740" s="118"/>
    </row>
    <row r="1741" ht="11.25" customHeight="1">
      <c r="A1741" s="123">
        <v>71481.31066457964</v>
      </c>
      <c r="B1741" s="124">
        <v>6.526465000000001</v>
      </c>
      <c r="C1741" s="124">
        <f t="shared" si="1"/>
        <v>175.2721974</v>
      </c>
      <c r="D1741" s="124">
        <v>1143.9078616638103</v>
      </c>
      <c r="E1741" s="125">
        <v>138.0</v>
      </c>
      <c r="F1741" s="125">
        <v>1.59</v>
      </c>
      <c r="G1741" s="126">
        <v>0.5</v>
      </c>
      <c r="H1741" s="127">
        <f t="shared" si="2"/>
        <v>2484</v>
      </c>
      <c r="I1741" s="122">
        <f t="shared" si="3"/>
        <v>6.805479452</v>
      </c>
      <c r="J1741" s="122">
        <f t="shared" si="4"/>
        <v>190.5534247</v>
      </c>
      <c r="K1741" s="122">
        <f t="shared" si="5"/>
        <v>302.9799452</v>
      </c>
      <c r="L1741" s="122">
        <f t="shared" si="6"/>
        <v>797</v>
      </c>
      <c r="M1741" s="125">
        <v>0.82</v>
      </c>
      <c r="N1741" s="125">
        <v>23.0</v>
      </c>
      <c r="O1741" s="118">
        <f t="shared" si="7"/>
        <v>28</v>
      </c>
      <c r="P1741" s="118"/>
      <c r="Q1741" s="118"/>
      <c r="R1741" s="118"/>
      <c r="S1741" s="118"/>
      <c r="T1741" s="118"/>
      <c r="U1741" s="118"/>
      <c r="V1741" s="118"/>
      <c r="W1741" s="118"/>
      <c r="X1741" s="118"/>
      <c r="Y1741" s="118"/>
      <c r="Z1741" s="118"/>
      <c r="AA1741" s="118"/>
      <c r="AB1741" s="118"/>
      <c r="AC1741" s="118"/>
      <c r="AD1741" s="118"/>
      <c r="AE1741" s="118"/>
      <c r="AF1741" s="118"/>
      <c r="AG1741" s="118"/>
    </row>
    <row r="1742" ht="11.25" customHeight="1">
      <c r="A1742" s="123">
        <v>62587.9930117705</v>
      </c>
      <c r="B1742" s="124">
        <v>10.52227</v>
      </c>
      <c r="C1742" s="124">
        <f t="shared" si="1"/>
        <v>586.2140894</v>
      </c>
      <c r="D1742" s="124">
        <v>6168.302926055773</v>
      </c>
      <c r="E1742" s="125">
        <v>244.0</v>
      </c>
      <c r="F1742" s="125">
        <v>0.66</v>
      </c>
      <c r="G1742" s="126">
        <v>1.2</v>
      </c>
      <c r="H1742" s="127">
        <f t="shared" si="2"/>
        <v>6441.6</v>
      </c>
      <c r="I1742" s="122">
        <f t="shared" si="3"/>
        <v>17.64821918</v>
      </c>
      <c r="J1742" s="122">
        <f t="shared" si="4"/>
        <v>1923.65589</v>
      </c>
      <c r="K1742" s="122">
        <f t="shared" si="5"/>
        <v>1269.612888</v>
      </c>
      <c r="L1742" s="122">
        <f t="shared" si="6"/>
        <v>4463</v>
      </c>
      <c r="M1742" s="125">
        <v>0.7</v>
      </c>
      <c r="N1742" s="125">
        <v>76.0</v>
      </c>
      <c r="O1742" s="118">
        <f t="shared" si="7"/>
        <v>109</v>
      </c>
      <c r="P1742" s="118"/>
      <c r="Q1742" s="118"/>
      <c r="R1742" s="118"/>
      <c r="S1742" s="118"/>
      <c r="T1742" s="118"/>
      <c r="U1742" s="118"/>
      <c r="V1742" s="118"/>
      <c r="W1742" s="118"/>
      <c r="X1742" s="118"/>
      <c r="Y1742" s="118"/>
      <c r="Z1742" s="118"/>
      <c r="AA1742" s="118"/>
      <c r="AB1742" s="118"/>
      <c r="AC1742" s="118"/>
      <c r="AD1742" s="118"/>
      <c r="AE1742" s="118"/>
      <c r="AF1742" s="118"/>
      <c r="AG1742" s="118"/>
    </row>
    <row r="1743" ht="11.25" customHeight="1">
      <c r="A1743" s="123">
        <v>94539.85506942109</v>
      </c>
      <c r="B1743" s="124">
        <v>8.885470000000002</v>
      </c>
      <c r="C1743" s="124">
        <f t="shared" si="1"/>
        <v>570.2628429</v>
      </c>
      <c r="D1743" s="124">
        <v>5067.053382586609</v>
      </c>
      <c r="E1743" s="125">
        <v>244.0</v>
      </c>
      <c r="F1743" s="125">
        <v>0.66</v>
      </c>
      <c r="G1743" s="126">
        <v>-0.4</v>
      </c>
      <c r="H1743" s="127">
        <f t="shared" si="2"/>
        <v>1756.8</v>
      </c>
      <c r="I1743" s="122">
        <f t="shared" si="3"/>
        <v>4.813150685</v>
      </c>
      <c r="J1743" s="122">
        <f t="shared" si="4"/>
        <v>447.6230137</v>
      </c>
      <c r="K1743" s="122">
        <f t="shared" si="5"/>
        <v>295.431189</v>
      </c>
      <c r="L1743" s="122">
        <f t="shared" si="6"/>
        <v>1038</v>
      </c>
      <c r="M1743" s="125">
        <v>0.82</v>
      </c>
      <c r="N1743" s="125">
        <v>76.0</v>
      </c>
      <c r="O1743" s="118">
        <f t="shared" si="7"/>
        <v>93</v>
      </c>
      <c r="P1743" s="118"/>
      <c r="Q1743" s="118"/>
      <c r="R1743" s="118"/>
      <c r="S1743" s="118"/>
      <c r="T1743" s="118"/>
      <c r="U1743" s="118"/>
      <c r="V1743" s="118"/>
      <c r="W1743" s="118"/>
      <c r="X1743" s="118"/>
      <c r="Y1743" s="118"/>
      <c r="Z1743" s="118"/>
      <c r="AA1743" s="118"/>
      <c r="AB1743" s="118"/>
      <c r="AC1743" s="118"/>
      <c r="AD1743" s="118"/>
      <c r="AE1743" s="118"/>
      <c r="AF1743" s="118"/>
      <c r="AG1743" s="118"/>
    </row>
    <row r="1744" ht="11.25" customHeight="1">
      <c r="A1744" s="123">
        <v>77808.02706870306</v>
      </c>
      <c r="B1744" s="124">
        <v>23.406086000000002</v>
      </c>
      <c r="C1744" s="124">
        <f t="shared" si="1"/>
        <v>64.7114051</v>
      </c>
      <c r="D1744" s="124">
        <v>1514.6407128473281</v>
      </c>
      <c r="E1744" s="125">
        <v>244.0</v>
      </c>
      <c r="F1744" s="125">
        <v>0.66</v>
      </c>
      <c r="G1744" s="126">
        <v>0.4</v>
      </c>
      <c r="H1744" s="127">
        <f t="shared" si="2"/>
        <v>4099.2</v>
      </c>
      <c r="I1744" s="122">
        <f t="shared" si="3"/>
        <v>11.23068493</v>
      </c>
      <c r="J1744" s="122">
        <f t="shared" si="4"/>
        <v>134.7682192</v>
      </c>
      <c r="K1744" s="122">
        <f t="shared" si="5"/>
        <v>88.94702466</v>
      </c>
      <c r="L1744" s="122">
        <f t="shared" si="6"/>
        <v>313</v>
      </c>
      <c r="M1744" s="125">
        <v>1.0</v>
      </c>
      <c r="N1744" s="125">
        <v>12.0</v>
      </c>
      <c r="O1744" s="118">
        <f t="shared" si="7"/>
        <v>12</v>
      </c>
      <c r="P1744" s="118"/>
      <c r="Q1744" s="118"/>
      <c r="R1744" s="118"/>
      <c r="S1744" s="118"/>
      <c r="T1744" s="118"/>
      <c r="U1744" s="118"/>
      <c r="V1744" s="118"/>
      <c r="W1744" s="118"/>
      <c r="X1744" s="118"/>
      <c r="Y1744" s="118"/>
      <c r="Z1744" s="118"/>
      <c r="AA1744" s="118"/>
      <c r="AB1744" s="118"/>
      <c r="AC1744" s="118"/>
      <c r="AD1744" s="118"/>
      <c r="AE1744" s="118"/>
      <c r="AF1744" s="118"/>
      <c r="AG1744" s="118"/>
    </row>
    <row r="1745" ht="11.25" customHeight="1">
      <c r="A1745" s="123">
        <v>27821.008449553952</v>
      </c>
      <c r="B1745" s="124">
        <v>31.543259000000003</v>
      </c>
      <c r="C1745" s="124">
        <f t="shared" si="1"/>
        <v>163.071195</v>
      </c>
      <c r="D1745" s="124">
        <v>5143.796937936801</v>
      </c>
      <c r="E1745" s="125">
        <v>244.0</v>
      </c>
      <c r="F1745" s="125">
        <v>0.66</v>
      </c>
      <c r="G1745" s="126">
        <v>1.5</v>
      </c>
      <c r="H1745" s="127">
        <f t="shared" si="2"/>
        <v>7320</v>
      </c>
      <c r="I1745" s="122">
        <f t="shared" si="3"/>
        <v>20.05479452</v>
      </c>
      <c r="J1745" s="122">
        <f t="shared" si="4"/>
        <v>661.8082192</v>
      </c>
      <c r="K1745" s="122">
        <f t="shared" si="5"/>
        <v>436.7934247</v>
      </c>
      <c r="L1745" s="122">
        <f t="shared" si="6"/>
        <v>1535</v>
      </c>
      <c r="M1745" s="125">
        <v>0.7</v>
      </c>
      <c r="N1745" s="125">
        <v>23.0</v>
      </c>
      <c r="O1745" s="118">
        <f t="shared" si="7"/>
        <v>33</v>
      </c>
      <c r="P1745" s="118"/>
      <c r="Q1745" s="118"/>
      <c r="R1745" s="118"/>
      <c r="S1745" s="118"/>
      <c r="T1745" s="118"/>
      <c r="U1745" s="118"/>
      <c r="V1745" s="118"/>
      <c r="W1745" s="118"/>
      <c r="X1745" s="118"/>
      <c r="Y1745" s="118"/>
      <c r="Z1745" s="118"/>
      <c r="AA1745" s="118"/>
      <c r="AB1745" s="118"/>
      <c r="AC1745" s="118"/>
      <c r="AD1745" s="118"/>
      <c r="AE1745" s="118"/>
      <c r="AF1745" s="118"/>
      <c r="AG1745" s="118"/>
    </row>
    <row r="1746" ht="11.25" customHeight="1">
      <c r="A1746" s="123">
        <v>37014.40791475095</v>
      </c>
      <c r="B1746" s="124">
        <v>11.457490000000002</v>
      </c>
      <c r="C1746" s="124">
        <f t="shared" si="1"/>
        <v>544.5153241</v>
      </c>
      <c r="D1746" s="124">
        <v>6238.778880473995</v>
      </c>
      <c r="E1746" s="125">
        <v>244.0</v>
      </c>
      <c r="F1746" s="125">
        <v>0.65</v>
      </c>
      <c r="G1746" s="126">
        <v>-0.4</v>
      </c>
      <c r="H1746" s="127">
        <f t="shared" si="2"/>
        <v>1756.8</v>
      </c>
      <c r="I1746" s="122">
        <f t="shared" si="3"/>
        <v>4.813150685</v>
      </c>
      <c r="J1746" s="122">
        <f t="shared" si="4"/>
        <v>447.6230137</v>
      </c>
      <c r="K1746" s="122">
        <f t="shared" si="5"/>
        <v>290.9549589</v>
      </c>
      <c r="L1746" s="122">
        <f t="shared" si="6"/>
        <v>1030</v>
      </c>
      <c r="M1746" s="125">
        <v>0.82</v>
      </c>
      <c r="N1746" s="125">
        <v>76.0</v>
      </c>
      <c r="O1746" s="118">
        <f t="shared" si="7"/>
        <v>93</v>
      </c>
      <c r="P1746" s="118"/>
      <c r="Q1746" s="118"/>
      <c r="R1746" s="118"/>
      <c r="S1746" s="118"/>
      <c r="T1746" s="118"/>
      <c r="U1746" s="118"/>
      <c r="V1746" s="118"/>
      <c r="W1746" s="118"/>
      <c r="X1746" s="118"/>
      <c r="Y1746" s="118"/>
      <c r="Z1746" s="118"/>
      <c r="AA1746" s="118"/>
      <c r="AB1746" s="118"/>
      <c r="AC1746" s="118"/>
      <c r="AD1746" s="118"/>
      <c r="AE1746" s="118"/>
      <c r="AF1746" s="118"/>
      <c r="AG1746" s="118"/>
    </row>
    <row r="1747" ht="11.25" customHeight="1">
      <c r="A1747" s="123">
        <v>90641.88080355417</v>
      </c>
      <c r="B1747" s="124">
        <v>6.313329</v>
      </c>
      <c r="C1747" s="124">
        <f t="shared" si="1"/>
        <v>519.0603321</v>
      </c>
      <c r="D1747" s="124">
        <v>3276.9986474048537</v>
      </c>
      <c r="E1747" s="125">
        <v>244.0</v>
      </c>
      <c r="F1747" s="125">
        <v>0.65</v>
      </c>
      <c r="G1747" s="126">
        <v>0.8</v>
      </c>
      <c r="H1747" s="127">
        <f t="shared" si="2"/>
        <v>5270.4</v>
      </c>
      <c r="I1747" s="122">
        <f t="shared" si="3"/>
        <v>14.43945205</v>
      </c>
      <c r="J1747" s="122">
        <f t="shared" si="4"/>
        <v>1155.156164</v>
      </c>
      <c r="K1747" s="122">
        <f t="shared" si="5"/>
        <v>750.8515068</v>
      </c>
      <c r="L1747" s="122">
        <f t="shared" si="6"/>
        <v>2657</v>
      </c>
      <c r="M1747" s="125">
        <v>0.82</v>
      </c>
      <c r="N1747" s="125">
        <v>66.0</v>
      </c>
      <c r="O1747" s="118">
        <f t="shared" si="7"/>
        <v>80</v>
      </c>
      <c r="P1747" s="118"/>
      <c r="Q1747" s="118"/>
      <c r="R1747" s="118"/>
      <c r="S1747" s="118"/>
      <c r="T1747" s="118"/>
      <c r="U1747" s="118"/>
      <c r="V1747" s="118"/>
      <c r="W1747" s="118"/>
      <c r="X1747" s="118"/>
      <c r="Y1747" s="118"/>
      <c r="Z1747" s="118"/>
      <c r="AA1747" s="118"/>
      <c r="AB1747" s="118"/>
      <c r="AC1747" s="118"/>
      <c r="AD1747" s="118"/>
      <c r="AE1747" s="118"/>
      <c r="AF1747" s="118"/>
      <c r="AG1747" s="118"/>
    </row>
    <row r="1748" ht="11.25" customHeight="1">
      <c r="A1748" s="123">
        <v>97924.4446412688</v>
      </c>
      <c r="B1748" s="124">
        <v>9.446613000000001</v>
      </c>
      <c r="C1748" s="124">
        <f t="shared" si="1"/>
        <v>378.4039158</v>
      </c>
      <c r="D1748" s="124">
        <v>3574.635350224951</v>
      </c>
      <c r="E1748" s="125">
        <v>414.0</v>
      </c>
      <c r="F1748" s="125">
        <v>0.25</v>
      </c>
      <c r="G1748" s="126">
        <v>-0.6</v>
      </c>
      <c r="H1748" s="127">
        <f t="shared" si="2"/>
        <v>1987.2</v>
      </c>
      <c r="I1748" s="122">
        <f t="shared" si="3"/>
        <v>5.444383562</v>
      </c>
      <c r="J1748" s="122">
        <f t="shared" si="4"/>
        <v>359.3293151</v>
      </c>
      <c r="K1748" s="122">
        <f t="shared" si="5"/>
        <v>89.83232877</v>
      </c>
      <c r="L1748" s="122">
        <f t="shared" si="6"/>
        <v>539</v>
      </c>
      <c r="M1748" s="125">
        <v>1.0</v>
      </c>
      <c r="N1748" s="125">
        <v>66.0</v>
      </c>
      <c r="O1748" s="118">
        <f t="shared" si="7"/>
        <v>66</v>
      </c>
      <c r="P1748" s="118"/>
      <c r="Q1748" s="118"/>
      <c r="R1748" s="118"/>
      <c r="S1748" s="118"/>
      <c r="T1748" s="118"/>
      <c r="U1748" s="118"/>
      <c r="V1748" s="118"/>
      <c r="W1748" s="118"/>
      <c r="X1748" s="118"/>
      <c r="Y1748" s="118"/>
      <c r="Z1748" s="118"/>
      <c r="AA1748" s="118"/>
      <c r="AB1748" s="118"/>
      <c r="AC1748" s="118"/>
      <c r="AD1748" s="118"/>
      <c r="AE1748" s="118"/>
      <c r="AF1748" s="118"/>
      <c r="AG1748" s="118"/>
    </row>
    <row r="1749" ht="11.25" customHeight="1">
      <c r="A1749" s="123">
        <v>53336.45983525367</v>
      </c>
      <c r="B1749" s="124">
        <v>27.813720000000004</v>
      </c>
      <c r="C1749" s="124">
        <f t="shared" si="1"/>
        <v>179.0577765</v>
      </c>
      <c r="D1749" s="124">
        <v>4980.262858175985</v>
      </c>
      <c r="E1749" s="125">
        <v>228.0</v>
      </c>
      <c r="F1749" s="125">
        <v>0.84</v>
      </c>
      <c r="G1749" s="126">
        <v>1.2</v>
      </c>
      <c r="H1749" s="127">
        <f t="shared" si="2"/>
        <v>6019.2</v>
      </c>
      <c r="I1749" s="122">
        <f t="shared" si="3"/>
        <v>16.4909589</v>
      </c>
      <c r="J1749" s="122">
        <f t="shared" si="4"/>
        <v>445.2558904</v>
      </c>
      <c r="K1749" s="122">
        <f t="shared" si="5"/>
        <v>374.0149479</v>
      </c>
      <c r="L1749" s="122">
        <f t="shared" si="6"/>
        <v>1193</v>
      </c>
      <c r="M1749" s="125">
        <v>0.85</v>
      </c>
      <c r="N1749" s="125">
        <v>23.0</v>
      </c>
      <c r="O1749" s="118">
        <f t="shared" si="7"/>
        <v>27</v>
      </c>
      <c r="P1749" s="118"/>
      <c r="Q1749" s="118"/>
      <c r="R1749" s="118"/>
      <c r="S1749" s="118"/>
      <c r="T1749" s="118"/>
      <c r="U1749" s="118"/>
      <c r="V1749" s="118"/>
      <c r="W1749" s="118"/>
      <c r="X1749" s="118"/>
      <c r="Y1749" s="118"/>
      <c r="Z1749" s="118"/>
      <c r="AA1749" s="118"/>
      <c r="AB1749" s="118"/>
      <c r="AC1749" s="118"/>
      <c r="AD1749" s="118"/>
      <c r="AE1749" s="118"/>
      <c r="AF1749" s="118"/>
      <c r="AG1749" s="118"/>
    </row>
    <row r="1750" ht="11.25" customHeight="1">
      <c r="A1750" s="123">
        <v>96538.8771832417</v>
      </c>
      <c r="B1750" s="124">
        <v>18.039758000000003</v>
      </c>
      <c r="C1750" s="124">
        <f t="shared" si="1"/>
        <v>132.0214279</v>
      </c>
      <c r="D1750" s="124">
        <v>2381.634610046423</v>
      </c>
      <c r="E1750" s="125">
        <v>236.0</v>
      </c>
      <c r="F1750" s="125">
        <v>1.26</v>
      </c>
      <c r="G1750" s="126">
        <v>0.5</v>
      </c>
      <c r="H1750" s="127">
        <f t="shared" si="2"/>
        <v>4248</v>
      </c>
      <c r="I1750" s="122">
        <f t="shared" si="3"/>
        <v>11.63835616</v>
      </c>
      <c r="J1750" s="122">
        <f t="shared" si="4"/>
        <v>151.2986301</v>
      </c>
      <c r="K1750" s="122">
        <f t="shared" si="5"/>
        <v>190.636274</v>
      </c>
      <c r="L1750" s="122">
        <f t="shared" si="6"/>
        <v>533</v>
      </c>
      <c r="M1750" s="125">
        <v>0.85</v>
      </c>
      <c r="N1750" s="125">
        <v>11.0</v>
      </c>
      <c r="O1750" s="118">
        <f t="shared" si="7"/>
        <v>13</v>
      </c>
      <c r="P1750" s="118"/>
      <c r="Q1750" s="118"/>
      <c r="R1750" s="118"/>
      <c r="S1750" s="118"/>
      <c r="T1750" s="118"/>
      <c r="U1750" s="118"/>
      <c r="V1750" s="118"/>
      <c r="W1750" s="118"/>
      <c r="X1750" s="118"/>
      <c r="Y1750" s="118"/>
      <c r="Z1750" s="118"/>
      <c r="AA1750" s="118"/>
      <c r="AB1750" s="118"/>
      <c r="AC1750" s="118"/>
      <c r="AD1750" s="118"/>
      <c r="AE1750" s="118"/>
      <c r="AF1750" s="118"/>
      <c r="AG1750" s="118"/>
    </row>
    <row r="1751" ht="11.25" customHeight="1">
      <c r="A1751" s="123">
        <v>14965.645974824038</v>
      </c>
      <c r="B1751" s="124">
        <v>23.920501</v>
      </c>
      <c r="C1751" s="124">
        <f t="shared" si="1"/>
        <v>324.6390671</v>
      </c>
      <c r="D1751" s="124">
        <v>7765.529129702924</v>
      </c>
      <c r="E1751" s="125">
        <v>292.0</v>
      </c>
      <c r="F1751" s="125">
        <v>1.18</v>
      </c>
      <c r="G1751" s="126">
        <v>1.5</v>
      </c>
      <c r="H1751" s="127">
        <f t="shared" si="2"/>
        <v>8760</v>
      </c>
      <c r="I1751" s="122">
        <f t="shared" si="3"/>
        <v>24</v>
      </c>
      <c r="J1751" s="122">
        <f t="shared" si="4"/>
        <v>792</v>
      </c>
      <c r="K1751" s="122">
        <f t="shared" si="5"/>
        <v>934.56</v>
      </c>
      <c r="L1751" s="122">
        <f t="shared" si="6"/>
        <v>2661</v>
      </c>
      <c r="M1751" s="125">
        <v>0.7</v>
      </c>
      <c r="N1751" s="125">
        <v>23.0</v>
      </c>
      <c r="O1751" s="118">
        <f t="shared" si="7"/>
        <v>33</v>
      </c>
      <c r="P1751" s="118"/>
      <c r="Q1751" s="118"/>
      <c r="R1751" s="118"/>
      <c r="S1751" s="118"/>
      <c r="T1751" s="118"/>
      <c r="U1751" s="118"/>
      <c r="V1751" s="118"/>
      <c r="W1751" s="118"/>
      <c r="X1751" s="118"/>
      <c r="Y1751" s="118"/>
      <c r="Z1751" s="118"/>
      <c r="AA1751" s="118"/>
      <c r="AB1751" s="118"/>
      <c r="AC1751" s="118"/>
      <c r="AD1751" s="118"/>
      <c r="AE1751" s="118"/>
      <c r="AF1751" s="118"/>
      <c r="AG1751" s="118"/>
    </row>
    <row r="1752" ht="11.25" customHeight="1">
      <c r="A1752" s="123">
        <v>82506.31549520472</v>
      </c>
      <c r="B1752" s="124">
        <v>12.825406000000001</v>
      </c>
      <c r="C1752" s="124">
        <f t="shared" si="1"/>
        <v>215.0147389</v>
      </c>
      <c r="D1752" s="124">
        <v>2757.6513228040267</v>
      </c>
      <c r="E1752" s="125">
        <v>146.0</v>
      </c>
      <c r="F1752" s="125">
        <v>1.0</v>
      </c>
      <c r="G1752" s="126">
        <v>0.8</v>
      </c>
      <c r="H1752" s="127">
        <f t="shared" si="2"/>
        <v>3153.6</v>
      </c>
      <c r="I1752" s="122">
        <f t="shared" si="3"/>
        <v>8.64</v>
      </c>
      <c r="J1752" s="122">
        <f t="shared" si="4"/>
        <v>371.52</v>
      </c>
      <c r="K1752" s="122">
        <f t="shared" si="5"/>
        <v>371.52</v>
      </c>
      <c r="L1752" s="122">
        <f t="shared" si="6"/>
        <v>1115</v>
      </c>
      <c r="M1752" s="125">
        <v>0.82</v>
      </c>
      <c r="N1752" s="125">
        <v>35.0</v>
      </c>
      <c r="O1752" s="118">
        <f t="shared" si="7"/>
        <v>43</v>
      </c>
      <c r="P1752" s="118"/>
      <c r="Q1752" s="118"/>
      <c r="R1752" s="118"/>
      <c r="S1752" s="118"/>
      <c r="T1752" s="118"/>
      <c r="U1752" s="118"/>
      <c r="V1752" s="118"/>
      <c r="W1752" s="118"/>
      <c r="X1752" s="118"/>
      <c r="Y1752" s="118"/>
      <c r="Z1752" s="118"/>
      <c r="AA1752" s="118"/>
      <c r="AB1752" s="118"/>
      <c r="AC1752" s="118"/>
      <c r="AD1752" s="118"/>
      <c r="AE1752" s="118"/>
      <c r="AF1752" s="118"/>
      <c r="AG1752" s="118"/>
    </row>
    <row r="1753" ht="11.25" customHeight="1">
      <c r="A1753" s="123">
        <v>40359.662725572045</v>
      </c>
      <c r="B1753" s="124">
        <v>17.466878</v>
      </c>
      <c r="C1753" s="124">
        <f t="shared" si="1"/>
        <v>186.6593954</v>
      </c>
      <c r="D1753" s="124">
        <v>3260.356887408098</v>
      </c>
      <c r="E1753" s="125">
        <v>146.0</v>
      </c>
      <c r="F1753" s="125">
        <v>1.0</v>
      </c>
      <c r="G1753" s="126">
        <v>0.8</v>
      </c>
      <c r="H1753" s="127">
        <f t="shared" si="2"/>
        <v>3153.6</v>
      </c>
      <c r="I1753" s="122">
        <f t="shared" si="3"/>
        <v>8.64</v>
      </c>
      <c r="J1753" s="122">
        <f t="shared" si="4"/>
        <v>328.32</v>
      </c>
      <c r="K1753" s="122">
        <f t="shared" si="5"/>
        <v>328.32</v>
      </c>
      <c r="L1753" s="122">
        <f t="shared" si="6"/>
        <v>985</v>
      </c>
      <c r="M1753" s="125">
        <v>0.82</v>
      </c>
      <c r="N1753" s="125">
        <v>31.0</v>
      </c>
      <c r="O1753" s="118">
        <f t="shared" si="7"/>
        <v>38</v>
      </c>
      <c r="P1753" s="118"/>
      <c r="Q1753" s="118"/>
      <c r="R1753" s="118"/>
      <c r="S1753" s="118"/>
      <c r="T1753" s="118"/>
      <c r="U1753" s="118"/>
      <c r="V1753" s="118"/>
      <c r="W1753" s="118"/>
      <c r="X1753" s="118"/>
      <c r="Y1753" s="118"/>
      <c r="Z1753" s="118"/>
      <c r="AA1753" s="118"/>
      <c r="AB1753" s="118"/>
      <c r="AC1753" s="118"/>
      <c r="AD1753" s="118"/>
      <c r="AE1753" s="118"/>
      <c r="AF1753" s="118"/>
      <c r="AG1753" s="118"/>
    </row>
    <row r="1754" ht="11.25" customHeight="1">
      <c r="A1754" s="123">
        <v>16792.613948412472</v>
      </c>
      <c r="B1754" s="124">
        <v>27.439599</v>
      </c>
      <c r="C1754" s="124">
        <f t="shared" si="1"/>
        <v>1099.774272</v>
      </c>
      <c r="D1754" s="124">
        <v>30177.365016361422</v>
      </c>
      <c r="E1754" s="125">
        <v>228.0</v>
      </c>
      <c r="F1754" s="125">
        <v>0.93</v>
      </c>
      <c r="G1754" s="126">
        <v>0.2</v>
      </c>
      <c r="H1754" s="127">
        <f t="shared" si="2"/>
        <v>3283.2</v>
      </c>
      <c r="I1754" s="122">
        <f t="shared" si="3"/>
        <v>8.995068493</v>
      </c>
      <c r="J1754" s="122">
        <f t="shared" si="4"/>
        <v>1169.358904</v>
      </c>
      <c r="K1754" s="122">
        <f t="shared" si="5"/>
        <v>1087.503781</v>
      </c>
      <c r="L1754" s="122">
        <f t="shared" si="6"/>
        <v>3344</v>
      </c>
      <c r="M1754" s="125">
        <v>1.0</v>
      </c>
      <c r="N1754" s="125">
        <v>130.0</v>
      </c>
      <c r="O1754" s="118">
        <f t="shared" si="7"/>
        <v>130</v>
      </c>
      <c r="P1754" s="118"/>
      <c r="Q1754" s="118"/>
      <c r="R1754" s="118"/>
      <c r="S1754" s="118"/>
      <c r="T1754" s="118"/>
      <c r="U1754" s="118"/>
      <c r="V1754" s="118"/>
      <c r="W1754" s="118"/>
      <c r="X1754" s="118"/>
      <c r="Y1754" s="118"/>
      <c r="Z1754" s="118"/>
      <c r="AA1754" s="118"/>
      <c r="AB1754" s="118"/>
      <c r="AC1754" s="118"/>
      <c r="AD1754" s="118"/>
      <c r="AE1754" s="118"/>
      <c r="AF1754" s="118"/>
      <c r="AG1754" s="118"/>
    </row>
    <row r="1755" ht="11.25" customHeight="1">
      <c r="A1755" s="123">
        <v>21779.735961734903</v>
      </c>
      <c r="B1755" s="124">
        <v>26.036637000000002</v>
      </c>
      <c r="C1755" s="124">
        <f t="shared" si="1"/>
        <v>1494.088948</v>
      </c>
      <c r="D1755" s="124">
        <v>38901.05157786838</v>
      </c>
      <c r="E1755" s="125">
        <v>228.0</v>
      </c>
      <c r="F1755" s="125">
        <v>1.35</v>
      </c>
      <c r="G1755" s="126">
        <v>0.4</v>
      </c>
      <c r="H1755" s="127">
        <f t="shared" si="2"/>
        <v>3830.4</v>
      </c>
      <c r="I1755" s="122">
        <f t="shared" si="3"/>
        <v>10.49424658</v>
      </c>
      <c r="J1755" s="122">
        <f t="shared" si="4"/>
        <v>1290.792329</v>
      </c>
      <c r="K1755" s="122">
        <f t="shared" si="5"/>
        <v>1742.569644</v>
      </c>
      <c r="L1755" s="122">
        <f t="shared" si="6"/>
        <v>4776</v>
      </c>
      <c r="M1755" s="125">
        <v>1.0</v>
      </c>
      <c r="N1755" s="125">
        <v>123.0</v>
      </c>
      <c r="O1755" s="118">
        <f t="shared" si="7"/>
        <v>123</v>
      </c>
      <c r="P1755" s="118"/>
      <c r="Q1755" s="118"/>
      <c r="R1755" s="118"/>
      <c r="S1755" s="118"/>
      <c r="T1755" s="118"/>
      <c r="U1755" s="118"/>
      <c r="V1755" s="118"/>
      <c r="W1755" s="118"/>
      <c r="X1755" s="118"/>
      <c r="Y1755" s="118"/>
      <c r="Z1755" s="118"/>
      <c r="AA1755" s="118"/>
      <c r="AB1755" s="118"/>
      <c r="AC1755" s="118"/>
      <c r="AD1755" s="118"/>
      <c r="AE1755" s="118"/>
      <c r="AF1755" s="118"/>
      <c r="AG1755" s="118"/>
    </row>
    <row r="1756" ht="11.25" customHeight="1">
      <c r="A1756" s="123">
        <v>6170.814282945503</v>
      </c>
      <c r="B1756" s="124">
        <v>18.039758000000003</v>
      </c>
      <c r="C1756" s="124">
        <f t="shared" si="1"/>
        <v>77.80923909</v>
      </c>
      <c r="D1756" s="124">
        <v>1403.6598433632619</v>
      </c>
      <c r="E1756" s="125">
        <v>170.0</v>
      </c>
      <c r="F1756" s="125">
        <v>1.26</v>
      </c>
      <c r="G1756" s="126">
        <v>0.2</v>
      </c>
      <c r="H1756" s="127">
        <f t="shared" si="2"/>
        <v>2448</v>
      </c>
      <c r="I1756" s="122">
        <f t="shared" si="3"/>
        <v>6.706849315</v>
      </c>
      <c r="J1756" s="122">
        <f t="shared" si="4"/>
        <v>87.1890411</v>
      </c>
      <c r="K1756" s="122">
        <f t="shared" si="5"/>
        <v>109.8581918</v>
      </c>
      <c r="L1756" s="122">
        <f t="shared" si="6"/>
        <v>307</v>
      </c>
      <c r="M1756" s="125">
        <v>0.85</v>
      </c>
      <c r="N1756" s="125">
        <v>11.0</v>
      </c>
      <c r="O1756" s="118">
        <f t="shared" si="7"/>
        <v>13</v>
      </c>
      <c r="P1756" s="118"/>
      <c r="Q1756" s="118"/>
      <c r="R1756" s="118"/>
      <c r="S1756" s="118"/>
      <c r="T1756" s="118"/>
      <c r="U1756" s="118"/>
      <c r="V1756" s="118"/>
      <c r="W1756" s="118"/>
      <c r="X1756" s="118"/>
      <c r="Y1756" s="118"/>
      <c r="Z1756" s="118"/>
      <c r="AA1756" s="118"/>
      <c r="AB1756" s="118"/>
      <c r="AC1756" s="118"/>
      <c r="AD1756" s="118"/>
      <c r="AE1756" s="118"/>
      <c r="AF1756" s="118"/>
      <c r="AG1756" s="118"/>
    </row>
    <row r="1757" ht="11.25" customHeight="1">
      <c r="A1757" s="123">
        <v>74486.5039899236</v>
      </c>
      <c r="B1757" s="124">
        <v>10.310718</v>
      </c>
      <c r="C1757" s="124">
        <f t="shared" si="1"/>
        <v>243.7178265</v>
      </c>
      <c r="D1757" s="124">
        <v>2512.9057802075918</v>
      </c>
      <c r="E1757" s="125">
        <v>276.0</v>
      </c>
      <c r="F1757" s="125">
        <v>0.46</v>
      </c>
      <c r="G1757" s="126">
        <v>1.2</v>
      </c>
      <c r="H1757" s="127">
        <f t="shared" si="2"/>
        <v>7286.4</v>
      </c>
      <c r="I1757" s="122">
        <f t="shared" si="3"/>
        <v>19.96273973</v>
      </c>
      <c r="J1757" s="122">
        <f t="shared" si="4"/>
        <v>818.4723288</v>
      </c>
      <c r="K1757" s="122">
        <f t="shared" si="5"/>
        <v>376.4972712</v>
      </c>
      <c r="L1757" s="122">
        <f t="shared" si="6"/>
        <v>1571</v>
      </c>
      <c r="M1757" s="125">
        <v>1.0</v>
      </c>
      <c r="N1757" s="125">
        <v>41.0</v>
      </c>
      <c r="O1757" s="118">
        <f t="shared" si="7"/>
        <v>41</v>
      </c>
      <c r="P1757" s="118"/>
      <c r="Q1757" s="118"/>
      <c r="R1757" s="118"/>
      <c r="S1757" s="118"/>
      <c r="T1757" s="118"/>
      <c r="U1757" s="118"/>
      <c r="V1757" s="118"/>
      <c r="W1757" s="118"/>
      <c r="X1757" s="118"/>
      <c r="Y1757" s="118"/>
      <c r="Z1757" s="118"/>
      <c r="AA1757" s="118"/>
      <c r="AB1757" s="118"/>
      <c r="AC1757" s="118"/>
      <c r="AD1757" s="118"/>
      <c r="AE1757" s="118"/>
      <c r="AF1757" s="118"/>
      <c r="AG1757" s="118"/>
    </row>
    <row r="1758" ht="11.25" customHeight="1">
      <c r="A1758" s="123">
        <v>22927.399904658596</v>
      </c>
      <c r="B1758" s="124">
        <v>17.139518</v>
      </c>
      <c r="C1758" s="124">
        <f t="shared" si="1"/>
        <v>240.4037999</v>
      </c>
      <c r="D1758" s="124">
        <v>4120.405256478455</v>
      </c>
      <c r="E1758" s="125">
        <v>252.0</v>
      </c>
      <c r="F1758" s="125">
        <v>1.01</v>
      </c>
      <c r="G1758" s="126">
        <v>1.2</v>
      </c>
      <c r="H1758" s="127">
        <f t="shared" si="2"/>
        <v>6652.8</v>
      </c>
      <c r="I1758" s="122">
        <f t="shared" si="3"/>
        <v>18.22684932</v>
      </c>
      <c r="J1758" s="122">
        <f t="shared" si="4"/>
        <v>492.1249315</v>
      </c>
      <c r="K1758" s="122">
        <f t="shared" si="5"/>
        <v>497.0461808</v>
      </c>
      <c r="L1758" s="122">
        <f t="shared" si="6"/>
        <v>1486</v>
      </c>
      <c r="M1758" s="125">
        <v>0.85</v>
      </c>
      <c r="N1758" s="125">
        <v>23.0</v>
      </c>
      <c r="O1758" s="118">
        <f t="shared" si="7"/>
        <v>27</v>
      </c>
      <c r="P1758" s="118"/>
      <c r="Q1758" s="118"/>
      <c r="R1758" s="118"/>
      <c r="S1758" s="118"/>
      <c r="T1758" s="118"/>
      <c r="U1758" s="118"/>
      <c r="V1758" s="118"/>
      <c r="W1758" s="118"/>
      <c r="X1758" s="118"/>
      <c r="Y1758" s="118"/>
      <c r="Z1758" s="118"/>
      <c r="AA1758" s="118"/>
      <c r="AB1758" s="118"/>
      <c r="AC1758" s="118"/>
      <c r="AD1758" s="118"/>
      <c r="AE1758" s="118"/>
      <c r="AF1758" s="118"/>
      <c r="AG1758" s="118"/>
    </row>
    <row r="1759" ht="11.25" customHeight="1">
      <c r="A1759" s="123">
        <v>45694.232100965724</v>
      </c>
      <c r="B1759" s="124">
        <v>30.596258000000002</v>
      </c>
      <c r="C1759" s="124">
        <f t="shared" si="1"/>
        <v>1198.422496</v>
      </c>
      <c r="D1759" s="124">
        <v>36667.243872877836</v>
      </c>
      <c r="E1759" s="125">
        <v>324.0</v>
      </c>
      <c r="F1759" s="125">
        <v>1.06</v>
      </c>
      <c r="G1759" s="126">
        <v>-0.4</v>
      </c>
      <c r="H1759" s="127">
        <f t="shared" si="2"/>
        <v>2332.8</v>
      </c>
      <c r="I1759" s="122">
        <f t="shared" si="3"/>
        <v>6.391232877</v>
      </c>
      <c r="J1759" s="122">
        <f t="shared" si="4"/>
        <v>677.4706849</v>
      </c>
      <c r="K1759" s="122">
        <f t="shared" si="5"/>
        <v>718.118926</v>
      </c>
      <c r="L1759" s="122">
        <f t="shared" si="6"/>
        <v>2114</v>
      </c>
      <c r="M1759" s="125">
        <v>0.82</v>
      </c>
      <c r="N1759" s="125">
        <v>87.0</v>
      </c>
      <c r="O1759" s="118">
        <f t="shared" si="7"/>
        <v>106</v>
      </c>
      <c r="P1759" s="118"/>
      <c r="Q1759" s="118"/>
      <c r="R1759" s="118"/>
      <c r="S1759" s="118"/>
      <c r="T1759" s="118"/>
      <c r="U1759" s="118"/>
      <c r="V1759" s="118"/>
      <c r="W1759" s="118"/>
      <c r="X1759" s="118"/>
      <c r="Y1759" s="118"/>
      <c r="Z1759" s="118"/>
      <c r="AA1759" s="118"/>
      <c r="AB1759" s="118"/>
      <c r="AC1759" s="118"/>
      <c r="AD1759" s="118"/>
      <c r="AE1759" s="118"/>
      <c r="AF1759" s="118"/>
      <c r="AG1759" s="118"/>
    </row>
    <row r="1760" ht="11.25" customHeight="1">
      <c r="A1760" s="123">
        <v>34331.402542111886</v>
      </c>
      <c r="B1760" s="124">
        <v>7.903357000000001</v>
      </c>
      <c r="C1760" s="124">
        <f t="shared" si="1"/>
        <v>871.8597617</v>
      </c>
      <c r="D1760" s="124">
        <v>6890.618950407552</v>
      </c>
      <c r="E1760" s="125">
        <v>300.0</v>
      </c>
      <c r="F1760" s="125">
        <v>2.16</v>
      </c>
      <c r="G1760" s="126">
        <v>-0.2</v>
      </c>
      <c r="H1760" s="127">
        <f t="shared" si="2"/>
        <v>2880</v>
      </c>
      <c r="I1760" s="122">
        <f t="shared" si="3"/>
        <v>7.890410959</v>
      </c>
      <c r="J1760" s="122">
        <f t="shared" si="4"/>
        <v>307.7260274</v>
      </c>
      <c r="K1760" s="122">
        <f t="shared" si="5"/>
        <v>664.6882192</v>
      </c>
      <c r="L1760" s="122">
        <f t="shared" si="6"/>
        <v>1637</v>
      </c>
      <c r="M1760" s="125">
        <v>0.85</v>
      </c>
      <c r="N1760" s="125">
        <v>33.0</v>
      </c>
      <c r="O1760" s="118">
        <f t="shared" si="7"/>
        <v>39</v>
      </c>
      <c r="P1760" s="118"/>
      <c r="Q1760" s="118"/>
      <c r="R1760" s="118"/>
      <c r="S1760" s="118"/>
      <c r="T1760" s="118"/>
      <c r="U1760" s="118"/>
      <c r="V1760" s="118"/>
      <c r="W1760" s="118"/>
      <c r="X1760" s="118"/>
      <c r="Y1760" s="118"/>
      <c r="Z1760" s="118"/>
      <c r="AA1760" s="118"/>
      <c r="AB1760" s="118"/>
      <c r="AC1760" s="118"/>
      <c r="AD1760" s="118"/>
      <c r="AE1760" s="118"/>
      <c r="AF1760" s="118"/>
      <c r="AG1760" s="118"/>
    </row>
    <row r="1761" ht="11.25" customHeight="1">
      <c r="A1761" s="123">
        <v>54476.395391444166</v>
      </c>
      <c r="B1761" s="124">
        <v>43.924397</v>
      </c>
      <c r="C1761" s="124">
        <f t="shared" si="1"/>
        <v>426.7458581</v>
      </c>
      <c r="D1761" s="124">
        <v>18744.554487764322</v>
      </c>
      <c r="E1761" s="125">
        <v>308.0</v>
      </c>
      <c r="F1761" s="125">
        <v>0.55</v>
      </c>
      <c r="G1761" s="126">
        <v>-0.4</v>
      </c>
      <c r="H1761" s="127">
        <f t="shared" si="2"/>
        <v>2217.6</v>
      </c>
      <c r="I1761" s="122">
        <f t="shared" si="3"/>
        <v>6.075616438</v>
      </c>
      <c r="J1761" s="122">
        <f t="shared" si="4"/>
        <v>443.52</v>
      </c>
      <c r="K1761" s="122">
        <f t="shared" si="5"/>
        <v>243.936</v>
      </c>
      <c r="L1761" s="122">
        <f t="shared" si="6"/>
        <v>931</v>
      </c>
      <c r="M1761" s="125">
        <v>0.82</v>
      </c>
      <c r="N1761" s="125">
        <v>60.0</v>
      </c>
      <c r="O1761" s="118">
        <f t="shared" si="7"/>
        <v>73</v>
      </c>
      <c r="P1761" s="118"/>
      <c r="Q1761" s="118"/>
      <c r="R1761" s="118"/>
      <c r="S1761" s="118"/>
      <c r="T1761" s="118"/>
      <c r="U1761" s="118"/>
      <c r="V1761" s="118"/>
      <c r="W1761" s="118"/>
      <c r="X1761" s="118"/>
      <c r="Y1761" s="118"/>
      <c r="Z1761" s="118"/>
      <c r="AA1761" s="118"/>
      <c r="AB1761" s="118"/>
      <c r="AC1761" s="118"/>
      <c r="AD1761" s="118"/>
      <c r="AE1761" s="118"/>
      <c r="AF1761" s="118"/>
      <c r="AG1761" s="118"/>
    </row>
    <row r="1762" ht="11.25" customHeight="1">
      <c r="A1762" s="123">
        <v>18449.16851202738</v>
      </c>
      <c r="B1762" s="124">
        <v>46.449733</v>
      </c>
      <c r="C1762" s="124">
        <f t="shared" si="1"/>
        <v>459.6649603</v>
      </c>
      <c r="D1762" s="124">
        <v>21351.31467708777</v>
      </c>
      <c r="E1762" s="125">
        <v>308.0</v>
      </c>
      <c r="F1762" s="125">
        <v>0.55</v>
      </c>
      <c r="G1762" s="126">
        <v>-0.1</v>
      </c>
      <c r="H1762" s="127">
        <f t="shared" si="2"/>
        <v>3326.4</v>
      </c>
      <c r="I1762" s="122">
        <f t="shared" si="3"/>
        <v>9.113424658</v>
      </c>
      <c r="J1762" s="122">
        <f t="shared" si="4"/>
        <v>783.7545205</v>
      </c>
      <c r="K1762" s="122">
        <f t="shared" si="5"/>
        <v>431.0649863</v>
      </c>
      <c r="L1762" s="122">
        <f t="shared" si="6"/>
        <v>1646</v>
      </c>
      <c r="M1762" s="125">
        <v>0.7</v>
      </c>
      <c r="N1762" s="125">
        <v>60.0</v>
      </c>
      <c r="O1762" s="118">
        <f t="shared" si="7"/>
        <v>86</v>
      </c>
      <c r="P1762" s="118"/>
      <c r="Q1762" s="118"/>
      <c r="R1762" s="118"/>
      <c r="S1762" s="118"/>
      <c r="T1762" s="118"/>
      <c r="U1762" s="118"/>
      <c r="V1762" s="118"/>
      <c r="W1762" s="118"/>
      <c r="X1762" s="118"/>
      <c r="Y1762" s="118"/>
      <c r="Z1762" s="118"/>
      <c r="AA1762" s="118"/>
      <c r="AB1762" s="118"/>
      <c r="AC1762" s="118"/>
      <c r="AD1762" s="118"/>
      <c r="AE1762" s="118"/>
      <c r="AF1762" s="118"/>
      <c r="AG1762" s="118"/>
    </row>
    <row r="1763" ht="11.25" customHeight="1">
      <c r="A1763" s="123">
        <v>50957.97218002594</v>
      </c>
      <c r="B1763" s="124">
        <v>39.353083000000005</v>
      </c>
      <c r="C1763" s="124">
        <f t="shared" si="1"/>
        <v>760.6530676</v>
      </c>
      <c r="D1763" s="124">
        <v>29934.04330166371</v>
      </c>
      <c r="E1763" s="125">
        <v>332.0</v>
      </c>
      <c r="F1763" s="125">
        <v>1.32</v>
      </c>
      <c r="G1763" s="126">
        <v>0.5</v>
      </c>
      <c r="H1763" s="127">
        <f t="shared" si="2"/>
        <v>5976</v>
      </c>
      <c r="I1763" s="122">
        <f t="shared" si="3"/>
        <v>16.37260274</v>
      </c>
      <c r="J1763" s="122">
        <f t="shared" si="4"/>
        <v>884.1205479</v>
      </c>
      <c r="K1763" s="122">
        <f t="shared" si="5"/>
        <v>1167.039123</v>
      </c>
      <c r="L1763" s="122">
        <f t="shared" si="6"/>
        <v>3218</v>
      </c>
      <c r="M1763" s="125">
        <v>0.82</v>
      </c>
      <c r="N1763" s="125">
        <v>44.0</v>
      </c>
      <c r="O1763" s="118">
        <f t="shared" si="7"/>
        <v>54</v>
      </c>
      <c r="P1763" s="118"/>
      <c r="Q1763" s="118"/>
      <c r="R1763" s="118"/>
      <c r="S1763" s="118"/>
      <c r="T1763" s="118"/>
      <c r="U1763" s="118"/>
      <c r="V1763" s="118"/>
      <c r="W1763" s="118"/>
      <c r="X1763" s="118"/>
      <c r="Y1763" s="118"/>
      <c r="Z1763" s="118"/>
      <c r="AA1763" s="118"/>
      <c r="AB1763" s="118"/>
      <c r="AC1763" s="118"/>
      <c r="AD1763" s="118"/>
      <c r="AE1763" s="118"/>
      <c r="AF1763" s="118"/>
      <c r="AG1763" s="118"/>
    </row>
    <row r="1764" ht="11.25" customHeight="1">
      <c r="A1764" s="123">
        <v>86111.20422120107</v>
      </c>
      <c r="B1764" s="124">
        <v>29.228375</v>
      </c>
      <c r="C1764" s="124">
        <f t="shared" si="1"/>
        <v>366.2429367</v>
      </c>
      <c r="D1764" s="124">
        <v>10704.685895323752</v>
      </c>
      <c r="E1764" s="125">
        <v>186.0</v>
      </c>
      <c r="F1764" s="125">
        <v>0.85</v>
      </c>
      <c r="G1764" s="126">
        <v>-0.7</v>
      </c>
      <c r="H1764" s="127">
        <f t="shared" si="2"/>
        <v>669.6</v>
      </c>
      <c r="I1764" s="122">
        <f t="shared" si="3"/>
        <v>1.834520548</v>
      </c>
      <c r="J1764" s="122">
        <f t="shared" si="4"/>
        <v>106.4021918</v>
      </c>
      <c r="K1764" s="122">
        <f t="shared" si="5"/>
        <v>90.44186301</v>
      </c>
      <c r="L1764" s="122">
        <f t="shared" si="6"/>
        <v>287</v>
      </c>
      <c r="M1764" s="125">
        <v>1.0</v>
      </c>
      <c r="N1764" s="125">
        <v>58.0</v>
      </c>
      <c r="O1764" s="118">
        <f t="shared" si="7"/>
        <v>58</v>
      </c>
      <c r="P1764" s="118"/>
      <c r="Q1764" s="118"/>
      <c r="R1764" s="118"/>
      <c r="S1764" s="118"/>
      <c r="T1764" s="118"/>
      <c r="U1764" s="118"/>
      <c r="V1764" s="118"/>
      <c r="W1764" s="118"/>
      <c r="X1764" s="118"/>
      <c r="Y1764" s="118"/>
      <c r="Z1764" s="118"/>
      <c r="AA1764" s="118"/>
      <c r="AB1764" s="118"/>
      <c r="AC1764" s="118"/>
      <c r="AD1764" s="118"/>
      <c r="AE1764" s="118"/>
      <c r="AF1764" s="118"/>
      <c r="AG1764" s="118"/>
    </row>
    <row r="1765" ht="11.25" customHeight="1">
      <c r="A1765" s="123">
        <v>51560.04022692728</v>
      </c>
      <c r="B1765" s="124">
        <v>56.99533400000001</v>
      </c>
      <c r="C1765" s="124">
        <f t="shared" si="1"/>
        <v>339.3279883</v>
      </c>
      <c r="D1765" s="124">
        <v>19340.112025922277</v>
      </c>
      <c r="E1765" s="125">
        <v>236.0</v>
      </c>
      <c r="F1765" s="125">
        <v>0.49</v>
      </c>
      <c r="G1765" s="126">
        <v>0.4</v>
      </c>
      <c r="H1765" s="127">
        <f t="shared" si="2"/>
        <v>3964.8</v>
      </c>
      <c r="I1765" s="122">
        <f t="shared" si="3"/>
        <v>10.86246575</v>
      </c>
      <c r="J1765" s="122">
        <f t="shared" si="4"/>
        <v>955.8969863</v>
      </c>
      <c r="K1765" s="122">
        <f t="shared" si="5"/>
        <v>468.3895233</v>
      </c>
      <c r="L1765" s="122">
        <f t="shared" si="6"/>
        <v>1893</v>
      </c>
      <c r="M1765" s="125">
        <v>0.75</v>
      </c>
      <c r="N1765" s="125">
        <v>66.0</v>
      </c>
      <c r="O1765" s="118">
        <f t="shared" si="7"/>
        <v>88</v>
      </c>
      <c r="P1765" s="118"/>
      <c r="Q1765" s="118"/>
      <c r="R1765" s="118"/>
      <c r="S1765" s="118"/>
      <c r="T1765" s="118"/>
      <c r="U1765" s="118"/>
      <c r="V1765" s="118"/>
      <c r="W1765" s="118"/>
      <c r="X1765" s="118"/>
      <c r="Y1765" s="118"/>
      <c r="Z1765" s="118"/>
      <c r="AA1765" s="118"/>
      <c r="AB1765" s="118"/>
      <c r="AC1765" s="118"/>
      <c r="AD1765" s="118"/>
      <c r="AE1765" s="118"/>
      <c r="AF1765" s="118"/>
      <c r="AG1765" s="118"/>
    </row>
    <row r="1766" ht="11.25" customHeight="1">
      <c r="A1766" s="123">
        <v>98972.7799143848</v>
      </c>
      <c r="B1766" s="124">
        <v>12.458303</v>
      </c>
      <c r="C1766" s="124">
        <f t="shared" si="1"/>
        <v>222.5490358</v>
      </c>
      <c r="D1766" s="124">
        <v>2772.5833207610904</v>
      </c>
      <c r="E1766" s="125">
        <v>300.0</v>
      </c>
      <c r="F1766" s="125">
        <v>0.82</v>
      </c>
      <c r="G1766" s="126">
        <v>1.2</v>
      </c>
      <c r="H1766" s="127">
        <f t="shared" si="2"/>
        <v>7920</v>
      </c>
      <c r="I1766" s="122">
        <f t="shared" si="3"/>
        <v>21.69863014</v>
      </c>
      <c r="J1766" s="122">
        <f t="shared" si="4"/>
        <v>542.4657534</v>
      </c>
      <c r="K1766" s="122">
        <f t="shared" si="5"/>
        <v>444.8219178</v>
      </c>
      <c r="L1766" s="122">
        <f t="shared" si="6"/>
        <v>1432</v>
      </c>
      <c r="M1766" s="125">
        <v>0.83</v>
      </c>
      <c r="N1766" s="125">
        <v>21.0</v>
      </c>
      <c r="O1766" s="118">
        <f t="shared" si="7"/>
        <v>25</v>
      </c>
      <c r="P1766" s="118"/>
      <c r="Q1766" s="118"/>
      <c r="R1766" s="118"/>
      <c r="S1766" s="118"/>
      <c r="T1766" s="118"/>
      <c r="U1766" s="118"/>
      <c r="V1766" s="118"/>
      <c r="W1766" s="118"/>
      <c r="X1766" s="118"/>
      <c r="Y1766" s="118"/>
      <c r="Z1766" s="118"/>
      <c r="AA1766" s="118"/>
      <c r="AB1766" s="118"/>
      <c r="AC1766" s="118"/>
      <c r="AD1766" s="118"/>
      <c r="AE1766" s="118"/>
      <c r="AF1766" s="118"/>
      <c r="AG1766" s="118"/>
    </row>
    <row r="1767" ht="11.25" customHeight="1">
      <c r="A1767" s="123">
        <v>94223.26803937096</v>
      </c>
      <c r="B1767" s="124">
        <v>38.94388300000001</v>
      </c>
      <c r="C1767" s="124">
        <f t="shared" si="1"/>
        <v>744.7266384</v>
      </c>
      <c r="D1767" s="124">
        <v>29002.547072515707</v>
      </c>
      <c r="E1767" s="125">
        <v>244.0</v>
      </c>
      <c r="F1767" s="125">
        <v>1.01</v>
      </c>
      <c r="G1767" s="126">
        <v>0.8</v>
      </c>
      <c r="H1767" s="127">
        <f t="shared" si="2"/>
        <v>5270.4</v>
      </c>
      <c r="I1767" s="122">
        <f t="shared" si="3"/>
        <v>14.43945205</v>
      </c>
      <c r="J1767" s="122">
        <f t="shared" si="4"/>
        <v>1285.111233</v>
      </c>
      <c r="K1767" s="122">
        <f t="shared" si="5"/>
        <v>1297.962345</v>
      </c>
      <c r="L1767" s="122">
        <f t="shared" si="6"/>
        <v>3881</v>
      </c>
      <c r="M1767" s="125">
        <v>0.85</v>
      </c>
      <c r="N1767" s="125">
        <v>76.0</v>
      </c>
      <c r="O1767" s="118">
        <f t="shared" si="7"/>
        <v>89</v>
      </c>
      <c r="P1767" s="118"/>
      <c r="Q1767" s="118"/>
      <c r="R1767" s="118"/>
      <c r="S1767" s="118"/>
      <c r="T1767" s="118"/>
      <c r="U1767" s="118"/>
      <c r="V1767" s="118"/>
      <c r="W1767" s="118"/>
      <c r="X1767" s="118"/>
      <c r="Y1767" s="118"/>
      <c r="Z1767" s="118"/>
      <c r="AA1767" s="118"/>
      <c r="AB1767" s="118"/>
      <c r="AC1767" s="118"/>
      <c r="AD1767" s="118"/>
      <c r="AE1767" s="118"/>
      <c r="AF1767" s="118"/>
      <c r="AG1767" s="118"/>
    </row>
    <row r="1768" ht="11.25" customHeight="1">
      <c r="A1768" s="123">
        <v>2224.124802168792</v>
      </c>
      <c r="B1768" s="124">
        <v>11.282150000000001</v>
      </c>
      <c r="C1768" s="124">
        <f t="shared" si="1"/>
        <v>65.61407316</v>
      </c>
      <c r="D1768" s="124">
        <v>740.2678155089933</v>
      </c>
      <c r="E1768" s="125">
        <v>66.0</v>
      </c>
      <c r="F1768" s="125">
        <v>1.27</v>
      </c>
      <c r="G1768" s="126">
        <v>-0.1</v>
      </c>
      <c r="H1768" s="127">
        <f t="shared" si="2"/>
        <v>712.8</v>
      </c>
      <c r="I1768" s="122">
        <f t="shared" si="3"/>
        <v>1.952876712</v>
      </c>
      <c r="J1768" s="122">
        <f t="shared" si="4"/>
        <v>37.10465753</v>
      </c>
      <c r="K1768" s="122">
        <f t="shared" si="5"/>
        <v>47.12291507</v>
      </c>
      <c r="L1768" s="122">
        <f t="shared" si="6"/>
        <v>131</v>
      </c>
      <c r="M1768" s="125">
        <v>0.85</v>
      </c>
      <c r="N1768" s="125">
        <v>16.0</v>
      </c>
      <c r="O1768" s="118">
        <f t="shared" si="7"/>
        <v>19</v>
      </c>
      <c r="P1768" s="118"/>
      <c r="Q1768" s="118"/>
      <c r="R1768" s="118"/>
      <c r="S1768" s="118"/>
      <c r="T1768" s="118"/>
      <c r="U1768" s="118"/>
      <c r="V1768" s="118"/>
      <c r="W1768" s="118"/>
      <c r="X1768" s="118"/>
      <c r="Y1768" s="118"/>
      <c r="Z1768" s="118"/>
      <c r="AA1768" s="118"/>
      <c r="AB1768" s="118"/>
      <c r="AC1768" s="118"/>
      <c r="AD1768" s="118"/>
      <c r="AE1768" s="118"/>
      <c r="AF1768" s="118"/>
      <c r="AG1768" s="118"/>
    </row>
    <row r="1769" ht="11.25" customHeight="1">
      <c r="A1769" s="123">
        <v>62008.6279690735</v>
      </c>
      <c r="B1769" s="124">
        <v>10.639123</v>
      </c>
      <c r="C1769" s="124">
        <f t="shared" si="1"/>
        <v>412.4239843</v>
      </c>
      <c r="D1769" s="124">
        <v>4387.8294974071405</v>
      </c>
      <c r="E1769" s="125">
        <v>332.0</v>
      </c>
      <c r="F1769" s="125">
        <v>0.62</v>
      </c>
      <c r="G1769" s="126">
        <v>0.4</v>
      </c>
      <c r="H1769" s="127">
        <f t="shared" si="2"/>
        <v>5577.6</v>
      </c>
      <c r="I1769" s="122">
        <f t="shared" si="3"/>
        <v>15.28109589</v>
      </c>
      <c r="J1769" s="122">
        <f t="shared" si="4"/>
        <v>794.6169863</v>
      </c>
      <c r="K1769" s="122">
        <f t="shared" si="5"/>
        <v>492.6625315</v>
      </c>
      <c r="L1769" s="122">
        <f t="shared" si="6"/>
        <v>1780</v>
      </c>
      <c r="M1769" s="125">
        <v>0.85</v>
      </c>
      <c r="N1769" s="125">
        <v>44.0</v>
      </c>
      <c r="O1769" s="118">
        <f t="shared" si="7"/>
        <v>52</v>
      </c>
      <c r="P1769" s="118"/>
      <c r="Q1769" s="118"/>
      <c r="R1769" s="118"/>
      <c r="S1769" s="118"/>
      <c r="T1769" s="118"/>
      <c r="U1769" s="118"/>
      <c r="V1769" s="118"/>
      <c r="W1769" s="118"/>
      <c r="X1769" s="118"/>
      <c r="Y1769" s="118"/>
      <c r="Z1769" s="118"/>
      <c r="AA1769" s="118"/>
      <c r="AB1769" s="118"/>
      <c r="AC1769" s="118"/>
      <c r="AD1769" s="118"/>
      <c r="AE1769" s="118"/>
      <c r="AF1769" s="118"/>
      <c r="AG1769" s="118"/>
    </row>
    <row r="1770" ht="11.25" customHeight="1">
      <c r="A1770" s="123">
        <v>17596.664538150242</v>
      </c>
      <c r="B1770" s="124">
        <v>5.17726</v>
      </c>
      <c r="C1770" s="124">
        <f t="shared" si="1"/>
        <v>451.4293872</v>
      </c>
      <c r="D1770" s="124">
        <v>2337.167309042133</v>
      </c>
      <c r="E1770" s="125">
        <v>220.0</v>
      </c>
      <c r="F1770" s="125">
        <v>0.72</v>
      </c>
      <c r="G1770" s="126">
        <v>1.2</v>
      </c>
      <c r="H1770" s="127">
        <f t="shared" si="2"/>
        <v>5808</v>
      </c>
      <c r="I1770" s="122">
        <f t="shared" si="3"/>
        <v>15.91232877</v>
      </c>
      <c r="J1770" s="122">
        <f t="shared" si="4"/>
        <v>922.9150685</v>
      </c>
      <c r="K1770" s="122">
        <f t="shared" si="5"/>
        <v>664.4988493</v>
      </c>
      <c r="L1770" s="122">
        <f t="shared" si="6"/>
        <v>2252</v>
      </c>
      <c r="M1770" s="125">
        <v>1.0</v>
      </c>
      <c r="N1770" s="125">
        <v>58.0</v>
      </c>
      <c r="O1770" s="118">
        <f t="shared" si="7"/>
        <v>58</v>
      </c>
      <c r="P1770" s="118"/>
      <c r="Q1770" s="118"/>
      <c r="R1770" s="118"/>
      <c r="S1770" s="118"/>
      <c r="T1770" s="118"/>
      <c r="U1770" s="118"/>
      <c r="V1770" s="118"/>
      <c r="W1770" s="118"/>
      <c r="X1770" s="118"/>
      <c r="Y1770" s="118"/>
      <c r="Z1770" s="118"/>
      <c r="AA1770" s="118"/>
      <c r="AB1770" s="118"/>
      <c r="AC1770" s="118"/>
      <c r="AD1770" s="118"/>
      <c r="AE1770" s="118"/>
      <c r="AF1770" s="118"/>
      <c r="AG1770" s="118"/>
    </row>
    <row r="1771" ht="11.25" customHeight="1">
      <c r="A1771" s="123">
        <v>63320.621166122015</v>
      </c>
      <c r="B1771" s="124">
        <v>29.906470000000002</v>
      </c>
      <c r="C1771" s="124">
        <f t="shared" si="1"/>
        <v>649.3384054</v>
      </c>
      <c r="D1771" s="124">
        <v>19419.4195414384</v>
      </c>
      <c r="E1771" s="125">
        <v>510.0</v>
      </c>
      <c r="F1771" s="125">
        <v>0.72</v>
      </c>
      <c r="G1771" s="126">
        <v>1.5</v>
      </c>
      <c r="H1771" s="127">
        <f t="shared" si="2"/>
        <v>15300</v>
      </c>
      <c r="I1771" s="122">
        <f t="shared" si="3"/>
        <v>41.91780822</v>
      </c>
      <c r="J1771" s="122">
        <f t="shared" si="4"/>
        <v>1844.383562</v>
      </c>
      <c r="K1771" s="122">
        <f t="shared" si="5"/>
        <v>1327.956164</v>
      </c>
      <c r="L1771" s="122">
        <f t="shared" si="6"/>
        <v>4500</v>
      </c>
      <c r="M1771" s="125">
        <v>1.0</v>
      </c>
      <c r="N1771" s="125">
        <v>44.0</v>
      </c>
      <c r="O1771" s="118">
        <f t="shared" si="7"/>
        <v>44</v>
      </c>
      <c r="P1771" s="118"/>
      <c r="Q1771" s="118"/>
      <c r="R1771" s="118"/>
      <c r="S1771" s="118"/>
      <c r="T1771" s="118"/>
      <c r="U1771" s="118"/>
      <c r="V1771" s="118"/>
      <c r="W1771" s="118"/>
      <c r="X1771" s="118"/>
      <c r="Y1771" s="118"/>
      <c r="Z1771" s="118"/>
      <c r="AA1771" s="118"/>
      <c r="AB1771" s="118"/>
      <c r="AC1771" s="118"/>
      <c r="AD1771" s="118"/>
      <c r="AE1771" s="118"/>
      <c r="AF1771" s="118"/>
      <c r="AG1771" s="118"/>
    </row>
    <row r="1772" ht="11.25" customHeight="1">
      <c r="A1772" s="123">
        <v>58184.20734213089</v>
      </c>
      <c r="B1772" s="124">
        <v>8.125491</v>
      </c>
      <c r="C1772" s="124">
        <f t="shared" si="1"/>
        <v>997.6323984</v>
      </c>
      <c r="D1772" s="124">
        <v>8106.253074860241</v>
      </c>
      <c r="E1772" s="125">
        <v>332.0</v>
      </c>
      <c r="F1772" s="125">
        <v>1.99</v>
      </c>
      <c r="G1772" s="126">
        <v>-0.4</v>
      </c>
      <c r="H1772" s="127">
        <f t="shared" si="2"/>
        <v>2390.4</v>
      </c>
      <c r="I1772" s="122">
        <f t="shared" si="3"/>
        <v>6.549041096</v>
      </c>
      <c r="J1772" s="122">
        <f t="shared" si="4"/>
        <v>242.3145205</v>
      </c>
      <c r="K1772" s="122">
        <f t="shared" si="5"/>
        <v>482.2058959</v>
      </c>
      <c r="L1772" s="122">
        <f t="shared" si="6"/>
        <v>1207</v>
      </c>
      <c r="M1772" s="125">
        <v>1.0</v>
      </c>
      <c r="N1772" s="125">
        <v>37.0</v>
      </c>
      <c r="O1772" s="118">
        <f t="shared" si="7"/>
        <v>37</v>
      </c>
      <c r="P1772" s="118"/>
      <c r="Q1772" s="118"/>
      <c r="R1772" s="118"/>
      <c r="S1772" s="118"/>
      <c r="T1772" s="118"/>
      <c r="U1772" s="118"/>
      <c r="V1772" s="118"/>
      <c r="W1772" s="118"/>
      <c r="X1772" s="118"/>
      <c r="Y1772" s="118"/>
      <c r="Z1772" s="118"/>
      <c r="AA1772" s="118"/>
      <c r="AB1772" s="118"/>
      <c r="AC1772" s="118"/>
      <c r="AD1772" s="118"/>
      <c r="AE1772" s="118"/>
      <c r="AF1772" s="118"/>
      <c r="AG1772" s="118"/>
    </row>
    <row r="1773" ht="11.25" customHeight="1">
      <c r="A1773" s="123">
        <v>19925.592274116676</v>
      </c>
      <c r="B1773" s="124">
        <v>12.860485</v>
      </c>
      <c r="C1773" s="124">
        <f t="shared" si="1"/>
        <v>100.2212091</v>
      </c>
      <c r="D1773" s="124">
        <v>1288.8933558500999</v>
      </c>
      <c r="E1773" s="125">
        <v>276.0</v>
      </c>
      <c r="F1773" s="125">
        <v>0.3</v>
      </c>
      <c r="G1773" s="126">
        <v>-0.4</v>
      </c>
      <c r="H1773" s="127">
        <f t="shared" si="2"/>
        <v>1987.2</v>
      </c>
      <c r="I1773" s="122">
        <f t="shared" si="3"/>
        <v>5.444383562</v>
      </c>
      <c r="J1773" s="122">
        <f t="shared" si="4"/>
        <v>114.3320548</v>
      </c>
      <c r="K1773" s="122">
        <f t="shared" si="5"/>
        <v>34.29961644</v>
      </c>
      <c r="L1773" s="122">
        <f t="shared" si="6"/>
        <v>183</v>
      </c>
      <c r="M1773" s="125">
        <v>1.0</v>
      </c>
      <c r="N1773" s="125">
        <v>21.0</v>
      </c>
      <c r="O1773" s="118">
        <f t="shared" si="7"/>
        <v>21</v>
      </c>
      <c r="P1773" s="118"/>
      <c r="Q1773" s="118"/>
      <c r="R1773" s="118"/>
      <c r="S1773" s="118"/>
      <c r="T1773" s="118"/>
      <c r="U1773" s="118"/>
      <c r="V1773" s="118"/>
      <c r="W1773" s="118"/>
      <c r="X1773" s="118"/>
      <c r="Y1773" s="118"/>
      <c r="Z1773" s="118"/>
      <c r="AA1773" s="118"/>
      <c r="AB1773" s="118"/>
      <c r="AC1773" s="118"/>
      <c r="AD1773" s="118"/>
      <c r="AE1773" s="118"/>
      <c r="AF1773" s="118"/>
      <c r="AG1773" s="118"/>
    </row>
    <row r="1774" ht="11.25" customHeight="1">
      <c r="A1774" s="123">
        <v>93847.0203522608</v>
      </c>
      <c r="B1774" s="124">
        <v>34.618089000000005</v>
      </c>
      <c r="C1774" s="124">
        <f t="shared" si="1"/>
        <v>515.7029852</v>
      </c>
      <c r="D1774" s="124">
        <v>17852.651837798232</v>
      </c>
      <c r="E1774" s="125">
        <v>170.0</v>
      </c>
      <c r="F1774" s="125">
        <v>1.13</v>
      </c>
      <c r="G1774" s="126">
        <v>0.2</v>
      </c>
      <c r="H1774" s="127">
        <f t="shared" si="2"/>
        <v>2448</v>
      </c>
      <c r="I1774" s="122">
        <f t="shared" si="3"/>
        <v>6.706849315</v>
      </c>
      <c r="J1774" s="122">
        <f t="shared" si="4"/>
        <v>630.4438356</v>
      </c>
      <c r="K1774" s="122">
        <f t="shared" si="5"/>
        <v>712.4015342</v>
      </c>
      <c r="L1774" s="122">
        <f t="shared" si="6"/>
        <v>2055</v>
      </c>
      <c r="M1774" s="125">
        <v>0.7</v>
      </c>
      <c r="N1774" s="125">
        <v>66.0</v>
      </c>
      <c r="O1774" s="118">
        <f t="shared" si="7"/>
        <v>94</v>
      </c>
      <c r="P1774" s="118"/>
      <c r="Q1774" s="118"/>
      <c r="R1774" s="118"/>
      <c r="S1774" s="118"/>
      <c r="T1774" s="118"/>
      <c r="U1774" s="118"/>
      <c r="V1774" s="118"/>
      <c r="W1774" s="118"/>
      <c r="X1774" s="118"/>
      <c r="Y1774" s="118"/>
      <c r="Z1774" s="118"/>
      <c r="AA1774" s="118"/>
      <c r="AB1774" s="118"/>
      <c r="AC1774" s="118"/>
      <c r="AD1774" s="118"/>
      <c r="AE1774" s="118"/>
      <c r="AF1774" s="118"/>
      <c r="AG1774" s="118"/>
    </row>
    <row r="1775" ht="11.25" customHeight="1">
      <c r="A1775" s="123">
        <v>34704.759540881656</v>
      </c>
      <c r="B1775" s="124">
        <v>6.804369</v>
      </c>
      <c r="C1775" s="124">
        <f t="shared" si="1"/>
        <v>200.2810884</v>
      </c>
      <c r="D1775" s="124">
        <v>1362.7864294745925</v>
      </c>
      <c r="E1775" s="125">
        <v>364.0</v>
      </c>
      <c r="F1775" s="125">
        <v>0.37</v>
      </c>
      <c r="G1775" s="126">
        <v>0.2</v>
      </c>
      <c r="H1775" s="127">
        <f t="shared" si="2"/>
        <v>5241.6</v>
      </c>
      <c r="I1775" s="122">
        <f t="shared" si="3"/>
        <v>14.36054795</v>
      </c>
      <c r="J1775" s="122">
        <f t="shared" si="4"/>
        <v>545.7008219</v>
      </c>
      <c r="K1775" s="122">
        <f t="shared" si="5"/>
        <v>201.9093041</v>
      </c>
      <c r="L1775" s="122">
        <f t="shared" si="6"/>
        <v>950</v>
      </c>
      <c r="M1775" s="125">
        <v>0.82</v>
      </c>
      <c r="N1775" s="125">
        <v>31.0</v>
      </c>
      <c r="O1775" s="118">
        <f t="shared" si="7"/>
        <v>38</v>
      </c>
      <c r="P1775" s="118"/>
      <c r="Q1775" s="118"/>
      <c r="R1775" s="118"/>
      <c r="S1775" s="118"/>
      <c r="T1775" s="118"/>
      <c r="U1775" s="118"/>
      <c r="V1775" s="118"/>
      <c r="W1775" s="118"/>
      <c r="X1775" s="118"/>
      <c r="Y1775" s="118"/>
      <c r="Z1775" s="118"/>
      <c r="AA1775" s="118"/>
      <c r="AB1775" s="118"/>
      <c r="AC1775" s="118"/>
      <c r="AD1775" s="118"/>
      <c r="AE1775" s="118"/>
      <c r="AF1775" s="118"/>
      <c r="AG1775" s="118"/>
    </row>
    <row r="1776" ht="11.25" customHeight="1">
      <c r="A1776" s="123">
        <v>93769.78771206483</v>
      </c>
      <c r="B1776" s="124">
        <v>27.720187000000003</v>
      </c>
      <c r="C1776" s="124">
        <f t="shared" si="1"/>
        <v>528.261545</v>
      </c>
      <c r="D1776" s="124">
        <v>14643.508811618696</v>
      </c>
      <c r="E1776" s="125">
        <v>566.0</v>
      </c>
      <c r="F1776" s="125">
        <v>1.01</v>
      </c>
      <c r="G1776" s="126">
        <v>0.5</v>
      </c>
      <c r="H1776" s="127">
        <f t="shared" si="2"/>
        <v>10188</v>
      </c>
      <c r="I1776" s="122">
        <f t="shared" si="3"/>
        <v>27.91232877</v>
      </c>
      <c r="J1776" s="122">
        <f t="shared" si="4"/>
        <v>753.6328767</v>
      </c>
      <c r="K1776" s="122">
        <f t="shared" si="5"/>
        <v>761.1692055</v>
      </c>
      <c r="L1776" s="122">
        <f t="shared" si="6"/>
        <v>2276</v>
      </c>
      <c r="M1776" s="125">
        <v>0.85</v>
      </c>
      <c r="N1776" s="125">
        <v>23.0</v>
      </c>
      <c r="O1776" s="118">
        <f t="shared" si="7"/>
        <v>27</v>
      </c>
      <c r="P1776" s="118"/>
      <c r="Q1776" s="118"/>
      <c r="R1776" s="118"/>
      <c r="S1776" s="118"/>
      <c r="T1776" s="118"/>
      <c r="U1776" s="118"/>
      <c r="V1776" s="118"/>
      <c r="W1776" s="118"/>
      <c r="X1776" s="118"/>
      <c r="Y1776" s="118"/>
      <c r="Z1776" s="118"/>
      <c r="AA1776" s="118"/>
      <c r="AB1776" s="118"/>
      <c r="AC1776" s="118"/>
      <c r="AD1776" s="118"/>
      <c r="AE1776" s="118"/>
      <c r="AF1776" s="118"/>
      <c r="AG1776" s="118"/>
    </row>
    <row r="1777" ht="11.25" customHeight="1">
      <c r="A1777" s="123">
        <v>34340.89343114159</v>
      </c>
      <c r="B1777" s="124">
        <v>7.110246000000001</v>
      </c>
      <c r="C1777" s="124">
        <f t="shared" si="1"/>
        <v>589.4877538</v>
      </c>
      <c r="D1777" s="124">
        <v>4191.402943211607</v>
      </c>
      <c r="E1777" s="125">
        <v>268.0</v>
      </c>
      <c r="F1777" s="125">
        <v>0.58</v>
      </c>
      <c r="G1777" s="126">
        <v>0.2</v>
      </c>
      <c r="H1777" s="127">
        <f t="shared" si="2"/>
        <v>3859.2</v>
      </c>
      <c r="I1777" s="122">
        <f t="shared" si="3"/>
        <v>10.57315068</v>
      </c>
      <c r="J1777" s="122">
        <f t="shared" si="4"/>
        <v>983.3030137</v>
      </c>
      <c r="K1777" s="122">
        <f t="shared" si="5"/>
        <v>570.3157479</v>
      </c>
      <c r="L1777" s="122">
        <f t="shared" si="6"/>
        <v>2124</v>
      </c>
      <c r="M1777" s="125">
        <v>0.82</v>
      </c>
      <c r="N1777" s="125">
        <v>76.0</v>
      </c>
      <c r="O1777" s="118">
        <f t="shared" si="7"/>
        <v>93</v>
      </c>
      <c r="P1777" s="118"/>
      <c r="Q1777" s="118"/>
      <c r="R1777" s="118"/>
      <c r="S1777" s="118"/>
      <c r="T1777" s="118"/>
      <c r="U1777" s="118"/>
      <c r="V1777" s="118"/>
      <c r="W1777" s="118"/>
      <c r="X1777" s="118"/>
      <c r="Y1777" s="118"/>
      <c r="Z1777" s="118"/>
      <c r="AA1777" s="118"/>
      <c r="AB1777" s="118"/>
      <c r="AC1777" s="118"/>
      <c r="AD1777" s="118"/>
      <c r="AE1777" s="118"/>
      <c r="AF1777" s="118"/>
      <c r="AG1777" s="118"/>
    </row>
    <row r="1778" ht="11.25" customHeight="1">
      <c r="A1778" s="123">
        <v>46846.80048051477</v>
      </c>
      <c r="B1778" s="124">
        <v>24.458302</v>
      </c>
      <c r="C1778" s="124">
        <f t="shared" si="1"/>
        <v>1345.667529</v>
      </c>
      <c r="D1778" s="124">
        <v>32912.74282158603</v>
      </c>
      <c r="E1778" s="125">
        <v>252.0</v>
      </c>
      <c r="F1778" s="125">
        <v>1.09</v>
      </c>
      <c r="G1778" s="126">
        <v>1.2</v>
      </c>
      <c r="H1778" s="127">
        <f t="shared" si="2"/>
        <v>6652.8</v>
      </c>
      <c r="I1778" s="122">
        <f t="shared" si="3"/>
        <v>18.22684932</v>
      </c>
      <c r="J1778" s="122">
        <f t="shared" si="4"/>
        <v>2241.902466</v>
      </c>
      <c r="K1778" s="122">
        <f t="shared" si="5"/>
        <v>2443.673688</v>
      </c>
      <c r="L1778" s="122">
        <f t="shared" si="6"/>
        <v>7129</v>
      </c>
      <c r="M1778" s="125">
        <v>1.0</v>
      </c>
      <c r="N1778" s="125">
        <v>123.0</v>
      </c>
      <c r="O1778" s="118">
        <f t="shared" si="7"/>
        <v>123</v>
      </c>
      <c r="P1778" s="118"/>
      <c r="Q1778" s="118"/>
      <c r="R1778" s="118"/>
      <c r="S1778" s="118"/>
      <c r="T1778" s="118"/>
      <c r="U1778" s="118"/>
      <c r="V1778" s="118"/>
      <c r="W1778" s="118"/>
      <c r="X1778" s="118"/>
      <c r="Y1778" s="118"/>
      <c r="Z1778" s="118"/>
      <c r="AA1778" s="118"/>
      <c r="AB1778" s="118"/>
      <c r="AC1778" s="118"/>
      <c r="AD1778" s="118"/>
      <c r="AE1778" s="118"/>
      <c r="AF1778" s="118"/>
      <c r="AG1778" s="118"/>
    </row>
    <row r="1779" ht="11.25" customHeight="1">
      <c r="A1779" s="123">
        <v>51679.807953946955</v>
      </c>
      <c r="B1779" s="124">
        <v>13.088207</v>
      </c>
      <c r="C1779" s="124">
        <f t="shared" si="1"/>
        <v>18.4056871</v>
      </c>
      <c r="D1779" s="124">
        <v>240.89744271849278</v>
      </c>
      <c r="E1779" s="125">
        <v>204.0</v>
      </c>
      <c r="F1779" s="125">
        <v>0.25</v>
      </c>
      <c r="G1779" s="126">
        <v>-0.4</v>
      </c>
      <c r="H1779" s="127">
        <f t="shared" si="2"/>
        <v>1468.8</v>
      </c>
      <c r="I1779" s="122">
        <f t="shared" si="3"/>
        <v>4.024109589</v>
      </c>
      <c r="J1779" s="122">
        <f t="shared" si="4"/>
        <v>28.16876712</v>
      </c>
      <c r="K1779" s="122">
        <f t="shared" si="5"/>
        <v>7.042191781</v>
      </c>
      <c r="L1779" s="122">
        <f t="shared" si="6"/>
        <v>42</v>
      </c>
      <c r="M1779" s="125">
        <v>0.7</v>
      </c>
      <c r="N1779" s="125">
        <v>5.0</v>
      </c>
      <c r="O1779" s="118">
        <f t="shared" si="7"/>
        <v>7</v>
      </c>
      <c r="P1779" s="118"/>
      <c r="Q1779" s="118"/>
      <c r="R1779" s="118"/>
      <c r="S1779" s="118"/>
      <c r="T1779" s="118"/>
      <c r="U1779" s="118"/>
      <c r="V1779" s="118"/>
      <c r="W1779" s="118"/>
      <c r="X1779" s="118"/>
      <c r="Y1779" s="118"/>
      <c r="Z1779" s="118"/>
      <c r="AA1779" s="118"/>
      <c r="AB1779" s="118"/>
      <c r="AC1779" s="118"/>
      <c r="AD1779" s="118"/>
      <c r="AE1779" s="118"/>
      <c r="AF1779" s="118"/>
      <c r="AG1779" s="118"/>
    </row>
    <row r="1780" ht="11.25" customHeight="1">
      <c r="A1780" s="123">
        <v>90924.36709142933</v>
      </c>
      <c r="B1780" s="124">
        <v>9.785655000000002</v>
      </c>
      <c r="C1780" s="124">
        <f t="shared" si="1"/>
        <v>131.3028236</v>
      </c>
      <c r="D1780" s="124">
        <v>1284.8841324503776</v>
      </c>
      <c r="E1780" s="125">
        <v>324.0</v>
      </c>
      <c r="F1780" s="125">
        <v>0.69</v>
      </c>
      <c r="G1780" s="126">
        <v>1.5</v>
      </c>
      <c r="H1780" s="127">
        <f t="shared" si="2"/>
        <v>9720</v>
      </c>
      <c r="I1780" s="122">
        <f t="shared" si="3"/>
        <v>26.63013699</v>
      </c>
      <c r="J1780" s="122">
        <f t="shared" si="4"/>
        <v>479.3424658</v>
      </c>
      <c r="K1780" s="122">
        <f t="shared" si="5"/>
        <v>330.7463014</v>
      </c>
      <c r="L1780" s="122">
        <f t="shared" si="6"/>
        <v>1141</v>
      </c>
      <c r="M1780" s="125">
        <v>0.88</v>
      </c>
      <c r="N1780" s="125">
        <v>16.0</v>
      </c>
      <c r="O1780" s="118">
        <f t="shared" si="7"/>
        <v>18</v>
      </c>
      <c r="P1780" s="118"/>
      <c r="Q1780" s="118"/>
      <c r="R1780" s="118"/>
      <c r="S1780" s="118"/>
      <c r="T1780" s="118"/>
      <c r="U1780" s="118"/>
      <c r="V1780" s="118"/>
      <c r="W1780" s="118"/>
      <c r="X1780" s="118"/>
      <c r="Y1780" s="118"/>
      <c r="Z1780" s="118"/>
      <c r="AA1780" s="118"/>
      <c r="AB1780" s="118"/>
      <c r="AC1780" s="118"/>
      <c r="AD1780" s="118"/>
      <c r="AE1780" s="118"/>
      <c r="AF1780" s="118"/>
      <c r="AG1780" s="118"/>
    </row>
    <row r="1781" ht="11.25" customHeight="1">
      <c r="A1781" s="123">
        <v>74724.5286718161</v>
      </c>
      <c r="B1781" s="124">
        <v>11.223696</v>
      </c>
      <c r="C1781" s="124">
        <f t="shared" si="1"/>
        <v>769.1486039</v>
      </c>
      <c r="D1781" s="124">
        <v>8632.69010898038</v>
      </c>
      <c r="E1781" s="125">
        <v>276.0</v>
      </c>
      <c r="F1781" s="125">
        <v>0.79</v>
      </c>
      <c r="G1781" s="126">
        <v>-0.6</v>
      </c>
      <c r="H1781" s="127">
        <f t="shared" si="2"/>
        <v>1324.8</v>
      </c>
      <c r="I1781" s="122">
        <f t="shared" si="3"/>
        <v>3.629589041</v>
      </c>
      <c r="J1781" s="122">
        <f t="shared" si="4"/>
        <v>344.8109589</v>
      </c>
      <c r="K1781" s="122">
        <f t="shared" si="5"/>
        <v>272.4006575</v>
      </c>
      <c r="L1781" s="122">
        <f t="shared" si="6"/>
        <v>890</v>
      </c>
      <c r="M1781" s="125">
        <v>0.85</v>
      </c>
      <c r="N1781" s="125">
        <v>81.0</v>
      </c>
      <c r="O1781" s="118">
        <f t="shared" si="7"/>
        <v>95</v>
      </c>
      <c r="P1781" s="118"/>
      <c r="Q1781" s="118"/>
      <c r="R1781" s="118"/>
      <c r="S1781" s="118"/>
      <c r="T1781" s="118"/>
      <c r="U1781" s="118"/>
      <c r="V1781" s="118"/>
      <c r="W1781" s="118"/>
      <c r="X1781" s="118"/>
      <c r="Y1781" s="118"/>
      <c r="Z1781" s="118"/>
      <c r="AA1781" s="118"/>
      <c r="AB1781" s="118"/>
      <c r="AC1781" s="118"/>
      <c r="AD1781" s="118"/>
      <c r="AE1781" s="118"/>
      <c r="AF1781" s="118"/>
      <c r="AG1781" s="118"/>
    </row>
    <row r="1782" ht="11.25" customHeight="1">
      <c r="A1782" s="123">
        <v>4154.608702370377</v>
      </c>
      <c r="B1782" s="124">
        <v>5.845675000000001</v>
      </c>
      <c r="C1782" s="124">
        <f t="shared" si="1"/>
        <v>137.2311032</v>
      </c>
      <c r="D1782" s="124">
        <v>802.2084293723501</v>
      </c>
      <c r="E1782" s="125">
        <v>284.0</v>
      </c>
      <c r="F1782" s="125">
        <v>0.79</v>
      </c>
      <c r="G1782" s="126">
        <v>-0.4</v>
      </c>
      <c r="H1782" s="127">
        <f t="shared" si="2"/>
        <v>2044.8</v>
      </c>
      <c r="I1782" s="122">
        <f t="shared" si="3"/>
        <v>5.602191781</v>
      </c>
      <c r="J1782" s="122">
        <f t="shared" si="4"/>
        <v>61.62410959</v>
      </c>
      <c r="K1782" s="122">
        <f t="shared" si="5"/>
        <v>48.68304658</v>
      </c>
      <c r="L1782" s="122">
        <f t="shared" si="6"/>
        <v>159</v>
      </c>
      <c r="M1782" s="125">
        <v>1.0</v>
      </c>
      <c r="N1782" s="125">
        <v>11.0</v>
      </c>
      <c r="O1782" s="118">
        <f t="shared" si="7"/>
        <v>11</v>
      </c>
      <c r="P1782" s="118"/>
      <c r="Q1782" s="118"/>
      <c r="R1782" s="118"/>
      <c r="S1782" s="118"/>
      <c r="T1782" s="118"/>
      <c r="U1782" s="118"/>
      <c r="V1782" s="118"/>
      <c r="W1782" s="118"/>
      <c r="X1782" s="118"/>
      <c r="Y1782" s="118"/>
      <c r="Z1782" s="118"/>
      <c r="AA1782" s="118"/>
      <c r="AB1782" s="118"/>
      <c r="AC1782" s="118"/>
      <c r="AD1782" s="118"/>
      <c r="AE1782" s="118"/>
      <c r="AF1782" s="118"/>
      <c r="AG1782" s="118"/>
    </row>
    <row r="1783" ht="11.25" customHeight="1">
      <c r="A1783" s="123">
        <v>1901.8016361101343</v>
      </c>
      <c r="B1783" s="124">
        <v>19.270273</v>
      </c>
      <c r="C1783" s="124">
        <f t="shared" si="1"/>
        <v>665.1316091</v>
      </c>
      <c r="D1783" s="124">
        <v>12817.267687608006</v>
      </c>
      <c r="E1783" s="125">
        <v>478.0</v>
      </c>
      <c r="F1783" s="125">
        <v>1.33</v>
      </c>
      <c r="G1783" s="126">
        <v>-0.7</v>
      </c>
      <c r="H1783" s="127">
        <f t="shared" si="2"/>
        <v>1720.8</v>
      </c>
      <c r="I1783" s="122">
        <f t="shared" si="3"/>
        <v>4.714520548</v>
      </c>
      <c r="J1783" s="122">
        <f t="shared" si="4"/>
        <v>150.8646575</v>
      </c>
      <c r="K1783" s="122">
        <f t="shared" si="5"/>
        <v>200.6499945</v>
      </c>
      <c r="L1783" s="122">
        <f t="shared" si="6"/>
        <v>552</v>
      </c>
      <c r="M1783" s="125">
        <v>0.82</v>
      </c>
      <c r="N1783" s="125">
        <v>26.0</v>
      </c>
      <c r="O1783" s="118">
        <f t="shared" si="7"/>
        <v>32</v>
      </c>
      <c r="P1783" s="118"/>
      <c r="Q1783" s="118"/>
      <c r="R1783" s="118"/>
      <c r="S1783" s="118"/>
      <c r="T1783" s="118"/>
      <c r="U1783" s="118"/>
      <c r="V1783" s="118"/>
      <c r="W1783" s="118"/>
      <c r="X1783" s="118"/>
      <c r="Y1783" s="118"/>
      <c r="Z1783" s="118"/>
      <c r="AA1783" s="118"/>
      <c r="AB1783" s="118"/>
      <c r="AC1783" s="118"/>
      <c r="AD1783" s="118"/>
      <c r="AE1783" s="118"/>
      <c r="AF1783" s="118"/>
      <c r="AG1783" s="118"/>
    </row>
    <row r="1784" ht="11.25" customHeight="1">
      <c r="A1784" s="123">
        <v>62208.77298128259</v>
      </c>
      <c r="B1784" s="124">
        <v>30.140297</v>
      </c>
      <c r="C1784" s="124">
        <f t="shared" si="1"/>
        <v>1135.057159</v>
      </c>
      <c r="D1784" s="124">
        <v>34210.95989158949</v>
      </c>
      <c r="E1784" s="125">
        <v>284.0</v>
      </c>
      <c r="F1784" s="125">
        <v>1.15</v>
      </c>
      <c r="G1784" s="126">
        <v>-0.4</v>
      </c>
      <c r="H1784" s="127">
        <f t="shared" si="2"/>
        <v>2044.8</v>
      </c>
      <c r="I1784" s="122">
        <f t="shared" si="3"/>
        <v>5.602191781</v>
      </c>
      <c r="J1784" s="122">
        <f t="shared" si="4"/>
        <v>593.8323288</v>
      </c>
      <c r="K1784" s="122">
        <f t="shared" si="5"/>
        <v>682.9071781</v>
      </c>
      <c r="L1784" s="122">
        <f t="shared" si="6"/>
        <v>1960</v>
      </c>
      <c r="M1784" s="125">
        <v>0.82</v>
      </c>
      <c r="N1784" s="125">
        <v>87.0</v>
      </c>
      <c r="O1784" s="118">
        <f t="shared" si="7"/>
        <v>106</v>
      </c>
      <c r="P1784" s="118"/>
      <c r="Q1784" s="118"/>
      <c r="R1784" s="118"/>
      <c r="S1784" s="118"/>
      <c r="T1784" s="118"/>
      <c r="U1784" s="118"/>
      <c r="V1784" s="118"/>
      <c r="W1784" s="118"/>
      <c r="X1784" s="118"/>
      <c r="Y1784" s="118"/>
      <c r="Z1784" s="118"/>
      <c r="AA1784" s="118"/>
      <c r="AB1784" s="118"/>
      <c r="AC1784" s="118"/>
      <c r="AD1784" s="118"/>
      <c r="AE1784" s="118"/>
      <c r="AF1784" s="118"/>
      <c r="AG1784" s="118"/>
    </row>
    <row r="1785" ht="11.25" customHeight="1">
      <c r="A1785" s="123">
        <v>92572.3641582601</v>
      </c>
      <c r="B1785" s="124">
        <v>8.534691</v>
      </c>
      <c r="C1785" s="124">
        <f t="shared" si="1"/>
        <v>157.630446</v>
      </c>
      <c r="D1785" s="124">
        <v>1345.32714911595</v>
      </c>
      <c r="E1785" s="125">
        <v>252.0</v>
      </c>
      <c r="F1785" s="125">
        <v>0.25</v>
      </c>
      <c r="G1785" s="126">
        <v>0.4</v>
      </c>
      <c r="H1785" s="127">
        <f t="shared" si="2"/>
        <v>4233.6</v>
      </c>
      <c r="I1785" s="122">
        <f t="shared" si="3"/>
        <v>11.59890411</v>
      </c>
      <c r="J1785" s="122">
        <f t="shared" si="4"/>
        <v>429.1594521</v>
      </c>
      <c r="K1785" s="122">
        <f t="shared" si="5"/>
        <v>107.289863</v>
      </c>
      <c r="L1785" s="122">
        <f t="shared" si="6"/>
        <v>644</v>
      </c>
      <c r="M1785" s="125">
        <v>1.0</v>
      </c>
      <c r="N1785" s="125">
        <v>37.0</v>
      </c>
      <c r="O1785" s="118">
        <f t="shared" si="7"/>
        <v>37</v>
      </c>
      <c r="P1785" s="118"/>
      <c r="Q1785" s="118"/>
      <c r="R1785" s="118"/>
      <c r="S1785" s="118"/>
      <c r="T1785" s="118"/>
      <c r="U1785" s="118"/>
      <c r="V1785" s="118"/>
      <c r="W1785" s="118"/>
      <c r="X1785" s="118"/>
      <c r="Y1785" s="118"/>
      <c r="Z1785" s="118"/>
      <c r="AA1785" s="118"/>
      <c r="AB1785" s="118"/>
      <c r="AC1785" s="118"/>
      <c r="AD1785" s="118"/>
      <c r="AE1785" s="118"/>
      <c r="AF1785" s="118"/>
      <c r="AG1785" s="118"/>
    </row>
    <row r="1786" ht="11.25" customHeight="1">
      <c r="A1786" s="123">
        <v>9076.599167037857</v>
      </c>
      <c r="B1786" s="124">
        <v>6.757608</v>
      </c>
      <c r="C1786" s="124">
        <f t="shared" si="1"/>
        <v>1430.728843</v>
      </c>
      <c r="D1786" s="124">
        <v>9668.304674055778</v>
      </c>
      <c r="E1786" s="125">
        <v>414.0</v>
      </c>
      <c r="F1786" s="125">
        <v>1.02</v>
      </c>
      <c r="G1786" s="126">
        <v>0.4</v>
      </c>
      <c r="H1786" s="127">
        <f t="shared" si="2"/>
        <v>6955.2</v>
      </c>
      <c r="I1786" s="122">
        <f t="shared" si="3"/>
        <v>19.05534247</v>
      </c>
      <c r="J1786" s="122">
        <f t="shared" si="4"/>
        <v>1695.925479</v>
      </c>
      <c r="K1786" s="122">
        <f t="shared" si="5"/>
        <v>1729.843989</v>
      </c>
      <c r="L1786" s="122">
        <f t="shared" si="6"/>
        <v>5156</v>
      </c>
      <c r="M1786" s="125">
        <v>0.85</v>
      </c>
      <c r="N1786" s="125">
        <v>76.0</v>
      </c>
      <c r="O1786" s="118">
        <f t="shared" si="7"/>
        <v>89</v>
      </c>
      <c r="P1786" s="118"/>
      <c r="Q1786" s="118"/>
      <c r="R1786" s="118"/>
      <c r="S1786" s="118"/>
      <c r="T1786" s="118"/>
      <c r="U1786" s="118"/>
      <c r="V1786" s="118"/>
      <c r="W1786" s="118"/>
      <c r="X1786" s="118"/>
      <c r="Y1786" s="118"/>
      <c r="Z1786" s="118"/>
      <c r="AA1786" s="118"/>
      <c r="AB1786" s="118"/>
      <c r="AC1786" s="118"/>
      <c r="AD1786" s="118"/>
      <c r="AE1786" s="118"/>
      <c r="AF1786" s="118"/>
      <c r="AG1786" s="118"/>
    </row>
    <row r="1787" ht="11.25" customHeight="1">
      <c r="A1787" s="123">
        <v>55712.6176678567</v>
      </c>
      <c r="B1787" s="124">
        <v>9.423227</v>
      </c>
      <c r="C1787" s="124">
        <f t="shared" si="1"/>
        <v>1152.219963</v>
      </c>
      <c r="D1787" s="124">
        <v>10857.63026957409</v>
      </c>
      <c r="E1787" s="125">
        <v>364.0</v>
      </c>
      <c r="F1787" s="125">
        <v>1.14</v>
      </c>
      <c r="G1787" s="126">
        <v>1.2</v>
      </c>
      <c r="H1787" s="127">
        <f t="shared" si="2"/>
        <v>9609.6</v>
      </c>
      <c r="I1787" s="122">
        <f t="shared" si="3"/>
        <v>26.32767123</v>
      </c>
      <c r="J1787" s="122">
        <f t="shared" si="4"/>
        <v>1737.626301</v>
      </c>
      <c r="K1787" s="122">
        <f t="shared" si="5"/>
        <v>1980.893984</v>
      </c>
      <c r="L1787" s="122">
        <f t="shared" si="6"/>
        <v>5699</v>
      </c>
      <c r="M1787" s="125">
        <v>1.0</v>
      </c>
      <c r="N1787" s="125">
        <v>66.0</v>
      </c>
      <c r="O1787" s="118">
        <f t="shared" si="7"/>
        <v>66</v>
      </c>
      <c r="P1787" s="118"/>
      <c r="Q1787" s="118"/>
      <c r="R1787" s="118"/>
      <c r="S1787" s="118"/>
      <c r="T1787" s="118"/>
      <c r="U1787" s="118"/>
      <c r="V1787" s="118"/>
      <c r="W1787" s="118"/>
      <c r="X1787" s="118"/>
      <c r="Y1787" s="118"/>
      <c r="Z1787" s="118"/>
      <c r="AA1787" s="118"/>
      <c r="AB1787" s="118"/>
      <c r="AC1787" s="118"/>
      <c r="AD1787" s="118"/>
      <c r="AE1787" s="118"/>
      <c r="AF1787" s="118"/>
      <c r="AG1787" s="118"/>
    </row>
    <row r="1788" ht="11.25" customHeight="1">
      <c r="A1788" s="123">
        <v>83827.89094316568</v>
      </c>
      <c r="B1788" s="124">
        <v>12.860485</v>
      </c>
      <c r="C1788" s="124">
        <f t="shared" si="1"/>
        <v>232.8025665</v>
      </c>
      <c r="D1788" s="124">
        <v>2993.9539143013503</v>
      </c>
      <c r="E1788" s="125">
        <v>390.0</v>
      </c>
      <c r="F1788" s="125">
        <v>0.66</v>
      </c>
      <c r="G1788" s="126">
        <v>-0.2</v>
      </c>
      <c r="H1788" s="127">
        <f t="shared" si="2"/>
        <v>3744</v>
      </c>
      <c r="I1788" s="122">
        <f t="shared" si="3"/>
        <v>10.25753425</v>
      </c>
      <c r="J1788" s="122">
        <f t="shared" si="4"/>
        <v>215.4082192</v>
      </c>
      <c r="K1788" s="122">
        <f t="shared" si="5"/>
        <v>142.1694247</v>
      </c>
      <c r="L1788" s="122">
        <f t="shared" si="6"/>
        <v>500</v>
      </c>
      <c r="M1788" s="125">
        <v>1.0</v>
      </c>
      <c r="N1788" s="125">
        <v>21.0</v>
      </c>
      <c r="O1788" s="118">
        <f t="shared" si="7"/>
        <v>21</v>
      </c>
      <c r="P1788" s="118"/>
      <c r="Q1788" s="118"/>
      <c r="R1788" s="118"/>
      <c r="S1788" s="118"/>
      <c r="T1788" s="118"/>
      <c r="U1788" s="118"/>
      <c r="V1788" s="118"/>
      <c r="W1788" s="118"/>
      <c r="X1788" s="118"/>
      <c r="Y1788" s="118"/>
      <c r="Z1788" s="118"/>
      <c r="AA1788" s="118"/>
      <c r="AB1788" s="118"/>
      <c r="AC1788" s="118"/>
      <c r="AD1788" s="118"/>
      <c r="AE1788" s="118"/>
      <c r="AF1788" s="118"/>
      <c r="AG1788" s="118"/>
    </row>
    <row r="1789" ht="11.25" customHeight="1">
      <c r="A1789" s="123">
        <v>91961.60577478998</v>
      </c>
      <c r="B1789" s="124">
        <v>6.547277</v>
      </c>
      <c r="C1789" s="124">
        <f t="shared" si="1"/>
        <v>180.2937957</v>
      </c>
      <c r="D1789" s="124">
        <v>1180.4334221029624</v>
      </c>
      <c r="E1789" s="125">
        <v>146.0</v>
      </c>
      <c r="F1789" s="125">
        <v>0.98</v>
      </c>
      <c r="G1789" s="126">
        <v>0.8</v>
      </c>
      <c r="H1789" s="127">
        <f t="shared" si="2"/>
        <v>3153.6</v>
      </c>
      <c r="I1789" s="122">
        <f t="shared" si="3"/>
        <v>8.64</v>
      </c>
      <c r="J1789" s="122">
        <f t="shared" si="4"/>
        <v>285.12</v>
      </c>
      <c r="K1789" s="122">
        <f t="shared" si="5"/>
        <v>279.4176</v>
      </c>
      <c r="L1789" s="122">
        <f t="shared" si="6"/>
        <v>844</v>
      </c>
      <c r="M1789" s="125">
        <v>0.7</v>
      </c>
      <c r="N1789" s="125">
        <v>23.0</v>
      </c>
      <c r="O1789" s="118">
        <f t="shared" si="7"/>
        <v>33</v>
      </c>
      <c r="P1789" s="118"/>
      <c r="Q1789" s="118"/>
      <c r="R1789" s="118"/>
      <c r="S1789" s="118"/>
      <c r="T1789" s="118"/>
      <c r="U1789" s="118"/>
      <c r="V1789" s="118"/>
      <c r="W1789" s="118"/>
      <c r="X1789" s="118"/>
      <c r="Y1789" s="118"/>
      <c r="Z1789" s="118"/>
      <c r="AA1789" s="118"/>
      <c r="AB1789" s="118"/>
      <c r="AC1789" s="118"/>
      <c r="AD1789" s="118"/>
      <c r="AE1789" s="118"/>
      <c r="AF1789" s="118"/>
      <c r="AG1789" s="118"/>
    </row>
    <row r="1790" ht="11.25" customHeight="1">
      <c r="A1790" s="123">
        <v>35452.87953404983</v>
      </c>
      <c r="B1790" s="124">
        <v>15.783328000000001</v>
      </c>
      <c r="C1790" s="124">
        <f t="shared" si="1"/>
        <v>501.7096401</v>
      </c>
      <c r="D1790" s="124">
        <v>7918.647810019787</v>
      </c>
      <c r="E1790" s="125">
        <v>260.0</v>
      </c>
      <c r="F1790" s="125">
        <v>0.68</v>
      </c>
      <c r="G1790" s="126">
        <v>-0.4</v>
      </c>
      <c r="H1790" s="127">
        <f t="shared" si="2"/>
        <v>1872</v>
      </c>
      <c r="I1790" s="122">
        <f t="shared" si="3"/>
        <v>5.128767123</v>
      </c>
      <c r="J1790" s="122">
        <f t="shared" si="4"/>
        <v>400.0438356</v>
      </c>
      <c r="K1790" s="122">
        <f t="shared" si="5"/>
        <v>272.0298082</v>
      </c>
      <c r="L1790" s="122">
        <f t="shared" si="6"/>
        <v>944</v>
      </c>
      <c r="M1790" s="125">
        <v>0.85</v>
      </c>
      <c r="N1790" s="125">
        <v>66.0</v>
      </c>
      <c r="O1790" s="118">
        <f t="shared" si="7"/>
        <v>78</v>
      </c>
      <c r="P1790" s="118"/>
      <c r="Q1790" s="118"/>
      <c r="R1790" s="118"/>
      <c r="S1790" s="118"/>
      <c r="T1790" s="118"/>
      <c r="U1790" s="118"/>
      <c r="V1790" s="118"/>
      <c r="W1790" s="118"/>
      <c r="X1790" s="118"/>
      <c r="Y1790" s="118"/>
      <c r="Z1790" s="118"/>
      <c r="AA1790" s="118"/>
      <c r="AB1790" s="118"/>
      <c r="AC1790" s="118"/>
      <c r="AD1790" s="118"/>
      <c r="AE1790" s="118"/>
      <c r="AF1790" s="118"/>
      <c r="AG1790" s="118"/>
    </row>
    <row r="1791" ht="11.25" customHeight="1">
      <c r="A1791" s="123">
        <v>30303.939740438323</v>
      </c>
      <c r="B1791" s="124">
        <v>14.614193</v>
      </c>
      <c r="C1791" s="124">
        <f t="shared" si="1"/>
        <v>173.9907352</v>
      </c>
      <c r="D1791" s="124">
        <v>2542.7341846603113</v>
      </c>
      <c r="E1791" s="125">
        <v>260.0</v>
      </c>
      <c r="F1791" s="125">
        <v>0.68</v>
      </c>
      <c r="G1791" s="126">
        <v>0.2</v>
      </c>
      <c r="H1791" s="127">
        <f t="shared" si="2"/>
        <v>3744</v>
      </c>
      <c r="I1791" s="122">
        <f t="shared" si="3"/>
        <v>10.25753425</v>
      </c>
      <c r="J1791" s="122">
        <f t="shared" si="4"/>
        <v>266.6958904</v>
      </c>
      <c r="K1791" s="122">
        <f t="shared" si="5"/>
        <v>181.3532055</v>
      </c>
      <c r="L1791" s="122">
        <f t="shared" si="6"/>
        <v>629</v>
      </c>
      <c r="M1791" s="125">
        <v>0.9</v>
      </c>
      <c r="N1791" s="125">
        <v>23.0</v>
      </c>
      <c r="O1791" s="118">
        <f t="shared" si="7"/>
        <v>26</v>
      </c>
      <c r="P1791" s="118"/>
      <c r="Q1791" s="118"/>
      <c r="R1791" s="118"/>
      <c r="S1791" s="118"/>
      <c r="T1791" s="118"/>
      <c r="U1791" s="118"/>
      <c r="V1791" s="118"/>
      <c r="W1791" s="118"/>
      <c r="X1791" s="118"/>
      <c r="Y1791" s="118"/>
      <c r="Z1791" s="118"/>
      <c r="AA1791" s="118"/>
      <c r="AB1791" s="118"/>
      <c r="AC1791" s="118"/>
      <c r="AD1791" s="118"/>
      <c r="AE1791" s="118"/>
      <c r="AF1791" s="118"/>
      <c r="AG1791" s="118"/>
    </row>
    <row r="1792" ht="11.25" customHeight="1">
      <c r="A1792" s="123">
        <v>64737.507822413085</v>
      </c>
      <c r="B1792" s="124">
        <v>8.534691</v>
      </c>
      <c r="C1792" s="124">
        <f t="shared" si="1"/>
        <v>126.4507974</v>
      </c>
      <c r="D1792" s="124">
        <v>1079.2184822578502</v>
      </c>
      <c r="E1792" s="125">
        <v>292.0</v>
      </c>
      <c r="F1792" s="125">
        <v>0.25</v>
      </c>
      <c r="G1792" s="126">
        <v>0.5</v>
      </c>
      <c r="H1792" s="127">
        <f t="shared" si="2"/>
        <v>5256</v>
      </c>
      <c r="I1792" s="122">
        <f t="shared" si="3"/>
        <v>14.4</v>
      </c>
      <c r="J1792" s="122">
        <f t="shared" si="4"/>
        <v>532.8</v>
      </c>
      <c r="K1792" s="122">
        <f t="shared" si="5"/>
        <v>133.2</v>
      </c>
      <c r="L1792" s="122">
        <f t="shared" si="6"/>
        <v>799</v>
      </c>
      <c r="M1792" s="125">
        <v>1.0</v>
      </c>
      <c r="N1792" s="125">
        <v>37.0</v>
      </c>
      <c r="O1792" s="118">
        <f t="shared" si="7"/>
        <v>37</v>
      </c>
      <c r="P1792" s="118"/>
      <c r="Q1792" s="118"/>
      <c r="R1792" s="118"/>
      <c r="S1792" s="118"/>
      <c r="T1792" s="118"/>
      <c r="U1792" s="118"/>
      <c r="V1792" s="118"/>
      <c r="W1792" s="118"/>
      <c r="X1792" s="118"/>
      <c r="Y1792" s="118"/>
      <c r="Z1792" s="118"/>
      <c r="AA1792" s="118"/>
      <c r="AB1792" s="118"/>
      <c r="AC1792" s="118"/>
      <c r="AD1792" s="118"/>
      <c r="AE1792" s="118"/>
      <c r="AF1792" s="118"/>
      <c r="AG1792" s="118"/>
    </row>
    <row r="1793" ht="11.25" customHeight="1">
      <c r="A1793" s="123">
        <v>48177.98048428544</v>
      </c>
      <c r="B1793" s="124">
        <v>14.614193</v>
      </c>
      <c r="C1793" s="124">
        <f t="shared" si="1"/>
        <v>222.9548728</v>
      </c>
      <c r="D1793" s="124">
        <v>3258.3055409319813</v>
      </c>
      <c r="E1793" s="125">
        <v>324.0</v>
      </c>
      <c r="F1793" s="125">
        <v>0.68</v>
      </c>
      <c r="G1793" s="126">
        <v>0.2</v>
      </c>
      <c r="H1793" s="127">
        <f t="shared" si="2"/>
        <v>4665.6</v>
      </c>
      <c r="I1793" s="122">
        <f t="shared" si="3"/>
        <v>12.78246575</v>
      </c>
      <c r="J1793" s="122">
        <f t="shared" si="4"/>
        <v>370.6915068</v>
      </c>
      <c r="K1793" s="122">
        <f t="shared" si="5"/>
        <v>252.0702247</v>
      </c>
      <c r="L1793" s="122">
        <f t="shared" si="6"/>
        <v>875</v>
      </c>
      <c r="M1793" s="125">
        <v>0.8</v>
      </c>
      <c r="N1793" s="125">
        <v>23.0</v>
      </c>
      <c r="O1793" s="118">
        <f t="shared" si="7"/>
        <v>29</v>
      </c>
      <c r="P1793" s="118"/>
      <c r="Q1793" s="118"/>
      <c r="R1793" s="118"/>
      <c r="S1793" s="118"/>
      <c r="T1793" s="118"/>
      <c r="U1793" s="118"/>
      <c r="V1793" s="118"/>
      <c r="W1793" s="118"/>
      <c r="X1793" s="118"/>
      <c r="Y1793" s="118"/>
      <c r="Z1793" s="118"/>
      <c r="AA1793" s="118"/>
      <c r="AB1793" s="118"/>
      <c r="AC1793" s="118"/>
      <c r="AD1793" s="118"/>
      <c r="AE1793" s="118"/>
      <c r="AF1793" s="118"/>
      <c r="AG1793" s="118"/>
    </row>
    <row r="1794" ht="11.25" customHeight="1">
      <c r="A1794" s="123">
        <v>2853.4296934514036</v>
      </c>
      <c r="B1794" s="124">
        <v>8.593145000000002</v>
      </c>
      <c r="C1794" s="124">
        <f t="shared" si="1"/>
        <v>659.6999284</v>
      </c>
      <c r="D1794" s="124">
        <v>5668.897141290242</v>
      </c>
      <c r="E1794" s="125">
        <v>186.0</v>
      </c>
      <c r="F1794" s="125">
        <v>1.28</v>
      </c>
      <c r="G1794" s="126">
        <v>0.5</v>
      </c>
      <c r="H1794" s="127">
        <f t="shared" si="2"/>
        <v>3348</v>
      </c>
      <c r="I1794" s="122">
        <f t="shared" si="3"/>
        <v>9.17260274</v>
      </c>
      <c r="J1794" s="122">
        <f t="shared" si="4"/>
        <v>605.3917808</v>
      </c>
      <c r="K1794" s="122">
        <f t="shared" si="5"/>
        <v>774.9014795</v>
      </c>
      <c r="L1794" s="122">
        <f t="shared" si="6"/>
        <v>2155</v>
      </c>
      <c r="M1794" s="125">
        <v>1.0</v>
      </c>
      <c r="N1794" s="125">
        <v>66.0</v>
      </c>
      <c r="O1794" s="118">
        <f t="shared" si="7"/>
        <v>66</v>
      </c>
      <c r="P1794" s="118"/>
      <c r="Q1794" s="118"/>
      <c r="R1794" s="118"/>
      <c r="S1794" s="118"/>
      <c r="T1794" s="118"/>
      <c r="U1794" s="118"/>
      <c r="V1794" s="118"/>
      <c r="W1794" s="118"/>
      <c r="X1794" s="118"/>
      <c r="Y1794" s="118"/>
      <c r="Z1794" s="118"/>
      <c r="AA1794" s="118"/>
      <c r="AB1794" s="118"/>
      <c r="AC1794" s="118"/>
      <c r="AD1794" s="118"/>
      <c r="AE1794" s="118"/>
      <c r="AF1794" s="118"/>
      <c r="AG1794" s="118"/>
    </row>
    <row r="1795" ht="11.25" customHeight="1">
      <c r="A1795" s="123">
        <v>43200.38410659986</v>
      </c>
      <c r="B1795" s="124">
        <v>63.00024500000001</v>
      </c>
      <c r="C1795" s="124">
        <f t="shared" si="1"/>
        <v>338.50518</v>
      </c>
      <c r="D1795" s="124">
        <v>21325.909270922006</v>
      </c>
      <c r="E1795" s="125">
        <v>470.0</v>
      </c>
      <c r="F1795" s="125">
        <v>0.34</v>
      </c>
      <c r="G1795" s="126">
        <v>-0.7</v>
      </c>
      <c r="H1795" s="127">
        <f t="shared" si="2"/>
        <v>1692</v>
      </c>
      <c r="I1795" s="122">
        <f t="shared" si="3"/>
        <v>4.635616438</v>
      </c>
      <c r="J1795" s="122">
        <f t="shared" si="4"/>
        <v>264.230137</v>
      </c>
      <c r="K1795" s="122">
        <f t="shared" si="5"/>
        <v>89.83824658</v>
      </c>
      <c r="L1795" s="122">
        <f t="shared" si="6"/>
        <v>444</v>
      </c>
      <c r="M1795" s="125">
        <v>0.77</v>
      </c>
      <c r="N1795" s="125">
        <v>44.0</v>
      </c>
      <c r="O1795" s="118">
        <f t="shared" si="7"/>
        <v>57</v>
      </c>
      <c r="P1795" s="118"/>
      <c r="Q1795" s="118"/>
      <c r="R1795" s="118"/>
      <c r="S1795" s="118"/>
      <c r="T1795" s="118"/>
      <c r="U1795" s="118"/>
      <c r="V1795" s="118"/>
      <c r="W1795" s="118"/>
      <c r="X1795" s="118"/>
      <c r="Y1795" s="118"/>
      <c r="Z1795" s="118"/>
      <c r="AA1795" s="118"/>
      <c r="AB1795" s="118"/>
      <c r="AC1795" s="118"/>
      <c r="AD1795" s="118"/>
      <c r="AE1795" s="118"/>
      <c r="AF1795" s="118"/>
      <c r="AG1795" s="118"/>
    </row>
    <row r="1796" ht="11.25" customHeight="1">
      <c r="A1796" s="123">
        <v>50355.96012336887</v>
      </c>
      <c r="B1796" s="124">
        <v>16.052223</v>
      </c>
      <c r="C1796" s="124">
        <f t="shared" si="1"/>
        <v>270.8055157</v>
      </c>
      <c r="D1796" s="124">
        <v>4347.030527344518</v>
      </c>
      <c r="E1796" s="125">
        <v>324.0</v>
      </c>
      <c r="F1796" s="125">
        <v>0.87</v>
      </c>
      <c r="G1796" s="126">
        <v>-0.6</v>
      </c>
      <c r="H1796" s="127">
        <f t="shared" si="2"/>
        <v>1555.2</v>
      </c>
      <c r="I1796" s="122">
        <f t="shared" si="3"/>
        <v>4.260821918</v>
      </c>
      <c r="J1796" s="122">
        <f t="shared" si="4"/>
        <v>115.0421918</v>
      </c>
      <c r="K1796" s="122">
        <f t="shared" si="5"/>
        <v>100.0867068</v>
      </c>
      <c r="L1796" s="122">
        <f t="shared" si="6"/>
        <v>315</v>
      </c>
      <c r="M1796" s="125">
        <v>0.85</v>
      </c>
      <c r="N1796" s="125">
        <v>23.0</v>
      </c>
      <c r="O1796" s="118">
        <f t="shared" si="7"/>
        <v>27</v>
      </c>
      <c r="P1796" s="118"/>
      <c r="Q1796" s="118"/>
      <c r="R1796" s="118"/>
      <c r="S1796" s="118"/>
      <c r="T1796" s="118"/>
      <c r="U1796" s="118"/>
      <c r="V1796" s="118"/>
      <c r="W1796" s="118"/>
      <c r="X1796" s="118"/>
      <c r="Y1796" s="118"/>
      <c r="Z1796" s="118"/>
      <c r="AA1796" s="118"/>
      <c r="AB1796" s="118"/>
      <c r="AC1796" s="118"/>
      <c r="AD1796" s="118"/>
      <c r="AE1796" s="118"/>
      <c r="AF1796" s="118"/>
      <c r="AG1796" s="118"/>
    </row>
    <row r="1797" ht="11.25" customHeight="1">
      <c r="A1797" s="123">
        <v>84159.11686216862</v>
      </c>
      <c r="B1797" s="124">
        <v>27.217465</v>
      </c>
      <c r="C1797" s="124">
        <f t="shared" si="1"/>
        <v>898.3755056</v>
      </c>
      <c r="D1797" s="124">
        <v>24451.503880834505</v>
      </c>
      <c r="E1797" s="125">
        <v>494.0</v>
      </c>
      <c r="F1797" s="125">
        <v>1.04</v>
      </c>
      <c r="G1797" s="126">
        <v>-0.4</v>
      </c>
      <c r="H1797" s="127">
        <f t="shared" si="2"/>
        <v>3556.8</v>
      </c>
      <c r="I1797" s="122">
        <f t="shared" si="3"/>
        <v>9.744657534</v>
      </c>
      <c r="J1797" s="122">
        <f t="shared" si="4"/>
        <v>428.7649315</v>
      </c>
      <c r="K1797" s="122">
        <f t="shared" si="5"/>
        <v>445.9155288</v>
      </c>
      <c r="L1797" s="122">
        <f t="shared" si="6"/>
        <v>1321</v>
      </c>
      <c r="M1797" s="125">
        <v>1.0</v>
      </c>
      <c r="N1797" s="125">
        <v>44.0</v>
      </c>
      <c r="O1797" s="118">
        <f t="shared" si="7"/>
        <v>44</v>
      </c>
      <c r="P1797" s="118"/>
      <c r="Q1797" s="118"/>
      <c r="R1797" s="118"/>
      <c r="S1797" s="118"/>
      <c r="T1797" s="118"/>
      <c r="U1797" s="118"/>
      <c r="V1797" s="118"/>
      <c r="W1797" s="118"/>
      <c r="X1797" s="118"/>
      <c r="Y1797" s="118"/>
      <c r="Z1797" s="118"/>
      <c r="AA1797" s="118"/>
      <c r="AB1797" s="118"/>
      <c r="AC1797" s="118"/>
      <c r="AD1797" s="118"/>
      <c r="AE1797" s="118"/>
      <c r="AF1797" s="118"/>
      <c r="AG1797" s="118"/>
    </row>
    <row r="1798" ht="11.25" customHeight="1">
      <c r="A1798" s="123">
        <v>47193.599775748655</v>
      </c>
      <c r="B1798" s="124">
        <v>11.691350000000002</v>
      </c>
      <c r="C1798" s="124">
        <f t="shared" si="1"/>
        <v>317.6585514</v>
      </c>
      <c r="D1798" s="124">
        <v>3713.8573044634177</v>
      </c>
      <c r="E1798" s="125">
        <v>316.0</v>
      </c>
      <c r="F1798" s="125">
        <v>0.77</v>
      </c>
      <c r="G1798" s="126">
        <v>-0.4</v>
      </c>
      <c r="H1798" s="127">
        <f t="shared" si="2"/>
        <v>2275.2</v>
      </c>
      <c r="I1798" s="122">
        <f t="shared" si="3"/>
        <v>6.233424658</v>
      </c>
      <c r="J1798" s="122">
        <f t="shared" si="4"/>
        <v>218.169863</v>
      </c>
      <c r="K1798" s="122">
        <f t="shared" si="5"/>
        <v>167.9907945</v>
      </c>
      <c r="L1798" s="122">
        <f t="shared" si="6"/>
        <v>554</v>
      </c>
      <c r="M1798" s="125">
        <v>0.85</v>
      </c>
      <c r="N1798" s="125">
        <v>30.0</v>
      </c>
      <c r="O1798" s="118">
        <f t="shared" si="7"/>
        <v>35</v>
      </c>
      <c r="P1798" s="118"/>
      <c r="Q1798" s="118"/>
      <c r="R1798" s="118"/>
      <c r="S1798" s="118"/>
      <c r="T1798" s="118"/>
      <c r="U1798" s="118"/>
      <c r="V1798" s="118"/>
      <c r="W1798" s="118"/>
      <c r="X1798" s="118"/>
      <c r="Y1798" s="118"/>
      <c r="Z1798" s="118"/>
      <c r="AA1798" s="118"/>
      <c r="AB1798" s="118"/>
      <c r="AC1798" s="118"/>
      <c r="AD1798" s="118"/>
      <c r="AE1798" s="118"/>
      <c r="AF1798" s="118"/>
      <c r="AG1798" s="118"/>
    </row>
    <row r="1799" ht="11.25" customHeight="1">
      <c r="A1799" s="123">
        <v>39092.32165975267</v>
      </c>
      <c r="B1799" s="124">
        <v>12.860485</v>
      </c>
      <c r="C1799" s="124">
        <f t="shared" si="1"/>
        <v>117.6199054</v>
      </c>
      <c r="D1799" s="124">
        <v>1512.6490288186205</v>
      </c>
      <c r="E1799" s="125">
        <v>356.0</v>
      </c>
      <c r="F1799" s="125">
        <v>0.42</v>
      </c>
      <c r="G1799" s="126">
        <v>0.5</v>
      </c>
      <c r="H1799" s="127">
        <f t="shared" si="2"/>
        <v>6408</v>
      </c>
      <c r="I1799" s="122">
        <f t="shared" si="3"/>
        <v>17.55616438</v>
      </c>
      <c r="J1799" s="122">
        <f t="shared" si="4"/>
        <v>368.6794521</v>
      </c>
      <c r="K1799" s="122">
        <f t="shared" si="5"/>
        <v>154.8453699</v>
      </c>
      <c r="L1799" s="122">
        <f t="shared" si="6"/>
        <v>678</v>
      </c>
      <c r="M1799" s="125">
        <v>1.0</v>
      </c>
      <c r="N1799" s="125">
        <v>21.0</v>
      </c>
      <c r="O1799" s="118">
        <f t="shared" si="7"/>
        <v>21</v>
      </c>
      <c r="P1799" s="118"/>
      <c r="Q1799" s="118"/>
      <c r="R1799" s="118"/>
      <c r="S1799" s="118"/>
      <c r="T1799" s="118"/>
      <c r="U1799" s="118"/>
      <c r="V1799" s="118"/>
      <c r="W1799" s="118"/>
      <c r="X1799" s="118"/>
      <c r="Y1799" s="118"/>
      <c r="Z1799" s="118"/>
      <c r="AA1799" s="118"/>
      <c r="AB1799" s="118"/>
      <c r="AC1799" s="118"/>
      <c r="AD1799" s="118"/>
      <c r="AE1799" s="118"/>
      <c r="AF1799" s="118"/>
      <c r="AG1799" s="118"/>
    </row>
    <row r="1800" ht="11.25" customHeight="1">
      <c r="A1800" s="123">
        <v>67794.64547838128</v>
      </c>
      <c r="B1800" s="124">
        <v>26.036637000000002</v>
      </c>
      <c r="C1800" s="124">
        <f t="shared" si="1"/>
        <v>2985.927137</v>
      </c>
      <c r="D1800" s="124">
        <v>77743.50098706382</v>
      </c>
      <c r="E1800" s="125">
        <v>364.0</v>
      </c>
      <c r="F1800" s="125">
        <v>1.58</v>
      </c>
      <c r="G1800" s="126">
        <v>0.4</v>
      </c>
      <c r="H1800" s="127">
        <f t="shared" si="2"/>
        <v>6115.2</v>
      </c>
      <c r="I1800" s="122">
        <f t="shared" si="3"/>
        <v>16.7539726</v>
      </c>
      <c r="J1800" s="122">
        <f t="shared" si="4"/>
        <v>3065.976986</v>
      </c>
      <c r="K1800" s="122">
        <f t="shared" si="5"/>
        <v>4844.243638</v>
      </c>
      <c r="L1800" s="122">
        <f t="shared" si="6"/>
        <v>12754</v>
      </c>
      <c r="M1800" s="125">
        <v>0.71</v>
      </c>
      <c r="N1800" s="125">
        <v>130.0</v>
      </c>
      <c r="O1800" s="118">
        <f t="shared" si="7"/>
        <v>183</v>
      </c>
      <c r="P1800" s="118"/>
      <c r="Q1800" s="118"/>
      <c r="R1800" s="118"/>
      <c r="S1800" s="118"/>
      <c r="T1800" s="118"/>
      <c r="U1800" s="118"/>
      <c r="V1800" s="118"/>
      <c r="W1800" s="118"/>
      <c r="X1800" s="118"/>
      <c r="Y1800" s="118"/>
      <c r="Z1800" s="118"/>
      <c r="AA1800" s="118"/>
      <c r="AB1800" s="118"/>
      <c r="AC1800" s="118"/>
      <c r="AD1800" s="118"/>
      <c r="AE1800" s="118"/>
      <c r="AF1800" s="118"/>
      <c r="AG1800" s="118"/>
    </row>
    <row r="1801" ht="11.25" customHeight="1">
      <c r="A1801" s="123">
        <v>50337.769682360624</v>
      </c>
      <c r="B1801" s="124">
        <v>11.642477000000001</v>
      </c>
      <c r="C1801" s="124">
        <f t="shared" si="1"/>
        <v>9.717943976</v>
      </c>
      <c r="D1801" s="124">
        <v>113.14093922990482</v>
      </c>
      <c r="E1801" s="125">
        <v>332.0</v>
      </c>
      <c r="F1801" s="125">
        <v>0.25</v>
      </c>
      <c r="G1801" s="126">
        <v>1.2</v>
      </c>
      <c r="H1801" s="127">
        <f t="shared" si="2"/>
        <v>8764.8</v>
      </c>
      <c r="I1801" s="122">
        <f t="shared" si="3"/>
        <v>24.01315068</v>
      </c>
      <c r="J1801" s="122">
        <f t="shared" si="4"/>
        <v>48.02630137</v>
      </c>
      <c r="K1801" s="122">
        <f t="shared" si="5"/>
        <v>12.00657534</v>
      </c>
      <c r="L1801" s="122">
        <f t="shared" si="6"/>
        <v>72</v>
      </c>
      <c r="M1801" s="125">
        <v>0.85</v>
      </c>
      <c r="N1801" s="125">
        <v>2.0</v>
      </c>
      <c r="O1801" s="118">
        <f t="shared" si="7"/>
        <v>2</v>
      </c>
      <c r="P1801" s="118"/>
      <c r="Q1801" s="118"/>
      <c r="R1801" s="118"/>
      <c r="S1801" s="118"/>
      <c r="T1801" s="118"/>
      <c r="U1801" s="118"/>
      <c r="V1801" s="118"/>
      <c r="W1801" s="118"/>
      <c r="X1801" s="118"/>
      <c r="Y1801" s="118"/>
      <c r="Z1801" s="118"/>
      <c r="AA1801" s="118"/>
      <c r="AB1801" s="118"/>
      <c r="AC1801" s="118"/>
      <c r="AD1801" s="118"/>
      <c r="AE1801" s="118"/>
      <c r="AF1801" s="118"/>
      <c r="AG1801" s="118"/>
    </row>
    <row r="1802" ht="11.25" customHeight="1">
      <c r="A1802" s="123">
        <v>91641.45052625859</v>
      </c>
      <c r="B1802" s="124">
        <v>41.773193000000006</v>
      </c>
      <c r="C1802" s="124">
        <f t="shared" si="1"/>
        <v>2106.443257</v>
      </c>
      <c r="D1802" s="124">
        <v>87992.86070721956</v>
      </c>
      <c r="E1802" s="125">
        <v>356.0</v>
      </c>
      <c r="F1802" s="125">
        <v>1.07</v>
      </c>
      <c r="G1802" s="126">
        <v>0.8</v>
      </c>
      <c r="H1802" s="127">
        <f t="shared" si="2"/>
        <v>7689.6</v>
      </c>
      <c r="I1802" s="122">
        <f t="shared" si="3"/>
        <v>21.06739726</v>
      </c>
      <c r="J1802" s="122">
        <f t="shared" si="4"/>
        <v>2970.503014</v>
      </c>
      <c r="K1802" s="122">
        <f t="shared" si="5"/>
        <v>3178.438225</v>
      </c>
      <c r="L1802" s="122">
        <f t="shared" si="6"/>
        <v>9327</v>
      </c>
      <c r="M1802" s="125">
        <v>1.0</v>
      </c>
      <c r="N1802" s="125">
        <v>141.0</v>
      </c>
      <c r="O1802" s="118">
        <f t="shared" si="7"/>
        <v>141</v>
      </c>
      <c r="P1802" s="118"/>
      <c r="Q1802" s="118"/>
      <c r="R1802" s="118"/>
      <c r="S1802" s="118"/>
      <c r="T1802" s="118"/>
      <c r="U1802" s="118"/>
      <c r="V1802" s="118"/>
      <c r="W1802" s="118"/>
      <c r="X1802" s="118"/>
      <c r="Y1802" s="118"/>
      <c r="Z1802" s="118"/>
      <c r="AA1802" s="118"/>
      <c r="AB1802" s="118"/>
      <c r="AC1802" s="118"/>
      <c r="AD1802" s="118"/>
      <c r="AE1802" s="118"/>
      <c r="AF1802" s="118"/>
      <c r="AG1802" s="118"/>
    </row>
    <row r="1803" ht="11.25" customHeight="1">
      <c r="A1803" s="123">
        <v>7833.644400773832</v>
      </c>
      <c r="B1803" s="124">
        <v>6.862823000000001</v>
      </c>
      <c r="C1803" s="124">
        <f t="shared" si="1"/>
        <v>391.563858</v>
      </c>
      <c r="D1803" s="124">
        <v>2687.2334505209533</v>
      </c>
      <c r="E1803" s="125">
        <v>550.0</v>
      </c>
      <c r="F1803" s="125">
        <v>0.33</v>
      </c>
      <c r="G1803" s="126">
        <v>0.8</v>
      </c>
      <c r="H1803" s="127">
        <f t="shared" si="2"/>
        <v>11880</v>
      </c>
      <c r="I1803" s="122">
        <f t="shared" si="3"/>
        <v>32.54794521</v>
      </c>
      <c r="J1803" s="122">
        <f t="shared" si="4"/>
        <v>1432.109589</v>
      </c>
      <c r="K1803" s="122">
        <f t="shared" si="5"/>
        <v>472.5961644</v>
      </c>
      <c r="L1803" s="122">
        <f t="shared" si="6"/>
        <v>2377</v>
      </c>
      <c r="M1803" s="125">
        <v>0.7</v>
      </c>
      <c r="N1803" s="125">
        <v>31.0</v>
      </c>
      <c r="O1803" s="118">
        <f t="shared" si="7"/>
        <v>44</v>
      </c>
      <c r="P1803" s="118"/>
      <c r="Q1803" s="118"/>
      <c r="R1803" s="118"/>
      <c r="S1803" s="118"/>
      <c r="T1803" s="118"/>
      <c r="U1803" s="118"/>
      <c r="V1803" s="118"/>
      <c r="W1803" s="118"/>
      <c r="X1803" s="118"/>
      <c r="Y1803" s="118"/>
      <c r="Z1803" s="118"/>
      <c r="AA1803" s="118"/>
      <c r="AB1803" s="118"/>
      <c r="AC1803" s="118"/>
      <c r="AD1803" s="118"/>
      <c r="AE1803" s="118"/>
      <c r="AF1803" s="118"/>
      <c r="AG1803" s="118"/>
    </row>
    <row r="1804" ht="11.25" customHeight="1">
      <c r="A1804" s="123">
        <v>47304.98599503917</v>
      </c>
      <c r="B1804" s="124">
        <v>11.878416000000001</v>
      </c>
      <c r="C1804" s="124">
        <f t="shared" si="1"/>
        <v>769.1605709</v>
      </c>
      <c r="D1804" s="124">
        <v>9136.409231960119</v>
      </c>
      <c r="E1804" s="125">
        <v>390.0</v>
      </c>
      <c r="F1804" s="125">
        <v>1.29</v>
      </c>
      <c r="G1804" s="126">
        <v>-0.4</v>
      </c>
      <c r="H1804" s="127">
        <f t="shared" si="2"/>
        <v>2808</v>
      </c>
      <c r="I1804" s="122">
        <f t="shared" si="3"/>
        <v>7.693150685</v>
      </c>
      <c r="J1804" s="122">
        <f t="shared" si="4"/>
        <v>346.1917808</v>
      </c>
      <c r="K1804" s="122">
        <f t="shared" si="5"/>
        <v>446.5873973</v>
      </c>
      <c r="L1804" s="122">
        <f t="shared" si="6"/>
        <v>1239</v>
      </c>
      <c r="M1804" s="125">
        <v>0.82</v>
      </c>
      <c r="N1804" s="125">
        <v>37.0</v>
      </c>
      <c r="O1804" s="118">
        <f t="shared" si="7"/>
        <v>45</v>
      </c>
      <c r="P1804" s="118"/>
      <c r="Q1804" s="118"/>
      <c r="R1804" s="118"/>
      <c r="S1804" s="118"/>
      <c r="T1804" s="118"/>
      <c r="U1804" s="118"/>
      <c r="V1804" s="118"/>
      <c r="W1804" s="118"/>
      <c r="X1804" s="118"/>
      <c r="Y1804" s="118"/>
      <c r="Z1804" s="118"/>
      <c r="AA1804" s="118"/>
      <c r="AB1804" s="118"/>
      <c r="AC1804" s="118"/>
      <c r="AD1804" s="118"/>
      <c r="AE1804" s="118"/>
      <c r="AF1804" s="118"/>
      <c r="AG1804" s="118"/>
    </row>
    <row r="1805" ht="11.25" customHeight="1">
      <c r="A1805" s="123">
        <v>48946.51898104042</v>
      </c>
      <c r="B1805" s="124">
        <v>29.824630000000003</v>
      </c>
      <c r="C1805" s="124">
        <f t="shared" si="1"/>
        <v>425.7833454</v>
      </c>
      <c r="D1805" s="124">
        <v>12698.830737782644</v>
      </c>
      <c r="E1805" s="125">
        <v>534.0</v>
      </c>
      <c r="F1805" s="125">
        <v>0.28</v>
      </c>
      <c r="G1805" s="126">
        <v>-0.2</v>
      </c>
      <c r="H1805" s="127">
        <f t="shared" si="2"/>
        <v>5126.4</v>
      </c>
      <c r="I1805" s="122">
        <f t="shared" si="3"/>
        <v>14.04493151</v>
      </c>
      <c r="J1805" s="122">
        <f t="shared" si="4"/>
        <v>926.9654795</v>
      </c>
      <c r="K1805" s="122">
        <f t="shared" si="5"/>
        <v>259.5503342</v>
      </c>
      <c r="L1805" s="122">
        <f t="shared" si="6"/>
        <v>1446</v>
      </c>
      <c r="M1805" s="125">
        <v>1.0</v>
      </c>
      <c r="N1805" s="125">
        <v>66.0</v>
      </c>
      <c r="O1805" s="118">
        <f t="shared" si="7"/>
        <v>66</v>
      </c>
      <c r="P1805" s="118"/>
      <c r="Q1805" s="118"/>
      <c r="R1805" s="118"/>
      <c r="S1805" s="118"/>
      <c r="T1805" s="118"/>
      <c r="U1805" s="118"/>
      <c r="V1805" s="118"/>
      <c r="W1805" s="118"/>
      <c r="X1805" s="118"/>
      <c r="Y1805" s="118"/>
      <c r="Z1805" s="118"/>
      <c r="AA1805" s="118"/>
      <c r="AB1805" s="118"/>
      <c r="AC1805" s="118"/>
      <c r="AD1805" s="118"/>
      <c r="AE1805" s="118"/>
      <c r="AF1805" s="118"/>
      <c r="AG1805" s="118"/>
    </row>
    <row r="1806" ht="11.25" customHeight="1">
      <c r="A1806" s="123">
        <v>27439.58354091551</v>
      </c>
      <c r="B1806" s="124">
        <v>15.385821</v>
      </c>
      <c r="C1806" s="124">
        <f t="shared" si="1"/>
        <v>2668.656864</v>
      </c>
      <c r="D1806" s="124">
        <v>41059.4768251606</v>
      </c>
      <c r="E1806" s="125">
        <v>446.0</v>
      </c>
      <c r="F1806" s="125">
        <v>1.72</v>
      </c>
      <c r="G1806" s="126">
        <v>-0.4</v>
      </c>
      <c r="H1806" s="127">
        <f t="shared" si="2"/>
        <v>3211.2</v>
      </c>
      <c r="I1806" s="122">
        <f t="shared" si="3"/>
        <v>8.797808219</v>
      </c>
      <c r="J1806" s="122">
        <f t="shared" si="4"/>
        <v>897.3764384</v>
      </c>
      <c r="K1806" s="122">
        <f t="shared" si="5"/>
        <v>1543.487474</v>
      </c>
      <c r="L1806" s="122">
        <f t="shared" si="6"/>
        <v>3984</v>
      </c>
      <c r="M1806" s="125">
        <v>0.85</v>
      </c>
      <c r="N1806" s="125">
        <v>87.0</v>
      </c>
      <c r="O1806" s="118">
        <f t="shared" si="7"/>
        <v>102</v>
      </c>
      <c r="P1806" s="118"/>
      <c r="Q1806" s="118"/>
      <c r="R1806" s="118"/>
      <c r="S1806" s="118"/>
      <c r="T1806" s="118"/>
      <c r="U1806" s="118"/>
      <c r="V1806" s="118"/>
      <c r="W1806" s="118"/>
      <c r="X1806" s="118"/>
      <c r="Y1806" s="118"/>
      <c r="Z1806" s="118"/>
      <c r="AA1806" s="118"/>
      <c r="AB1806" s="118"/>
      <c r="AC1806" s="118"/>
      <c r="AD1806" s="118"/>
      <c r="AE1806" s="118"/>
      <c r="AF1806" s="118"/>
      <c r="AG1806" s="118"/>
    </row>
    <row r="1807" ht="11.25" customHeight="1">
      <c r="A1807" s="123">
        <v>9994.266704138832</v>
      </c>
      <c r="B1807" s="124">
        <v>23.300860000000004</v>
      </c>
      <c r="C1807" s="124">
        <f t="shared" si="1"/>
        <v>313.7809846</v>
      </c>
      <c r="D1807" s="124">
        <v>7311.366793699378</v>
      </c>
      <c r="E1807" s="125">
        <v>308.0</v>
      </c>
      <c r="F1807" s="125">
        <v>0.95</v>
      </c>
      <c r="G1807" s="126">
        <v>0.5</v>
      </c>
      <c r="H1807" s="127">
        <f t="shared" si="2"/>
        <v>5544</v>
      </c>
      <c r="I1807" s="122">
        <f t="shared" si="3"/>
        <v>15.1890411</v>
      </c>
      <c r="J1807" s="122">
        <f t="shared" si="4"/>
        <v>516.4273973</v>
      </c>
      <c r="K1807" s="122">
        <f t="shared" si="5"/>
        <v>490.6060274</v>
      </c>
      <c r="L1807" s="122">
        <f t="shared" si="6"/>
        <v>1498</v>
      </c>
      <c r="M1807" s="125">
        <v>0.77</v>
      </c>
      <c r="N1807" s="125">
        <v>26.0</v>
      </c>
      <c r="O1807" s="118">
        <f t="shared" si="7"/>
        <v>34</v>
      </c>
      <c r="P1807" s="118"/>
      <c r="Q1807" s="118"/>
      <c r="R1807" s="118"/>
      <c r="S1807" s="118"/>
      <c r="T1807" s="118"/>
      <c r="U1807" s="118"/>
      <c r="V1807" s="118"/>
      <c r="W1807" s="118"/>
      <c r="X1807" s="118"/>
      <c r="Y1807" s="118"/>
      <c r="Z1807" s="118"/>
      <c r="AA1807" s="118"/>
      <c r="AB1807" s="118"/>
      <c r="AC1807" s="118"/>
      <c r="AD1807" s="118"/>
      <c r="AE1807" s="118"/>
      <c r="AF1807" s="118"/>
      <c r="AG1807" s="118"/>
    </row>
    <row r="1808" ht="11.25" customHeight="1">
      <c r="A1808" s="123">
        <v>63165.453434969706</v>
      </c>
      <c r="B1808" s="124">
        <v>5.670302</v>
      </c>
      <c r="C1808" s="124">
        <f t="shared" si="1"/>
        <v>1360.046294</v>
      </c>
      <c r="D1808" s="124">
        <v>7711.8732226020065</v>
      </c>
      <c r="E1808" s="125">
        <v>946.0</v>
      </c>
      <c r="F1808" s="125">
        <v>0.25</v>
      </c>
      <c r="G1808" s="126">
        <v>-0.4</v>
      </c>
      <c r="H1808" s="127">
        <f t="shared" si="2"/>
        <v>6811.2</v>
      </c>
      <c r="I1808" s="122">
        <f t="shared" si="3"/>
        <v>18.66082192</v>
      </c>
      <c r="J1808" s="122">
        <f t="shared" si="4"/>
        <v>1735.456438</v>
      </c>
      <c r="K1808" s="122">
        <f t="shared" si="5"/>
        <v>433.8641096</v>
      </c>
      <c r="L1808" s="122">
        <f t="shared" si="6"/>
        <v>2603</v>
      </c>
      <c r="M1808" s="125">
        <v>0.82</v>
      </c>
      <c r="N1808" s="125">
        <v>76.0</v>
      </c>
      <c r="O1808" s="118">
        <f t="shared" si="7"/>
        <v>93</v>
      </c>
      <c r="P1808" s="118"/>
      <c r="Q1808" s="118"/>
      <c r="R1808" s="118"/>
      <c r="S1808" s="118"/>
      <c r="T1808" s="118"/>
      <c r="U1808" s="118"/>
      <c r="V1808" s="118"/>
      <c r="W1808" s="118"/>
      <c r="X1808" s="118"/>
      <c r="Y1808" s="118"/>
      <c r="Z1808" s="118"/>
      <c r="AA1808" s="118"/>
      <c r="AB1808" s="118"/>
      <c r="AC1808" s="118"/>
      <c r="AD1808" s="118"/>
      <c r="AE1808" s="118"/>
      <c r="AF1808" s="118"/>
      <c r="AG1808" s="118"/>
    </row>
    <row r="1809" ht="11.25" customHeight="1">
      <c r="A1809" s="123">
        <v>75443.06423118389</v>
      </c>
      <c r="B1809" s="124">
        <v>9.236172000000002</v>
      </c>
      <c r="C1809" s="124">
        <f t="shared" si="1"/>
        <v>287.0449494</v>
      </c>
      <c r="D1809" s="124">
        <v>2651.1965247248518</v>
      </c>
      <c r="E1809" s="125">
        <v>446.0</v>
      </c>
      <c r="F1809" s="125">
        <v>0.34</v>
      </c>
      <c r="G1809" s="126">
        <v>1.5</v>
      </c>
      <c r="H1809" s="127">
        <f t="shared" si="2"/>
        <v>13380</v>
      </c>
      <c r="I1809" s="122">
        <f t="shared" si="3"/>
        <v>36.65753425</v>
      </c>
      <c r="J1809" s="122">
        <f t="shared" si="4"/>
        <v>1356.328767</v>
      </c>
      <c r="K1809" s="122">
        <f t="shared" si="5"/>
        <v>461.1517808</v>
      </c>
      <c r="L1809" s="122">
        <f t="shared" si="6"/>
        <v>2279</v>
      </c>
      <c r="M1809" s="125">
        <v>1.0</v>
      </c>
      <c r="N1809" s="125">
        <v>37.0</v>
      </c>
      <c r="O1809" s="118">
        <f t="shared" si="7"/>
        <v>37</v>
      </c>
      <c r="P1809" s="118"/>
      <c r="Q1809" s="118"/>
      <c r="R1809" s="118"/>
      <c r="S1809" s="118"/>
      <c r="T1809" s="118"/>
      <c r="U1809" s="118"/>
      <c r="V1809" s="118"/>
      <c r="W1809" s="118"/>
      <c r="X1809" s="118"/>
      <c r="Y1809" s="118"/>
      <c r="Z1809" s="118"/>
      <c r="AA1809" s="118"/>
      <c r="AB1809" s="118"/>
      <c r="AC1809" s="118"/>
      <c r="AD1809" s="118"/>
      <c r="AE1809" s="118"/>
      <c r="AF1809" s="118"/>
      <c r="AG1809" s="118"/>
    </row>
    <row r="1810" ht="11.25" customHeight="1">
      <c r="A1810" s="123">
        <v>99787.72462883109</v>
      </c>
      <c r="B1810" s="124">
        <v>9.23615</v>
      </c>
      <c r="C1810" s="124">
        <f t="shared" si="1"/>
        <v>287.0451211</v>
      </c>
      <c r="D1810" s="124">
        <v>2651.1917951086343</v>
      </c>
      <c r="E1810" s="125">
        <v>446.0</v>
      </c>
      <c r="F1810" s="125">
        <v>0.34</v>
      </c>
      <c r="G1810" s="126">
        <v>1.2</v>
      </c>
      <c r="H1810" s="127">
        <f t="shared" si="2"/>
        <v>11774.4</v>
      </c>
      <c r="I1810" s="122">
        <f t="shared" si="3"/>
        <v>32.25863014</v>
      </c>
      <c r="J1810" s="122">
        <f t="shared" si="4"/>
        <v>1193.569315</v>
      </c>
      <c r="K1810" s="122">
        <f t="shared" si="5"/>
        <v>405.8135671</v>
      </c>
      <c r="L1810" s="122">
        <f t="shared" si="6"/>
        <v>2005</v>
      </c>
      <c r="M1810" s="125">
        <v>1.0</v>
      </c>
      <c r="N1810" s="125">
        <v>37.0</v>
      </c>
      <c r="O1810" s="118">
        <f t="shared" si="7"/>
        <v>37</v>
      </c>
      <c r="P1810" s="118"/>
      <c r="Q1810" s="118"/>
      <c r="R1810" s="118"/>
      <c r="S1810" s="118"/>
      <c r="T1810" s="118"/>
      <c r="U1810" s="118"/>
      <c r="V1810" s="118"/>
      <c r="W1810" s="118"/>
      <c r="X1810" s="118"/>
      <c r="Y1810" s="118"/>
      <c r="Z1810" s="118"/>
      <c r="AA1810" s="118"/>
      <c r="AB1810" s="118"/>
      <c r="AC1810" s="118"/>
      <c r="AD1810" s="118"/>
      <c r="AE1810" s="118"/>
      <c r="AF1810" s="118"/>
      <c r="AG1810" s="118"/>
    </row>
    <row r="1811" ht="11.25" customHeight="1">
      <c r="A1811" s="123">
        <v>20353.366089673742</v>
      </c>
      <c r="B1811" s="124">
        <v>39.89088400000001</v>
      </c>
      <c r="C1811" s="124">
        <f t="shared" si="1"/>
        <v>2932.962759</v>
      </c>
      <c r="D1811" s="124">
        <v>116998.47719993682</v>
      </c>
      <c r="E1811" s="125">
        <v>688.0</v>
      </c>
      <c r="F1811" s="125">
        <v>1.06</v>
      </c>
      <c r="G1811" s="126">
        <v>1.2</v>
      </c>
      <c r="H1811" s="127">
        <f t="shared" si="2"/>
        <v>18163.2</v>
      </c>
      <c r="I1811" s="122">
        <f t="shared" si="3"/>
        <v>49.76219178</v>
      </c>
      <c r="J1811" s="122">
        <f t="shared" si="4"/>
        <v>6120.749589</v>
      </c>
      <c r="K1811" s="122">
        <f t="shared" si="5"/>
        <v>6487.994564</v>
      </c>
      <c r="L1811" s="122">
        <f t="shared" si="6"/>
        <v>19097</v>
      </c>
      <c r="M1811" s="125">
        <v>0.82</v>
      </c>
      <c r="N1811" s="125">
        <v>101.0</v>
      </c>
      <c r="O1811" s="118">
        <f t="shared" si="7"/>
        <v>123</v>
      </c>
      <c r="P1811" s="118"/>
      <c r="Q1811" s="118"/>
      <c r="R1811" s="118"/>
      <c r="S1811" s="118"/>
      <c r="T1811" s="118"/>
      <c r="U1811" s="118"/>
      <c r="V1811" s="118"/>
      <c r="W1811" s="118"/>
      <c r="X1811" s="118"/>
      <c r="Y1811" s="118"/>
      <c r="Z1811" s="118"/>
      <c r="AA1811" s="118"/>
      <c r="AB1811" s="118"/>
      <c r="AC1811" s="118"/>
      <c r="AD1811" s="118"/>
      <c r="AE1811" s="118"/>
      <c r="AF1811" s="118"/>
      <c r="AG1811" s="118"/>
    </row>
    <row r="1812" ht="11.25" customHeight="1">
      <c r="A1812" s="123">
        <v>49338.573705234514</v>
      </c>
      <c r="B1812" s="124">
        <v>8.347625</v>
      </c>
      <c r="C1812" s="124">
        <f t="shared" si="1"/>
        <v>1105.734626</v>
      </c>
      <c r="D1812" s="124">
        <v>9230.258004403335</v>
      </c>
      <c r="E1812" s="125">
        <v>608.0</v>
      </c>
      <c r="F1812" s="125">
        <v>1.23</v>
      </c>
      <c r="G1812" s="126">
        <v>-0.1</v>
      </c>
      <c r="H1812" s="127">
        <f t="shared" si="2"/>
        <v>6566.4</v>
      </c>
      <c r="I1812" s="122">
        <f t="shared" si="3"/>
        <v>17.99013699</v>
      </c>
      <c r="J1812" s="122">
        <f t="shared" si="4"/>
        <v>629.6547945</v>
      </c>
      <c r="K1812" s="122">
        <f t="shared" si="5"/>
        <v>774.4753973</v>
      </c>
      <c r="L1812" s="122">
        <f t="shared" si="6"/>
        <v>2179</v>
      </c>
      <c r="M1812" s="125">
        <v>1.0</v>
      </c>
      <c r="N1812" s="125">
        <v>35.0</v>
      </c>
      <c r="O1812" s="118">
        <f t="shared" si="7"/>
        <v>35</v>
      </c>
      <c r="P1812" s="118"/>
      <c r="Q1812" s="118"/>
      <c r="R1812" s="118"/>
      <c r="S1812" s="118"/>
      <c r="T1812" s="118"/>
      <c r="U1812" s="118"/>
      <c r="V1812" s="118"/>
      <c r="W1812" s="118"/>
      <c r="X1812" s="118"/>
      <c r="Y1812" s="118"/>
      <c r="Z1812" s="118"/>
      <c r="AA1812" s="118"/>
      <c r="AB1812" s="118"/>
      <c r="AC1812" s="118"/>
      <c r="AD1812" s="118"/>
      <c r="AE1812" s="118"/>
      <c r="AF1812" s="118"/>
      <c r="AG1812" s="118"/>
    </row>
    <row r="1813" ht="11.25" customHeight="1">
      <c r="A1813" s="123">
        <v>52913.96599031424</v>
      </c>
      <c r="B1813" s="124">
        <v>5.54169</v>
      </c>
      <c r="C1813" s="124">
        <f t="shared" si="1"/>
        <v>193.6545678</v>
      </c>
      <c r="D1813" s="124">
        <v>1073.1735817327994</v>
      </c>
      <c r="E1813" s="125">
        <v>478.0</v>
      </c>
      <c r="F1813" s="125">
        <v>0.54</v>
      </c>
      <c r="G1813" s="126">
        <v>-0.4</v>
      </c>
      <c r="H1813" s="127">
        <f t="shared" si="2"/>
        <v>3441.6</v>
      </c>
      <c r="I1813" s="122">
        <f t="shared" si="3"/>
        <v>9.429041096</v>
      </c>
      <c r="J1813" s="122">
        <f t="shared" si="4"/>
        <v>216.8679452</v>
      </c>
      <c r="K1813" s="122">
        <f t="shared" si="5"/>
        <v>117.1086904</v>
      </c>
      <c r="L1813" s="122">
        <f t="shared" si="6"/>
        <v>451</v>
      </c>
      <c r="M1813" s="125">
        <v>0.7</v>
      </c>
      <c r="N1813" s="125">
        <v>16.0</v>
      </c>
      <c r="O1813" s="118">
        <f t="shared" si="7"/>
        <v>23</v>
      </c>
      <c r="P1813" s="118"/>
      <c r="Q1813" s="118"/>
      <c r="R1813" s="118"/>
      <c r="S1813" s="118"/>
      <c r="T1813" s="118"/>
      <c r="U1813" s="118"/>
      <c r="V1813" s="118"/>
      <c r="W1813" s="118"/>
      <c r="X1813" s="118"/>
      <c r="Y1813" s="118"/>
      <c r="Z1813" s="118"/>
      <c r="AA1813" s="118"/>
      <c r="AB1813" s="118"/>
      <c r="AC1813" s="118"/>
      <c r="AD1813" s="118"/>
      <c r="AE1813" s="118"/>
      <c r="AF1813" s="118"/>
      <c r="AG1813" s="118"/>
    </row>
    <row r="1814" ht="11.25" customHeight="1">
      <c r="A1814" s="123">
        <v>36628.594904484424</v>
      </c>
      <c r="B1814" s="124">
        <v>8.148866</v>
      </c>
      <c r="C1814" s="124">
        <f t="shared" si="1"/>
        <v>141.3676982</v>
      </c>
      <c r="D1814" s="124">
        <v>1151.9864292212205</v>
      </c>
      <c r="E1814" s="125">
        <v>204.0</v>
      </c>
      <c r="F1814" s="125">
        <v>0.25</v>
      </c>
      <c r="G1814" s="126">
        <v>0.2</v>
      </c>
      <c r="H1814" s="127">
        <f t="shared" si="2"/>
        <v>2937.6</v>
      </c>
      <c r="I1814" s="122">
        <f t="shared" si="3"/>
        <v>8.048219178</v>
      </c>
      <c r="J1814" s="122">
        <f t="shared" si="4"/>
        <v>346.0734247</v>
      </c>
      <c r="K1814" s="122">
        <f t="shared" si="5"/>
        <v>86.51835616</v>
      </c>
      <c r="L1814" s="122">
        <f t="shared" si="6"/>
        <v>519</v>
      </c>
      <c r="M1814" s="125">
        <v>0.82</v>
      </c>
      <c r="N1814" s="125">
        <v>35.0</v>
      </c>
      <c r="O1814" s="118">
        <f t="shared" si="7"/>
        <v>43</v>
      </c>
      <c r="P1814" s="118"/>
      <c r="Q1814" s="118"/>
      <c r="R1814" s="118"/>
      <c r="S1814" s="118"/>
      <c r="T1814" s="118"/>
      <c r="U1814" s="118"/>
      <c r="V1814" s="118"/>
      <c r="W1814" s="118"/>
      <c r="X1814" s="118"/>
      <c r="Y1814" s="118"/>
      <c r="Z1814" s="118"/>
      <c r="AA1814" s="118"/>
      <c r="AB1814" s="118"/>
      <c r="AC1814" s="118"/>
      <c r="AD1814" s="118"/>
      <c r="AE1814" s="118"/>
      <c r="AF1814" s="118"/>
      <c r="AG1814" s="118"/>
    </row>
    <row r="1815" ht="11.25" customHeight="1">
      <c r="A1815" s="123">
        <v>58870.79322307918</v>
      </c>
      <c r="B1815" s="124">
        <v>7.353863000000001</v>
      </c>
      <c r="C1815" s="124">
        <f t="shared" si="1"/>
        <v>805.1041364</v>
      </c>
      <c r="D1815" s="124">
        <v>5920.625520097476</v>
      </c>
      <c r="E1815" s="125">
        <v>430.0</v>
      </c>
      <c r="F1815" s="125">
        <v>1.24</v>
      </c>
      <c r="G1815" s="126">
        <v>1.2</v>
      </c>
      <c r="H1815" s="127">
        <f t="shared" si="2"/>
        <v>11352</v>
      </c>
      <c r="I1815" s="122">
        <f t="shared" si="3"/>
        <v>31.10136986</v>
      </c>
      <c r="J1815" s="122">
        <f t="shared" si="4"/>
        <v>1337.358904</v>
      </c>
      <c r="K1815" s="122">
        <f t="shared" si="5"/>
        <v>1658.325041</v>
      </c>
      <c r="L1815" s="122">
        <f t="shared" si="6"/>
        <v>4654</v>
      </c>
      <c r="M1815" s="125">
        <v>0.82</v>
      </c>
      <c r="N1815" s="125">
        <v>35.0</v>
      </c>
      <c r="O1815" s="118">
        <f t="shared" si="7"/>
        <v>43</v>
      </c>
      <c r="P1815" s="118"/>
      <c r="Q1815" s="118"/>
      <c r="R1815" s="118"/>
      <c r="S1815" s="118"/>
      <c r="T1815" s="118"/>
      <c r="U1815" s="118"/>
      <c r="V1815" s="118"/>
      <c r="W1815" s="118"/>
      <c r="X1815" s="118"/>
      <c r="Y1815" s="118"/>
      <c r="Z1815" s="118"/>
      <c r="AA1815" s="118"/>
      <c r="AB1815" s="118"/>
      <c r="AC1815" s="118"/>
      <c r="AD1815" s="118"/>
      <c r="AE1815" s="118"/>
      <c r="AF1815" s="118"/>
      <c r="AG1815" s="118"/>
    </row>
    <row r="1816" ht="11.25" customHeight="1">
      <c r="A1816" s="123">
        <v>18093.398034942944</v>
      </c>
      <c r="B1816" s="124">
        <v>10.954790000000001</v>
      </c>
      <c r="C1816" s="124">
        <f t="shared" si="1"/>
        <v>145.012807</v>
      </c>
      <c r="D1816" s="124">
        <v>1588.58484834126</v>
      </c>
      <c r="E1816" s="125">
        <v>196.0</v>
      </c>
      <c r="F1816" s="125">
        <v>0.93</v>
      </c>
      <c r="G1816" s="126">
        <v>0.2</v>
      </c>
      <c r="H1816" s="127">
        <f t="shared" si="2"/>
        <v>2822.4</v>
      </c>
      <c r="I1816" s="122">
        <f t="shared" si="3"/>
        <v>7.73260274</v>
      </c>
      <c r="J1816" s="122">
        <f t="shared" si="4"/>
        <v>177.849863</v>
      </c>
      <c r="K1816" s="122">
        <f t="shared" si="5"/>
        <v>165.4003726</v>
      </c>
      <c r="L1816" s="122">
        <f t="shared" si="6"/>
        <v>509</v>
      </c>
      <c r="M1816" s="125">
        <v>1.0</v>
      </c>
      <c r="N1816" s="125">
        <v>23.0</v>
      </c>
      <c r="O1816" s="118">
        <f t="shared" si="7"/>
        <v>23</v>
      </c>
      <c r="P1816" s="118"/>
      <c r="Q1816" s="118"/>
      <c r="R1816" s="118"/>
      <c r="S1816" s="118"/>
      <c r="T1816" s="118"/>
      <c r="U1816" s="118"/>
      <c r="V1816" s="118"/>
      <c r="W1816" s="118"/>
      <c r="X1816" s="118"/>
      <c r="Y1816" s="118"/>
      <c r="Z1816" s="118"/>
      <c r="AA1816" s="118"/>
      <c r="AB1816" s="118"/>
      <c r="AC1816" s="118"/>
      <c r="AD1816" s="118"/>
      <c r="AE1816" s="118"/>
      <c r="AF1816" s="118"/>
      <c r="AG1816" s="118"/>
    </row>
    <row r="1817" ht="11.25" customHeight="1">
      <c r="A1817" s="123">
        <v>54977.50853106851</v>
      </c>
      <c r="B1817" s="124">
        <v>290.56512100000003</v>
      </c>
      <c r="C1817" s="124">
        <f t="shared" si="1"/>
        <v>219.1970329</v>
      </c>
      <c r="D1817" s="124">
        <v>63691.012375851235</v>
      </c>
      <c r="E1817" s="125">
        <v>592.0</v>
      </c>
      <c r="F1817" s="125">
        <v>0.52</v>
      </c>
      <c r="G1817" s="126">
        <v>0.2</v>
      </c>
      <c r="H1817" s="127">
        <f t="shared" si="2"/>
        <v>8524.8</v>
      </c>
      <c r="I1817" s="122">
        <f t="shared" si="3"/>
        <v>23.35561644</v>
      </c>
      <c r="J1817" s="122">
        <f t="shared" si="4"/>
        <v>537.1791781</v>
      </c>
      <c r="K1817" s="122">
        <f t="shared" si="5"/>
        <v>279.3331726</v>
      </c>
      <c r="L1817" s="122">
        <f t="shared" si="6"/>
        <v>1096</v>
      </c>
      <c r="M1817" s="125">
        <v>0.7</v>
      </c>
      <c r="N1817" s="125">
        <v>16.0</v>
      </c>
      <c r="O1817" s="118">
        <f t="shared" si="7"/>
        <v>23</v>
      </c>
      <c r="P1817" s="118"/>
      <c r="Q1817" s="118"/>
      <c r="R1817" s="118"/>
      <c r="S1817" s="118"/>
      <c r="T1817" s="118"/>
      <c r="U1817" s="118"/>
      <c r="V1817" s="118"/>
      <c r="W1817" s="118"/>
      <c r="X1817" s="118"/>
      <c r="Y1817" s="118"/>
      <c r="Z1817" s="118"/>
      <c r="AA1817" s="118"/>
      <c r="AB1817" s="118"/>
      <c r="AC1817" s="118"/>
      <c r="AD1817" s="118"/>
      <c r="AE1817" s="118"/>
      <c r="AF1817" s="118"/>
      <c r="AG1817" s="118"/>
    </row>
    <row r="1818" ht="11.25" customHeight="1">
      <c r="A1818" s="123">
        <v>92202.74040318173</v>
      </c>
      <c r="B1818" s="124">
        <v>9.037413</v>
      </c>
      <c r="C1818" s="124">
        <f t="shared" si="1"/>
        <v>322.9003887</v>
      </c>
      <c r="D1818" s="124">
        <v>2918.1841708646</v>
      </c>
      <c r="E1818" s="125">
        <v>204.0</v>
      </c>
      <c r="F1818" s="125">
        <v>1.0</v>
      </c>
      <c r="G1818" s="126">
        <v>-0.4</v>
      </c>
      <c r="H1818" s="127">
        <f t="shared" si="2"/>
        <v>1468.8</v>
      </c>
      <c r="I1818" s="122">
        <f t="shared" si="3"/>
        <v>4.024109589</v>
      </c>
      <c r="J1818" s="122">
        <f t="shared" si="4"/>
        <v>148.8920548</v>
      </c>
      <c r="K1818" s="122">
        <f t="shared" si="5"/>
        <v>148.8920548</v>
      </c>
      <c r="L1818" s="122">
        <f t="shared" si="6"/>
        <v>447</v>
      </c>
      <c r="M1818" s="125">
        <v>1.0</v>
      </c>
      <c r="N1818" s="125">
        <v>37.0</v>
      </c>
      <c r="O1818" s="118">
        <f t="shared" si="7"/>
        <v>37</v>
      </c>
      <c r="P1818" s="118"/>
      <c r="Q1818" s="118"/>
      <c r="R1818" s="118"/>
      <c r="S1818" s="118"/>
      <c r="T1818" s="118"/>
      <c r="U1818" s="118"/>
      <c r="V1818" s="118"/>
      <c r="W1818" s="118"/>
      <c r="X1818" s="118"/>
      <c r="Y1818" s="118"/>
      <c r="Z1818" s="118"/>
      <c r="AA1818" s="118"/>
      <c r="AB1818" s="118"/>
      <c r="AC1818" s="118"/>
      <c r="AD1818" s="118"/>
      <c r="AE1818" s="118"/>
      <c r="AF1818" s="118"/>
      <c r="AG1818" s="118"/>
    </row>
    <row r="1819" ht="11.25" customHeight="1">
      <c r="A1819" s="123">
        <v>97544.60350659293</v>
      </c>
      <c r="B1819" s="124">
        <v>11.890098</v>
      </c>
      <c r="C1819" s="124">
        <f t="shared" si="1"/>
        <v>1371.764427</v>
      </c>
      <c r="D1819" s="124">
        <v>16310.413467475713</v>
      </c>
      <c r="E1819" s="125">
        <v>502.0</v>
      </c>
      <c r="F1819" s="125">
        <v>0.96</v>
      </c>
      <c r="G1819" s="126">
        <v>-0.4</v>
      </c>
      <c r="H1819" s="127">
        <f t="shared" si="2"/>
        <v>3614.4</v>
      </c>
      <c r="I1819" s="122">
        <f t="shared" si="3"/>
        <v>9.902465753</v>
      </c>
      <c r="J1819" s="122">
        <f t="shared" si="4"/>
        <v>871.4169863</v>
      </c>
      <c r="K1819" s="122">
        <f t="shared" si="5"/>
        <v>836.5603068</v>
      </c>
      <c r="L1819" s="122">
        <f t="shared" si="6"/>
        <v>2545</v>
      </c>
      <c r="M1819" s="125">
        <v>0.75</v>
      </c>
      <c r="N1819" s="125">
        <v>66.0</v>
      </c>
      <c r="O1819" s="118">
        <f t="shared" si="7"/>
        <v>88</v>
      </c>
      <c r="P1819" s="118"/>
      <c r="Q1819" s="118"/>
      <c r="R1819" s="118"/>
      <c r="S1819" s="118"/>
      <c r="T1819" s="118"/>
      <c r="U1819" s="118"/>
      <c r="V1819" s="118"/>
      <c r="W1819" s="118"/>
      <c r="X1819" s="118"/>
      <c r="Y1819" s="118"/>
      <c r="Z1819" s="118"/>
      <c r="AA1819" s="118"/>
      <c r="AB1819" s="118"/>
      <c r="AC1819" s="118"/>
      <c r="AD1819" s="118"/>
      <c r="AE1819" s="118"/>
      <c r="AF1819" s="118"/>
      <c r="AG1819" s="118"/>
    </row>
    <row r="1820" ht="11.25" customHeight="1">
      <c r="A1820" s="123">
        <v>66898.45025918353</v>
      </c>
      <c r="B1820" s="124">
        <v>37.92673500000001</v>
      </c>
      <c r="C1820" s="124">
        <f t="shared" si="1"/>
        <v>3469.692056</v>
      </c>
      <c r="D1820" s="124">
        <v>131594.09114767952</v>
      </c>
      <c r="E1820" s="125">
        <v>624.0</v>
      </c>
      <c r="F1820" s="125">
        <v>1.07</v>
      </c>
      <c r="G1820" s="126">
        <v>0.6</v>
      </c>
      <c r="H1820" s="127">
        <f t="shared" si="2"/>
        <v>11980.8</v>
      </c>
      <c r="I1820" s="122">
        <f t="shared" si="3"/>
        <v>32.82410959</v>
      </c>
      <c r="J1820" s="122">
        <f t="shared" si="4"/>
        <v>5350.329863</v>
      </c>
      <c r="K1820" s="122">
        <f t="shared" si="5"/>
        <v>5724.852953</v>
      </c>
      <c r="L1820" s="122">
        <f t="shared" si="6"/>
        <v>16800</v>
      </c>
      <c r="M1820" s="125">
        <v>0.8</v>
      </c>
      <c r="N1820" s="125">
        <v>130.0</v>
      </c>
      <c r="O1820" s="118">
        <f t="shared" si="7"/>
        <v>163</v>
      </c>
      <c r="P1820" s="118"/>
      <c r="Q1820" s="118"/>
      <c r="R1820" s="118"/>
      <c r="S1820" s="118"/>
      <c r="T1820" s="118"/>
      <c r="U1820" s="118"/>
      <c r="V1820" s="118"/>
      <c r="W1820" s="118"/>
      <c r="X1820" s="118"/>
      <c r="Y1820" s="118"/>
      <c r="Z1820" s="118"/>
      <c r="AA1820" s="118"/>
      <c r="AB1820" s="118"/>
      <c r="AC1820" s="118"/>
      <c r="AD1820" s="118"/>
      <c r="AE1820" s="118"/>
      <c r="AF1820" s="118"/>
      <c r="AG1820" s="118"/>
    </row>
    <row r="1821" ht="11.25" customHeight="1">
      <c r="A1821" s="123">
        <v>57445.501784406326</v>
      </c>
      <c r="B1821" s="124">
        <v>6.792324</v>
      </c>
      <c r="C1821" s="124">
        <f t="shared" si="1"/>
        <v>1134.4439</v>
      </c>
      <c r="D1821" s="124">
        <v>7705.510528033191</v>
      </c>
      <c r="E1821" s="125">
        <v>736.0</v>
      </c>
      <c r="F1821" s="125">
        <v>0.74</v>
      </c>
      <c r="G1821" s="126">
        <v>-0.6</v>
      </c>
      <c r="H1821" s="127">
        <f t="shared" si="2"/>
        <v>3532.8</v>
      </c>
      <c r="I1821" s="122">
        <f t="shared" si="3"/>
        <v>9.67890411</v>
      </c>
      <c r="J1821" s="122">
        <f t="shared" si="4"/>
        <v>512.9819178</v>
      </c>
      <c r="K1821" s="122">
        <f t="shared" si="5"/>
        <v>379.6066192</v>
      </c>
      <c r="L1821" s="122">
        <f t="shared" si="6"/>
        <v>1272</v>
      </c>
      <c r="M1821" s="125">
        <v>0.83</v>
      </c>
      <c r="N1821" s="125">
        <v>44.0</v>
      </c>
      <c r="O1821" s="118">
        <f t="shared" si="7"/>
        <v>53</v>
      </c>
      <c r="P1821" s="118"/>
      <c r="Q1821" s="118"/>
      <c r="R1821" s="118"/>
      <c r="S1821" s="118"/>
      <c r="T1821" s="118"/>
      <c r="U1821" s="118"/>
      <c r="V1821" s="118"/>
      <c r="W1821" s="118"/>
      <c r="X1821" s="118"/>
      <c r="Y1821" s="118"/>
      <c r="Z1821" s="118"/>
      <c r="AA1821" s="118"/>
      <c r="AB1821" s="118"/>
      <c r="AC1821" s="118"/>
      <c r="AD1821" s="118"/>
      <c r="AE1821" s="118"/>
      <c r="AF1821" s="118"/>
      <c r="AG1821" s="118"/>
    </row>
    <row r="1822" ht="11.25" customHeight="1">
      <c r="A1822" s="123">
        <v>14894.117286559505</v>
      </c>
      <c r="B1822" s="124">
        <v>29.707722000000004</v>
      </c>
      <c r="C1822" s="124">
        <f t="shared" si="1"/>
        <v>1519.148332</v>
      </c>
      <c r="D1822" s="124">
        <v>45130.43633184194</v>
      </c>
      <c r="E1822" s="125">
        <v>632.0</v>
      </c>
      <c r="F1822" s="125">
        <v>0.79</v>
      </c>
      <c r="G1822" s="126">
        <v>0.4</v>
      </c>
      <c r="H1822" s="127">
        <f t="shared" si="2"/>
        <v>10617.6</v>
      </c>
      <c r="I1822" s="122">
        <f t="shared" si="3"/>
        <v>29.08931507</v>
      </c>
      <c r="J1822" s="122">
        <f t="shared" si="4"/>
        <v>2210.787945</v>
      </c>
      <c r="K1822" s="122">
        <f t="shared" si="5"/>
        <v>1746.522477</v>
      </c>
      <c r="L1822" s="122">
        <f t="shared" si="6"/>
        <v>5704</v>
      </c>
      <c r="M1822" s="125">
        <v>1.0</v>
      </c>
      <c r="N1822" s="125">
        <v>76.0</v>
      </c>
      <c r="O1822" s="118">
        <f t="shared" si="7"/>
        <v>76</v>
      </c>
      <c r="P1822" s="118"/>
      <c r="Q1822" s="118"/>
      <c r="R1822" s="118"/>
      <c r="S1822" s="118"/>
      <c r="T1822" s="118"/>
      <c r="U1822" s="118"/>
      <c r="V1822" s="118"/>
      <c r="W1822" s="118"/>
      <c r="X1822" s="118"/>
      <c r="Y1822" s="118"/>
      <c r="Z1822" s="118"/>
      <c r="AA1822" s="118"/>
      <c r="AB1822" s="118"/>
      <c r="AC1822" s="118"/>
      <c r="AD1822" s="118"/>
      <c r="AE1822" s="118"/>
      <c r="AF1822" s="118"/>
      <c r="AG1822" s="118"/>
    </row>
    <row r="1823" ht="11.25" customHeight="1">
      <c r="A1823" s="123">
        <v>73985.47922119248</v>
      </c>
      <c r="B1823" s="124">
        <v>6.7575970000000005</v>
      </c>
      <c r="C1823" s="124">
        <f t="shared" si="1"/>
        <v>524.0850505</v>
      </c>
      <c r="D1823" s="124">
        <v>3541.5555650339634</v>
      </c>
      <c r="E1823" s="125">
        <v>858.0</v>
      </c>
      <c r="F1823" s="125">
        <v>0.31</v>
      </c>
      <c r="G1823" s="126">
        <v>1.2</v>
      </c>
      <c r="H1823" s="127">
        <f t="shared" si="2"/>
        <v>22651.2</v>
      </c>
      <c r="I1823" s="122">
        <f t="shared" si="3"/>
        <v>62.05808219</v>
      </c>
      <c r="J1823" s="122">
        <f t="shared" si="4"/>
        <v>2358.207123</v>
      </c>
      <c r="K1823" s="122">
        <f t="shared" si="5"/>
        <v>731.0442082</v>
      </c>
      <c r="L1823" s="122">
        <f t="shared" si="6"/>
        <v>3820</v>
      </c>
      <c r="M1823" s="125">
        <v>0.82</v>
      </c>
      <c r="N1823" s="125">
        <v>31.0</v>
      </c>
      <c r="O1823" s="118">
        <f t="shared" si="7"/>
        <v>38</v>
      </c>
      <c r="P1823" s="118"/>
      <c r="Q1823" s="118"/>
      <c r="R1823" s="118"/>
      <c r="S1823" s="118"/>
      <c r="T1823" s="118"/>
      <c r="U1823" s="118"/>
      <c r="V1823" s="118"/>
      <c r="W1823" s="118"/>
      <c r="X1823" s="118"/>
      <c r="Y1823" s="118"/>
      <c r="Z1823" s="118"/>
      <c r="AA1823" s="118"/>
      <c r="AB1823" s="118"/>
      <c r="AC1823" s="118"/>
      <c r="AD1823" s="118"/>
      <c r="AE1823" s="118"/>
      <c r="AF1823" s="118"/>
      <c r="AG1823" s="118"/>
    </row>
    <row r="1824" ht="11.25" customHeight="1">
      <c r="A1824" s="123">
        <v>14429.984434806487</v>
      </c>
      <c r="B1824" s="124">
        <v>6.7575970000000005</v>
      </c>
      <c r="C1824" s="124">
        <f t="shared" si="1"/>
        <v>524.0850505</v>
      </c>
      <c r="D1824" s="124">
        <v>3541.5555650339634</v>
      </c>
      <c r="E1824" s="125">
        <v>858.0</v>
      </c>
      <c r="F1824" s="125">
        <v>0.31</v>
      </c>
      <c r="G1824" s="126">
        <v>0.6</v>
      </c>
      <c r="H1824" s="127">
        <f t="shared" si="2"/>
        <v>16473.6</v>
      </c>
      <c r="I1824" s="122">
        <f t="shared" si="3"/>
        <v>45.13315068</v>
      </c>
      <c r="J1824" s="122">
        <f t="shared" si="4"/>
        <v>1715.059726</v>
      </c>
      <c r="K1824" s="122">
        <f t="shared" si="5"/>
        <v>531.6685151</v>
      </c>
      <c r="L1824" s="122">
        <f t="shared" si="6"/>
        <v>2778</v>
      </c>
      <c r="M1824" s="125">
        <v>0.82</v>
      </c>
      <c r="N1824" s="125">
        <v>31.0</v>
      </c>
      <c r="O1824" s="118">
        <f t="shared" si="7"/>
        <v>38</v>
      </c>
      <c r="P1824" s="118"/>
      <c r="Q1824" s="118"/>
      <c r="R1824" s="118"/>
      <c r="S1824" s="118"/>
      <c r="T1824" s="118"/>
      <c r="U1824" s="118"/>
      <c r="V1824" s="118"/>
      <c r="W1824" s="118"/>
      <c r="X1824" s="118"/>
      <c r="Y1824" s="118"/>
      <c r="Z1824" s="118"/>
      <c r="AA1824" s="118"/>
      <c r="AB1824" s="118"/>
      <c r="AC1824" s="118"/>
      <c r="AD1824" s="118"/>
      <c r="AE1824" s="118"/>
      <c r="AF1824" s="118"/>
      <c r="AG1824" s="118"/>
    </row>
    <row r="1825" ht="11.25" customHeight="1">
      <c r="A1825" s="123">
        <v>32745.018581519314</v>
      </c>
      <c r="B1825" s="124">
        <v>18.682774000000002</v>
      </c>
      <c r="C1825" s="124">
        <f t="shared" si="1"/>
        <v>544.4223357</v>
      </c>
      <c r="D1825" s="124">
        <v>10171.319458780481</v>
      </c>
      <c r="E1825" s="125">
        <v>656.0</v>
      </c>
      <c r="F1825" s="125">
        <v>0.6</v>
      </c>
      <c r="G1825" s="126">
        <v>0.5</v>
      </c>
      <c r="H1825" s="127">
        <f t="shared" si="2"/>
        <v>11808</v>
      </c>
      <c r="I1825" s="122">
        <f t="shared" si="3"/>
        <v>32.35068493</v>
      </c>
      <c r="J1825" s="122">
        <f t="shared" si="4"/>
        <v>1067.572603</v>
      </c>
      <c r="K1825" s="122">
        <f t="shared" si="5"/>
        <v>640.5435616</v>
      </c>
      <c r="L1825" s="122">
        <f t="shared" si="6"/>
        <v>2349</v>
      </c>
      <c r="M1825" s="125">
        <v>1.0</v>
      </c>
      <c r="N1825" s="125">
        <v>33.0</v>
      </c>
      <c r="O1825" s="118">
        <f t="shared" si="7"/>
        <v>33</v>
      </c>
      <c r="P1825" s="118"/>
      <c r="Q1825" s="118"/>
      <c r="R1825" s="118"/>
      <c r="S1825" s="118"/>
      <c r="T1825" s="118"/>
      <c r="U1825" s="118"/>
      <c r="V1825" s="118"/>
      <c r="W1825" s="118"/>
      <c r="X1825" s="118"/>
      <c r="Y1825" s="118"/>
      <c r="Z1825" s="118"/>
      <c r="AA1825" s="118"/>
      <c r="AB1825" s="118"/>
      <c r="AC1825" s="118"/>
      <c r="AD1825" s="118"/>
      <c r="AE1825" s="118"/>
      <c r="AF1825" s="118"/>
      <c r="AG1825" s="118"/>
    </row>
    <row r="1826" ht="11.25" customHeight="1">
      <c r="A1826" s="123">
        <v>76211.0749877482</v>
      </c>
      <c r="B1826" s="124">
        <v>16.180824</v>
      </c>
      <c r="C1826" s="124">
        <f t="shared" si="1"/>
        <v>371.4446548</v>
      </c>
      <c r="D1826" s="124">
        <v>6010.280585048699</v>
      </c>
      <c r="E1826" s="125">
        <v>608.0</v>
      </c>
      <c r="F1826" s="125">
        <v>0.61</v>
      </c>
      <c r="G1826" s="126">
        <v>1.2</v>
      </c>
      <c r="H1826" s="127">
        <f t="shared" si="2"/>
        <v>16051.2</v>
      </c>
      <c r="I1826" s="122">
        <f t="shared" si="3"/>
        <v>43.97589041</v>
      </c>
      <c r="J1826" s="122">
        <f t="shared" si="4"/>
        <v>1187.349041</v>
      </c>
      <c r="K1826" s="122">
        <f t="shared" si="5"/>
        <v>724.2829151</v>
      </c>
      <c r="L1826" s="122">
        <f t="shared" si="6"/>
        <v>2636</v>
      </c>
      <c r="M1826" s="125">
        <v>0.85</v>
      </c>
      <c r="N1826" s="125">
        <v>23.0</v>
      </c>
      <c r="O1826" s="118">
        <f t="shared" si="7"/>
        <v>27</v>
      </c>
      <c r="P1826" s="118"/>
      <c r="Q1826" s="118"/>
      <c r="R1826" s="118"/>
      <c r="S1826" s="118"/>
      <c r="T1826" s="118"/>
      <c r="U1826" s="118"/>
      <c r="V1826" s="118"/>
      <c r="W1826" s="118"/>
      <c r="X1826" s="118"/>
      <c r="Y1826" s="118"/>
      <c r="Z1826" s="118"/>
      <c r="AA1826" s="118"/>
      <c r="AB1826" s="118"/>
      <c r="AC1826" s="118"/>
      <c r="AD1826" s="118"/>
      <c r="AE1826" s="118"/>
      <c r="AF1826" s="118"/>
      <c r="AG1826" s="118"/>
    </row>
    <row r="1827" ht="11.25" customHeight="1">
      <c r="A1827" s="123">
        <v>97364.80366001956</v>
      </c>
      <c r="B1827" s="124">
        <v>10.159787</v>
      </c>
      <c r="C1827" s="124">
        <f t="shared" si="1"/>
        <v>879.3976462</v>
      </c>
      <c r="D1827" s="124">
        <v>8934.492773927574</v>
      </c>
      <c r="E1827" s="125">
        <v>1076.0</v>
      </c>
      <c r="F1827" s="125">
        <v>0.81</v>
      </c>
      <c r="G1827" s="126">
        <v>0.8</v>
      </c>
      <c r="H1827" s="127">
        <f t="shared" si="2"/>
        <v>23241.6</v>
      </c>
      <c r="I1827" s="122">
        <f t="shared" si="3"/>
        <v>63.67561644</v>
      </c>
      <c r="J1827" s="122">
        <f t="shared" si="4"/>
        <v>1719.241644</v>
      </c>
      <c r="K1827" s="122">
        <f t="shared" si="5"/>
        <v>1392.585732</v>
      </c>
      <c r="L1827" s="122">
        <f t="shared" si="6"/>
        <v>4504</v>
      </c>
      <c r="M1827" s="125">
        <v>0.85</v>
      </c>
      <c r="N1827" s="125">
        <v>23.0</v>
      </c>
      <c r="O1827" s="118">
        <f t="shared" si="7"/>
        <v>27</v>
      </c>
      <c r="P1827" s="118"/>
      <c r="Q1827" s="118"/>
      <c r="R1827" s="118"/>
      <c r="S1827" s="118"/>
      <c r="T1827" s="118"/>
      <c r="U1827" s="118"/>
      <c r="V1827" s="118"/>
      <c r="W1827" s="118"/>
      <c r="X1827" s="118"/>
      <c r="Y1827" s="118"/>
      <c r="Z1827" s="118"/>
      <c r="AA1827" s="118"/>
      <c r="AB1827" s="118"/>
      <c r="AC1827" s="118"/>
      <c r="AD1827" s="118"/>
      <c r="AE1827" s="118"/>
      <c r="AF1827" s="118"/>
      <c r="AG1827" s="118"/>
    </row>
    <row r="1828" ht="11.25" customHeight="1">
      <c r="A1828" s="123">
        <v>37513.083853144104</v>
      </c>
      <c r="B1828" s="124">
        <v>26.036637000000002</v>
      </c>
      <c r="C1828" s="124">
        <f t="shared" si="1"/>
        <v>3690.94112</v>
      </c>
      <c r="D1828" s="124">
        <v>96099.69413511785</v>
      </c>
      <c r="E1828" s="125">
        <v>680.0</v>
      </c>
      <c r="F1828" s="125">
        <v>1.07</v>
      </c>
      <c r="G1828" s="126">
        <v>-0.2</v>
      </c>
      <c r="H1828" s="127">
        <f t="shared" si="2"/>
        <v>6528</v>
      </c>
      <c r="I1828" s="122">
        <f t="shared" si="3"/>
        <v>17.88493151</v>
      </c>
      <c r="J1828" s="122">
        <f t="shared" si="4"/>
        <v>3147.747945</v>
      </c>
      <c r="K1828" s="122">
        <f t="shared" si="5"/>
        <v>3368.090301</v>
      </c>
      <c r="L1828" s="122">
        <f t="shared" si="6"/>
        <v>9884</v>
      </c>
      <c r="M1828" s="125">
        <v>0.7</v>
      </c>
      <c r="N1828" s="125">
        <v>123.0</v>
      </c>
      <c r="O1828" s="118">
        <f t="shared" si="7"/>
        <v>176</v>
      </c>
      <c r="P1828" s="118"/>
      <c r="Q1828" s="118"/>
      <c r="R1828" s="118"/>
      <c r="S1828" s="118"/>
      <c r="T1828" s="118"/>
      <c r="U1828" s="118"/>
      <c r="V1828" s="118"/>
      <c r="W1828" s="118"/>
      <c r="X1828" s="118"/>
      <c r="Y1828" s="118"/>
      <c r="Z1828" s="118"/>
      <c r="AA1828" s="118"/>
      <c r="AB1828" s="118"/>
      <c r="AC1828" s="118"/>
      <c r="AD1828" s="118"/>
      <c r="AE1828" s="118"/>
      <c r="AF1828" s="118"/>
      <c r="AG1828" s="118"/>
    </row>
    <row r="1829" ht="11.25" customHeight="1">
      <c r="A1829" s="123">
        <v>96799.14511503688</v>
      </c>
      <c r="B1829" s="124">
        <v>28.115549</v>
      </c>
      <c r="C1829" s="124">
        <f t="shared" si="1"/>
        <v>627.446374</v>
      </c>
      <c r="D1829" s="124">
        <v>17640.99927185202</v>
      </c>
      <c r="E1829" s="125">
        <v>752.0</v>
      </c>
      <c r="F1829" s="125">
        <v>0.49</v>
      </c>
      <c r="G1829" s="126">
        <v>1.2</v>
      </c>
      <c r="H1829" s="127">
        <f t="shared" si="2"/>
        <v>19852.8</v>
      </c>
      <c r="I1829" s="122">
        <f t="shared" si="3"/>
        <v>54.39123288</v>
      </c>
      <c r="J1829" s="122">
        <f t="shared" si="4"/>
        <v>2501.996712</v>
      </c>
      <c r="K1829" s="122">
        <f t="shared" si="5"/>
        <v>1225.978389</v>
      </c>
      <c r="L1829" s="122">
        <f t="shared" si="6"/>
        <v>4954</v>
      </c>
      <c r="M1829" s="125">
        <v>0.87</v>
      </c>
      <c r="N1829" s="125">
        <v>40.0</v>
      </c>
      <c r="O1829" s="118">
        <f t="shared" si="7"/>
        <v>46</v>
      </c>
      <c r="P1829" s="118"/>
      <c r="Q1829" s="118"/>
      <c r="R1829" s="118"/>
      <c r="S1829" s="118"/>
      <c r="T1829" s="118"/>
      <c r="U1829" s="118"/>
      <c r="V1829" s="118"/>
      <c r="W1829" s="118"/>
      <c r="X1829" s="118"/>
      <c r="Y1829" s="118"/>
      <c r="Z1829" s="118"/>
      <c r="AA1829" s="118"/>
      <c r="AB1829" s="118"/>
      <c r="AC1829" s="118"/>
      <c r="AD1829" s="118"/>
      <c r="AE1829" s="118"/>
      <c r="AF1829" s="118"/>
      <c r="AG1829" s="118"/>
    </row>
    <row r="1830" ht="11.25" customHeight="1">
      <c r="A1830" s="123">
        <v>9309.664141621732</v>
      </c>
      <c r="B1830" s="124">
        <v>8.067037000000001</v>
      </c>
      <c r="C1830" s="124">
        <f t="shared" si="1"/>
        <v>716.2209378</v>
      </c>
      <c r="D1830" s="124">
        <v>5777.780805120412</v>
      </c>
      <c r="E1830" s="125">
        <v>786.0</v>
      </c>
      <c r="F1830" s="125">
        <v>0.41</v>
      </c>
      <c r="G1830" s="126">
        <v>1.2</v>
      </c>
      <c r="H1830" s="127">
        <f t="shared" si="2"/>
        <v>20750.4</v>
      </c>
      <c r="I1830" s="122">
        <f t="shared" si="3"/>
        <v>56.85041096</v>
      </c>
      <c r="J1830" s="122">
        <f t="shared" si="4"/>
        <v>2501.418082</v>
      </c>
      <c r="K1830" s="122">
        <f t="shared" si="5"/>
        <v>1025.581414</v>
      </c>
      <c r="L1830" s="122">
        <f t="shared" si="6"/>
        <v>4553</v>
      </c>
      <c r="M1830" s="125">
        <v>1.0</v>
      </c>
      <c r="N1830" s="125">
        <v>44.0</v>
      </c>
      <c r="O1830" s="118">
        <f t="shared" si="7"/>
        <v>44</v>
      </c>
      <c r="P1830" s="118"/>
      <c r="Q1830" s="118"/>
      <c r="R1830" s="118"/>
      <c r="S1830" s="118"/>
      <c r="T1830" s="118"/>
      <c r="U1830" s="118"/>
      <c r="V1830" s="118"/>
      <c r="W1830" s="118"/>
      <c r="X1830" s="118"/>
      <c r="Y1830" s="118"/>
      <c r="Z1830" s="118"/>
      <c r="AA1830" s="118"/>
      <c r="AB1830" s="118"/>
      <c r="AC1830" s="118"/>
      <c r="AD1830" s="118"/>
      <c r="AE1830" s="118"/>
      <c r="AF1830" s="118"/>
      <c r="AG1830" s="118"/>
    </row>
    <row r="1831" ht="11.25" customHeight="1">
      <c r="A1831" s="123">
        <v>22592.416471739398</v>
      </c>
      <c r="B1831" s="124">
        <v>16.087302</v>
      </c>
      <c r="C1831" s="124">
        <f t="shared" si="1"/>
        <v>2765.513276</v>
      </c>
      <c r="D1831" s="124">
        <v>44489.64725967084</v>
      </c>
      <c r="E1831" s="125">
        <v>688.0</v>
      </c>
      <c r="F1831" s="125">
        <v>1.0</v>
      </c>
      <c r="G1831" s="126">
        <v>0.2</v>
      </c>
      <c r="H1831" s="127">
        <f t="shared" si="2"/>
        <v>9907.2</v>
      </c>
      <c r="I1831" s="122">
        <f t="shared" si="3"/>
        <v>27.1430137</v>
      </c>
      <c r="J1831" s="122">
        <f t="shared" si="4"/>
        <v>3202.875616</v>
      </c>
      <c r="K1831" s="122">
        <f t="shared" si="5"/>
        <v>3202.875616</v>
      </c>
      <c r="L1831" s="122">
        <f t="shared" si="6"/>
        <v>9609</v>
      </c>
      <c r="M1831" s="125">
        <v>0.82</v>
      </c>
      <c r="N1831" s="125">
        <v>97.0</v>
      </c>
      <c r="O1831" s="118">
        <f t="shared" si="7"/>
        <v>118</v>
      </c>
      <c r="P1831" s="118"/>
      <c r="Q1831" s="118"/>
      <c r="R1831" s="118"/>
      <c r="S1831" s="118"/>
      <c r="T1831" s="118"/>
      <c r="U1831" s="118"/>
      <c r="V1831" s="118"/>
      <c r="W1831" s="118"/>
      <c r="X1831" s="118"/>
      <c r="Y1831" s="118"/>
      <c r="Z1831" s="118"/>
      <c r="AA1831" s="118"/>
      <c r="AB1831" s="118"/>
      <c r="AC1831" s="118"/>
      <c r="AD1831" s="118"/>
      <c r="AE1831" s="118"/>
      <c r="AF1831" s="118"/>
      <c r="AG1831" s="118"/>
    </row>
    <row r="1832" ht="11.25" customHeight="1">
      <c r="A1832" s="123">
        <v>3596.258665128127</v>
      </c>
      <c r="B1832" s="124">
        <v>38.129531</v>
      </c>
      <c r="C1832" s="124">
        <f t="shared" si="1"/>
        <v>1207.485981</v>
      </c>
      <c r="D1832" s="124">
        <v>46040.87415971069</v>
      </c>
      <c r="E1832" s="125">
        <v>794.0</v>
      </c>
      <c r="F1832" s="125">
        <v>0.43</v>
      </c>
      <c r="G1832" s="126">
        <v>1.5</v>
      </c>
      <c r="H1832" s="127">
        <f t="shared" si="2"/>
        <v>23820</v>
      </c>
      <c r="I1832" s="122">
        <f t="shared" si="3"/>
        <v>65.26027397</v>
      </c>
      <c r="J1832" s="122">
        <f t="shared" si="4"/>
        <v>6395.506849</v>
      </c>
      <c r="K1832" s="122">
        <f t="shared" si="5"/>
        <v>2750.067945</v>
      </c>
      <c r="L1832" s="122">
        <f t="shared" si="6"/>
        <v>11896</v>
      </c>
      <c r="M1832" s="125">
        <v>0.83</v>
      </c>
      <c r="N1832" s="125">
        <v>81.0</v>
      </c>
      <c r="O1832" s="118">
        <f t="shared" si="7"/>
        <v>98</v>
      </c>
      <c r="P1832" s="118"/>
      <c r="Q1832" s="118"/>
      <c r="R1832" s="118"/>
      <c r="S1832" s="118"/>
      <c r="T1832" s="118"/>
      <c r="U1832" s="118"/>
      <c r="V1832" s="118"/>
      <c r="W1832" s="118"/>
      <c r="X1832" s="118"/>
      <c r="Y1832" s="118"/>
      <c r="Z1832" s="118"/>
      <c r="AA1832" s="118"/>
      <c r="AB1832" s="118"/>
      <c r="AC1832" s="118"/>
      <c r="AD1832" s="118"/>
      <c r="AE1832" s="118"/>
      <c r="AF1832" s="118"/>
      <c r="AG1832" s="118"/>
    </row>
    <row r="1833" ht="11.25" customHeight="1">
      <c r="A1833" s="123">
        <v>85238.34056344499</v>
      </c>
      <c r="B1833" s="124">
        <v>16.609857</v>
      </c>
      <c r="C1833" s="124">
        <f t="shared" si="1"/>
        <v>436.9837511</v>
      </c>
      <c r="D1833" s="124">
        <v>7258.2376178630975</v>
      </c>
      <c r="E1833" s="125">
        <v>728.0</v>
      </c>
      <c r="F1833" s="125">
        <v>0.54</v>
      </c>
      <c r="G1833" s="126">
        <v>-0.7</v>
      </c>
      <c r="H1833" s="127">
        <f t="shared" si="2"/>
        <v>2620.8</v>
      </c>
      <c r="I1833" s="122">
        <f t="shared" si="3"/>
        <v>7.180273973</v>
      </c>
      <c r="J1833" s="122">
        <f t="shared" si="4"/>
        <v>236.9490411</v>
      </c>
      <c r="K1833" s="122">
        <f t="shared" si="5"/>
        <v>127.9524822</v>
      </c>
      <c r="L1833" s="122">
        <f t="shared" si="6"/>
        <v>493</v>
      </c>
      <c r="M1833" s="125">
        <v>0.7</v>
      </c>
      <c r="N1833" s="125">
        <v>23.0</v>
      </c>
      <c r="O1833" s="118">
        <f t="shared" si="7"/>
        <v>33</v>
      </c>
      <c r="P1833" s="118"/>
      <c r="Q1833" s="118"/>
      <c r="R1833" s="118"/>
      <c r="S1833" s="118"/>
      <c r="T1833" s="118"/>
      <c r="U1833" s="118"/>
      <c r="V1833" s="118"/>
      <c r="W1833" s="118"/>
      <c r="X1833" s="118"/>
      <c r="Y1833" s="118"/>
      <c r="Z1833" s="118"/>
      <c r="AA1833" s="118"/>
      <c r="AB1833" s="118"/>
      <c r="AC1833" s="118"/>
      <c r="AD1833" s="118"/>
      <c r="AE1833" s="118"/>
      <c r="AF1833" s="118"/>
      <c r="AG1833" s="118"/>
    </row>
    <row r="1834" ht="11.25" customHeight="1">
      <c r="A1834" s="123">
        <v>21639.40790780555</v>
      </c>
      <c r="B1834" s="124">
        <v>16.052223</v>
      </c>
      <c r="C1834" s="124">
        <f t="shared" si="1"/>
        <v>848.5838908</v>
      </c>
      <c r="D1834" s="124">
        <v>13621.657849304018</v>
      </c>
      <c r="E1834" s="125">
        <v>786.0</v>
      </c>
      <c r="F1834" s="125">
        <v>1.12</v>
      </c>
      <c r="G1834" s="126">
        <v>-0.2</v>
      </c>
      <c r="H1834" s="127">
        <f t="shared" si="2"/>
        <v>7545.6</v>
      </c>
      <c r="I1834" s="122">
        <f t="shared" si="3"/>
        <v>20.67287671</v>
      </c>
      <c r="J1834" s="122">
        <f t="shared" si="4"/>
        <v>682.2049315</v>
      </c>
      <c r="K1834" s="122">
        <f t="shared" si="5"/>
        <v>764.0695233</v>
      </c>
      <c r="L1834" s="122">
        <f t="shared" si="6"/>
        <v>2210</v>
      </c>
      <c r="M1834" s="125">
        <v>0.7</v>
      </c>
      <c r="N1834" s="125">
        <v>23.0</v>
      </c>
      <c r="O1834" s="118">
        <f t="shared" si="7"/>
        <v>33</v>
      </c>
      <c r="P1834" s="118"/>
      <c r="Q1834" s="118"/>
      <c r="R1834" s="118"/>
      <c r="S1834" s="118"/>
      <c r="T1834" s="118"/>
      <c r="U1834" s="118"/>
      <c r="V1834" s="118"/>
      <c r="W1834" s="118"/>
      <c r="X1834" s="118"/>
      <c r="Y1834" s="118"/>
      <c r="Z1834" s="118"/>
      <c r="AA1834" s="118"/>
      <c r="AB1834" s="118"/>
      <c r="AC1834" s="118"/>
      <c r="AD1834" s="118"/>
      <c r="AE1834" s="118"/>
      <c r="AF1834" s="118"/>
      <c r="AG1834" s="118"/>
    </row>
    <row r="1835" ht="11.25" customHeight="1">
      <c r="A1835" s="123">
        <v>67330.82857504551</v>
      </c>
      <c r="B1835" s="124">
        <v>13.784100000000002</v>
      </c>
      <c r="C1835" s="124">
        <f t="shared" si="1"/>
        <v>1109.323619</v>
      </c>
      <c r="D1835" s="124">
        <v>15291.027693380425</v>
      </c>
      <c r="E1835" s="125">
        <v>810.0</v>
      </c>
      <c r="F1835" s="125">
        <v>0.42</v>
      </c>
      <c r="G1835" s="126">
        <v>0.5</v>
      </c>
      <c r="H1835" s="127">
        <f t="shared" si="2"/>
        <v>14580</v>
      </c>
      <c r="I1835" s="122">
        <f t="shared" si="3"/>
        <v>39.94520548</v>
      </c>
      <c r="J1835" s="122">
        <f t="shared" si="4"/>
        <v>3315.452055</v>
      </c>
      <c r="K1835" s="122">
        <f t="shared" si="5"/>
        <v>1392.489863</v>
      </c>
      <c r="L1835" s="122">
        <f t="shared" si="6"/>
        <v>6100</v>
      </c>
      <c r="M1835" s="125">
        <v>0.8</v>
      </c>
      <c r="N1835" s="125">
        <v>66.0</v>
      </c>
      <c r="O1835" s="118">
        <f t="shared" si="7"/>
        <v>83</v>
      </c>
      <c r="P1835" s="118"/>
      <c r="Q1835" s="118"/>
      <c r="R1835" s="118"/>
      <c r="S1835" s="118"/>
      <c r="T1835" s="118"/>
      <c r="U1835" s="118"/>
      <c r="V1835" s="118"/>
      <c r="W1835" s="118"/>
      <c r="X1835" s="118"/>
      <c r="Y1835" s="118"/>
      <c r="Z1835" s="118"/>
      <c r="AA1835" s="118"/>
      <c r="AB1835" s="118"/>
      <c r="AC1835" s="118"/>
      <c r="AD1835" s="118"/>
      <c r="AE1835" s="118"/>
      <c r="AF1835" s="118"/>
      <c r="AG1835" s="118"/>
    </row>
    <row r="1836" ht="11.25" customHeight="1">
      <c r="A1836" s="123">
        <v>37199.400821726595</v>
      </c>
      <c r="B1836" s="124">
        <v>10.405307</v>
      </c>
      <c r="C1836" s="124">
        <f t="shared" si="1"/>
        <v>351.6143902</v>
      </c>
      <c r="D1836" s="124">
        <v>3658.6556756382483</v>
      </c>
      <c r="E1836" s="125">
        <v>688.0</v>
      </c>
      <c r="F1836" s="125">
        <v>0.71</v>
      </c>
      <c r="G1836" s="126">
        <v>0.5</v>
      </c>
      <c r="H1836" s="127">
        <f t="shared" si="2"/>
        <v>12384</v>
      </c>
      <c r="I1836" s="122">
        <f t="shared" si="3"/>
        <v>33.92876712</v>
      </c>
      <c r="J1836" s="122">
        <f t="shared" si="4"/>
        <v>678.5753425</v>
      </c>
      <c r="K1836" s="122">
        <f t="shared" si="5"/>
        <v>481.7884932</v>
      </c>
      <c r="L1836" s="122">
        <f t="shared" si="6"/>
        <v>1642</v>
      </c>
      <c r="M1836" s="125">
        <v>0.82</v>
      </c>
      <c r="N1836" s="125">
        <v>16.0</v>
      </c>
      <c r="O1836" s="118">
        <f t="shared" si="7"/>
        <v>20</v>
      </c>
      <c r="P1836" s="118"/>
      <c r="Q1836" s="118"/>
      <c r="R1836" s="118"/>
      <c r="S1836" s="118"/>
      <c r="T1836" s="118"/>
      <c r="U1836" s="118"/>
      <c r="V1836" s="118"/>
      <c r="W1836" s="118"/>
      <c r="X1836" s="118"/>
      <c r="Y1836" s="118"/>
      <c r="Z1836" s="118"/>
      <c r="AA1836" s="118"/>
      <c r="AB1836" s="118"/>
      <c r="AC1836" s="118"/>
      <c r="AD1836" s="118"/>
      <c r="AE1836" s="118"/>
      <c r="AF1836" s="118"/>
      <c r="AG1836" s="118"/>
    </row>
    <row r="1837" ht="11.25" customHeight="1">
      <c r="A1837" s="123">
        <v>95171.92722700152</v>
      </c>
      <c r="B1837" s="124">
        <v>86.165255</v>
      </c>
      <c r="C1837" s="124">
        <f t="shared" si="1"/>
        <v>758.4106072</v>
      </c>
      <c r="D1837" s="124">
        <v>65348.64336197433</v>
      </c>
      <c r="E1837" s="125">
        <v>236.0</v>
      </c>
      <c r="F1837" s="125">
        <v>1.87</v>
      </c>
      <c r="G1837" s="126">
        <v>-0.6</v>
      </c>
      <c r="H1837" s="127">
        <f t="shared" si="2"/>
        <v>1132.8</v>
      </c>
      <c r="I1837" s="122">
        <f t="shared" si="3"/>
        <v>3.103561644</v>
      </c>
      <c r="J1837" s="122">
        <f t="shared" si="4"/>
        <v>195.5243836</v>
      </c>
      <c r="K1837" s="122">
        <f t="shared" si="5"/>
        <v>365.6305973</v>
      </c>
      <c r="L1837" s="122">
        <f t="shared" si="6"/>
        <v>927</v>
      </c>
      <c r="M1837" s="125">
        <v>0.7</v>
      </c>
      <c r="N1837" s="125">
        <v>44.0</v>
      </c>
      <c r="O1837" s="118">
        <f t="shared" si="7"/>
        <v>63</v>
      </c>
      <c r="P1837" s="118"/>
      <c r="Q1837" s="118"/>
      <c r="R1837" s="118"/>
      <c r="S1837" s="118"/>
      <c r="T1837" s="118"/>
      <c r="U1837" s="118"/>
      <c r="V1837" s="118"/>
      <c r="W1837" s="118"/>
      <c r="X1837" s="118"/>
      <c r="Y1837" s="118"/>
      <c r="Z1837" s="118"/>
      <c r="AA1837" s="118"/>
      <c r="AB1837" s="118"/>
      <c r="AC1837" s="118"/>
      <c r="AD1837" s="118"/>
      <c r="AE1837" s="118"/>
      <c r="AF1837" s="118"/>
      <c r="AG1837" s="118"/>
    </row>
    <row r="1838" ht="11.25" customHeight="1">
      <c r="A1838" s="123">
        <v>89009.13268769867</v>
      </c>
      <c r="B1838" s="124">
        <v>244.44686200000004</v>
      </c>
      <c r="C1838" s="124">
        <f t="shared" si="1"/>
        <v>1635.168446</v>
      </c>
      <c r="D1838" s="124">
        <v>399711.7953823517</v>
      </c>
      <c r="E1838" s="125">
        <v>866.0</v>
      </c>
      <c r="F1838" s="125">
        <v>0.57</v>
      </c>
      <c r="G1838" s="126">
        <v>1.5</v>
      </c>
      <c r="H1838" s="127">
        <f t="shared" si="2"/>
        <v>25980</v>
      </c>
      <c r="I1838" s="122">
        <f t="shared" si="3"/>
        <v>71.17808219</v>
      </c>
      <c r="J1838" s="122">
        <f t="shared" si="4"/>
        <v>7188.986301</v>
      </c>
      <c r="K1838" s="122">
        <f t="shared" si="5"/>
        <v>4097.722192</v>
      </c>
      <c r="L1838" s="122">
        <f t="shared" si="6"/>
        <v>15384</v>
      </c>
      <c r="M1838" s="125">
        <v>0.8</v>
      </c>
      <c r="N1838" s="125">
        <v>81.0</v>
      </c>
      <c r="O1838" s="118">
        <f t="shared" si="7"/>
        <v>101</v>
      </c>
      <c r="P1838" s="118"/>
      <c r="Q1838" s="118"/>
      <c r="R1838" s="118"/>
      <c r="S1838" s="118"/>
      <c r="T1838" s="118"/>
      <c r="U1838" s="118"/>
      <c r="V1838" s="118"/>
      <c r="W1838" s="118"/>
      <c r="X1838" s="118"/>
      <c r="Y1838" s="118"/>
      <c r="Z1838" s="118"/>
      <c r="AA1838" s="118"/>
      <c r="AB1838" s="118"/>
      <c r="AC1838" s="118"/>
      <c r="AD1838" s="118"/>
      <c r="AE1838" s="118"/>
      <c r="AF1838" s="118"/>
      <c r="AG1838" s="118"/>
    </row>
    <row r="1839" ht="11.25" customHeight="1">
      <c r="A1839" s="123">
        <v>18053.505109755617</v>
      </c>
      <c r="B1839" s="124">
        <v>7.559046</v>
      </c>
      <c r="C1839" s="124">
        <f t="shared" si="1"/>
        <v>1360.780226</v>
      </c>
      <c r="D1839" s="124">
        <v>10286.200321817421</v>
      </c>
      <c r="E1839" s="125">
        <v>494.0</v>
      </c>
      <c r="F1839" s="125">
        <v>0.95</v>
      </c>
      <c r="G1839" s="126">
        <v>-0.6</v>
      </c>
      <c r="H1839" s="127">
        <f t="shared" si="2"/>
        <v>2371.2</v>
      </c>
      <c r="I1839" s="122">
        <f t="shared" si="3"/>
        <v>6.496438356</v>
      </c>
      <c r="J1839" s="122">
        <f t="shared" si="4"/>
        <v>428.7649315</v>
      </c>
      <c r="K1839" s="122">
        <f t="shared" si="5"/>
        <v>407.3266849</v>
      </c>
      <c r="L1839" s="122">
        <f t="shared" si="6"/>
        <v>1243</v>
      </c>
      <c r="M1839" s="125">
        <v>1.0</v>
      </c>
      <c r="N1839" s="125">
        <v>66.0</v>
      </c>
      <c r="O1839" s="118">
        <f t="shared" si="7"/>
        <v>66</v>
      </c>
      <c r="P1839" s="118"/>
      <c r="Q1839" s="118"/>
      <c r="R1839" s="118"/>
      <c r="S1839" s="118"/>
      <c r="T1839" s="118"/>
      <c r="U1839" s="118"/>
      <c r="V1839" s="118"/>
      <c r="W1839" s="118"/>
      <c r="X1839" s="118"/>
      <c r="Y1839" s="118"/>
      <c r="Z1839" s="118"/>
      <c r="AA1839" s="118"/>
      <c r="AB1839" s="118"/>
      <c r="AC1839" s="118"/>
      <c r="AD1839" s="118"/>
      <c r="AE1839" s="118"/>
      <c r="AF1839" s="118"/>
      <c r="AG1839" s="118"/>
    </row>
    <row r="1840" ht="11.25" customHeight="1">
      <c r="A1840" s="123">
        <v>88086.29947695292</v>
      </c>
      <c r="B1840" s="124">
        <v>13.70226</v>
      </c>
      <c r="C1840" s="124">
        <f t="shared" si="1"/>
        <v>1200.96537</v>
      </c>
      <c r="D1840" s="124">
        <v>16455.939756399002</v>
      </c>
      <c r="E1840" s="125">
        <v>486.0</v>
      </c>
      <c r="F1840" s="125">
        <v>0.75</v>
      </c>
      <c r="G1840" s="126">
        <v>0.5</v>
      </c>
      <c r="H1840" s="127">
        <f t="shared" si="2"/>
        <v>8748</v>
      </c>
      <c r="I1840" s="122">
        <f t="shared" si="3"/>
        <v>23.96712329</v>
      </c>
      <c r="J1840" s="122">
        <f t="shared" si="4"/>
        <v>1869.435616</v>
      </c>
      <c r="K1840" s="122">
        <f t="shared" si="5"/>
        <v>1402.076712</v>
      </c>
      <c r="L1840" s="122">
        <f t="shared" si="6"/>
        <v>4674</v>
      </c>
      <c r="M1840" s="125">
        <v>1.0</v>
      </c>
      <c r="N1840" s="125">
        <v>78.0</v>
      </c>
      <c r="O1840" s="118">
        <f t="shared" si="7"/>
        <v>78</v>
      </c>
      <c r="P1840" s="118"/>
      <c r="Q1840" s="118"/>
      <c r="R1840" s="118"/>
      <c r="S1840" s="118"/>
      <c r="T1840" s="118"/>
      <c r="U1840" s="118"/>
      <c r="V1840" s="118"/>
      <c r="W1840" s="118"/>
      <c r="X1840" s="118"/>
      <c r="Y1840" s="118"/>
      <c r="Z1840" s="118"/>
      <c r="AA1840" s="118"/>
      <c r="AB1840" s="118"/>
      <c r="AC1840" s="118"/>
      <c r="AD1840" s="118"/>
      <c r="AE1840" s="118"/>
      <c r="AF1840" s="118"/>
      <c r="AG1840" s="118"/>
    </row>
    <row r="1841" ht="11.25" customHeight="1">
      <c r="A1841" s="123">
        <v>1199.5616033939173</v>
      </c>
      <c r="B1841" s="124">
        <v>11.013255000000001</v>
      </c>
      <c r="C1841" s="124">
        <f t="shared" si="1"/>
        <v>256.7036061</v>
      </c>
      <c r="D1841" s="124">
        <v>2827.142273162699</v>
      </c>
      <c r="E1841" s="125">
        <v>446.0</v>
      </c>
      <c r="F1841" s="125">
        <v>1.27</v>
      </c>
      <c r="G1841" s="126">
        <v>-0.2</v>
      </c>
      <c r="H1841" s="127">
        <f t="shared" si="2"/>
        <v>4281.6</v>
      </c>
      <c r="I1841" s="122">
        <f t="shared" si="3"/>
        <v>11.73041096</v>
      </c>
      <c r="J1841" s="122">
        <f t="shared" si="4"/>
        <v>129.0345205</v>
      </c>
      <c r="K1841" s="122">
        <f t="shared" si="5"/>
        <v>163.8738411</v>
      </c>
      <c r="L1841" s="122">
        <f t="shared" si="6"/>
        <v>457</v>
      </c>
      <c r="M1841" s="125">
        <v>1.0</v>
      </c>
      <c r="N1841" s="125">
        <v>11.0</v>
      </c>
      <c r="O1841" s="118">
        <f t="shared" si="7"/>
        <v>11</v>
      </c>
      <c r="P1841" s="118"/>
      <c r="Q1841" s="118"/>
      <c r="R1841" s="118"/>
      <c r="S1841" s="118"/>
      <c r="T1841" s="118"/>
      <c r="U1841" s="118"/>
      <c r="V1841" s="118"/>
      <c r="W1841" s="118"/>
      <c r="X1841" s="118"/>
      <c r="Y1841" s="118"/>
      <c r="Z1841" s="118"/>
      <c r="AA1841" s="118"/>
      <c r="AB1841" s="118"/>
      <c r="AC1841" s="118"/>
      <c r="AD1841" s="118"/>
      <c r="AE1841" s="118"/>
      <c r="AF1841" s="118"/>
      <c r="AG1841" s="118"/>
    </row>
    <row r="1842" ht="11.25" customHeight="1">
      <c r="A1842" s="123">
        <v>92167.07479164533</v>
      </c>
      <c r="B1842" s="124">
        <v>19.080281000000003</v>
      </c>
      <c r="C1842" s="124">
        <f t="shared" si="1"/>
        <v>537.6674229</v>
      </c>
      <c r="D1842" s="124">
        <v>10258.845512580718</v>
      </c>
      <c r="E1842" s="125">
        <v>744.0</v>
      </c>
      <c r="F1842" s="125">
        <v>0.75</v>
      </c>
      <c r="G1842" s="126">
        <v>0.5</v>
      </c>
      <c r="H1842" s="127">
        <f t="shared" si="2"/>
        <v>13392</v>
      </c>
      <c r="I1842" s="122">
        <f t="shared" si="3"/>
        <v>36.69041096</v>
      </c>
      <c r="J1842" s="122">
        <f t="shared" si="4"/>
        <v>990.6410959</v>
      </c>
      <c r="K1842" s="122">
        <f t="shared" si="5"/>
        <v>742.9808219</v>
      </c>
      <c r="L1842" s="122">
        <f t="shared" si="6"/>
        <v>2477</v>
      </c>
      <c r="M1842" s="125">
        <v>0.85</v>
      </c>
      <c r="N1842" s="125">
        <v>23.0</v>
      </c>
      <c r="O1842" s="118">
        <f t="shared" si="7"/>
        <v>27</v>
      </c>
      <c r="P1842" s="118"/>
      <c r="Q1842" s="118"/>
      <c r="R1842" s="118"/>
      <c r="S1842" s="118"/>
      <c r="T1842" s="118"/>
      <c r="U1842" s="118"/>
      <c r="V1842" s="118"/>
      <c r="W1842" s="118"/>
      <c r="X1842" s="118"/>
      <c r="Y1842" s="118"/>
      <c r="Z1842" s="118"/>
      <c r="AA1842" s="118"/>
      <c r="AB1842" s="118"/>
      <c r="AC1842" s="118"/>
      <c r="AD1842" s="118"/>
      <c r="AE1842" s="118"/>
      <c r="AF1842" s="118"/>
      <c r="AG1842" s="118"/>
    </row>
    <row r="1843" ht="11.25" customHeight="1">
      <c r="A1843" s="123">
        <v>73298.64988780134</v>
      </c>
      <c r="B1843" s="124">
        <v>9.130946000000002</v>
      </c>
      <c r="C1843" s="124">
        <f t="shared" si="1"/>
        <v>2223.167109</v>
      </c>
      <c r="D1843" s="124">
        <v>20299.618825182624</v>
      </c>
      <c r="E1843" s="125">
        <v>406.0</v>
      </c>
      <c r="F1843" s="125">
        <v>2.05</v>
      </c>
      <c r="G1843" s="126">
        <v>0.5</v>
      </c>
      <c r="H1843" s="127">
        <f t="shared" si="2"/>
        <v>7308</v>
      </c>
      <c r="I1843" s="122">
        <f t="shared" si="3"/>
        <v>20.02191781</v>
      </c>
      <c r="J1843" s="122">
        <f t="shared" si="4"/>
        <v>1321.446575</v>
      </c>
      <c r="K1843" s="122">
        <f t="shared" si="5"/>
        <v>2708.965479</v>
      </c>
      <c r="L1843" s="122">
        <f t="shared" si="6"/>
        <v>6739</v>
      </c>
      <c r="M1843" s="125">
        <v>1.0</v>
      </c>
      <c r="N1843" s="125">
        <v>66.0</v>
      </c>
      <c r="O1843" s="118">
        <f t="shared" si="7"/>
        <v>66</v>
      </c>
      <c r="P1843" s="118"/>
      <c r="Q1843" s="118"/>
      <c r="R1843" s="118"/>
      <c r="S1843" s="118"/>
      <c r="T1843" s="118"/>
      <c r="U1843" s="118"/>
      <c r="V1843" s="118"/>
      <c r="W1843" s="118"/>
      <c r="X1843" s="118"/>
      <c r="Y1843" s="118"/>
      <c r="Z1843" s="118"/>
      <c r="AA1843" s="118"/>
      <c r="AB1843" s="118"/>
      <c r="AC1843" s="118"/>
      <c r="AD1843" s="118"/>
      <c r="AE1843" s="118"/>
      <c r="AF1843" s="118"/>
      <c r="AG1843" s="118"/>
    </row>
    <row r="1844" ht="11.25" customHeight="1">
      <c r="A1844" s="123">
        <v>85781.62452044191</v>
      </c>
      <c r="B1844" s="124">
        <v>126.71084800000001</v>
      </c>
      <c r="C1844" s="124">
        <f t="shared" si="1"/>
        <v>1263.519743</v>
      </c>
      <c r="D1844" s="124">
        <v>160101.65813039328</v>
      </c>
      <c r="E1844" s="125">
        <v>988.0</v>
      </c>
      <c r="F1844" s="125">
        <v>0.43</v>
      </c>
      <c r="G1844" s="126">
        <v>0.8</v>
      </c>
      <c r="H1844" s="127">
        <f t="shared" si="2"/>
        <v>21340.8</v>
      </c>
      <c r="I1844" s="122">
        <f t="shared" si="3"/>
        <v>58.46794521</v>
      </c>
      <c r="J1844" s="122">
        <f t="shared" si="4"/>
        <v>5145.179178</v>
      </c>
      <c r="K1844" s="122">
        <f t="shared" si="5"/>
        <v>2212.427047</v>
      </c>
      <c r="L1844" s="122">
        <f t="shared" si="6"/>
        <v>9570</v>
      </c>
      <c r="M1844" s="125">
        <v>0.75</v>
      </c>
      <c r="N1844" s="125">
        <v>66.0</v>
      </c>
      <c r="O1844" s="118">
        <f t="shared" si="7"/>
        <v>88</v>
      </c>
      <c r="P1844" s="118"/>
      <c r="Q1844" s="118"/>
      <c r="R1844" s="118"/>
      <c r="S1844" s="118"/>
      <c r="T1844" s="118"/>
      <c r="U1844" s="118"/>
      <c r="V1844" s="118"/>
      <c r="W1844" s="118"/>
      <c r="X1844" s="118"/>
      <c r="Y1844" s="118"/>
      <c r="Z1844" s="118"/>
      <c r="AA1844" s="118"/>
      <c r="AB1844" s="118"/>
      <c r="AC1844" s="118"/>
      <c r="AD1844" s="118"/>
      <c r="AE1844" s="118"/>
      <c r="AF1844" s="118"/>
      <c r="AG1844" s="118"/>
    </row>
    <row r="1845" ht="11.25" customHeight="1">
      <c r="A1845" s="123">
        <v>16739.764173342643</v>
      </c>
      <c r="B1845" s="124">
        <v>24.832423</v>
      </c>
      <c r="C1845" s="124">
        <f t="shared" si="1"/>
        <v>2908.335648</v>
      </c>
      <c r="D1845" s="124">
        <v>72221.02104288721</v>
      </c>
      <c r="E1845" s="125">
        <v>592.0</v>
      </c>
      <c r="F1845" s="125">
        <v>1.0</v>
      </c>
      <c r="G1845" s="126">
        <v>-0.7</v>
      </c>
      <c r="H1845" s="127">
        <f t="shared" si="2"/>
        <v>2131.2</v>
      </c>
      <c r="I1845" s="122">
        <f t="shared" si="3"/>
        <v>5.83890411</v>
      </c>
      <c r="J1845" s="122">
        <f t="shared" si="4"/>
        <v>718.1852055</v>
      </c>
      <c r="K1845" s="122">
        <f t="shared" si="5"/>
        <v>718.1852055</v>
      </c>
      <c r="L1845" s="122">
        <f t="shared" si="6"/>
        <v>2155</v>
      </c>
      <c r="M1845" s="125">
        <v>1.0</v>
      </c>
      <c r="N1845" s="125">
        <v>123.0</v>
      </c>
      <c r="O1845" s="118">
        <f t="shared" si="7"/>
        <v>123</v>
      </c>
      <c r="P1845" s="118"/>
      <c r="Q1845" s="118"/>
      <c r="R1845" s="118"/>
      <c r="S1845" s="118"/>
      <c r="T1845" s="118"/>
      <c r="U1845" s="118"/>
      <c r="V1845" s="118"/>
      <c r="W1845" s="118"/>
      <c r="X1845" s="118"/>
      <c r="Y1845" s="118"/>
      <c r="Z1845" s="118"/>
      <c r="AA1845" s="118"/>
      <c r="AB1845" s="118"/>
      <c r="AC1845" s="118"/>
      <c r="AD1845" s="118"/>
      <c r="AE1845" s="118"/>
      <c r="AF1845" s="118"/>
      <c r="AG1845" s="118"/>
    </row>
    <row r="1846" ht="11.25" customHeight="1">
      <c r="A1846" s="123">
        <v>5589.677062802745</v>
      </c>
      <c r="B1846" s="124">
        <v>28.924401000000003</v>
      </c>
      <c r="C1846" s="124">
        <f t="shared" si="1"/>
        <v>1469.61832</v>
      </c>
      <c r="D1846" s="124">
        <v>42507.829597603704</v>
      </c>
      <c r="E1846" s="125">
        <v>680.0</v>
      </c>
      <c r="F1846" s="125">
        <v>0.66</v>
      </c>
      <c r="G1846" s="126">
        <v>-0.1</v>
      </c>
      <c r="H1846" s="127">
        <f t="shared" si="2"/>
        <v>7344</v>
      </c>
      <c r="I1846" s="122">
        <f t="shared" si="3"/>
        <v>20.12054795</v>
      </c>
      <c r="J1846" s="122">
        <f t="shared" si="4"/>
        <v>2032.175342</v>
      </c>
      <c r="K1846" s="122">
        <f t="shared" si="5"/>
        <v>1341.235726</v>
      </c>
      <c r="L1846" s="122">
        <f t="shared" si="6"/>
        <v>4715</v>
      </c>
      <c r="M1846" s="125">
        <v>0.75</v>
      </c>
      <c r="N1846" s="125">
        <v>76.0</v>
      </c>
      <c r="O1846" s="118">
        <f t="shared" si="7"/>
        <v>101</v>
      </c>
      <c r="P1846" s="118"/>
      <c r="Q1846" s="118"/>
      <c r="R1846" s="118"/>
      <c r="S1846" s="118"/>
      <c r="T1846" s="118"/>
      <c r="U1846" s="118"/>
      <c r="V1846" s="118"/>
      <c r="W1846" s="118"/>
      <c r="X1846" s="118"/>
      <c r="Y1846" s="118"/>
      <c r="Z1846" s="118"/>
      <c r="AA1846" s="118"/>
      <c r="AB1846" s="118"/>
      <c r="AC1846" s="118"/>
      <c r="AD1846" s="118"/>
      <c r="AE1846" s="118"/>
      <c r="AF1846" s="118"/>
      <c r="AG1846" s="118"/>
    </row>
    <row r="1847" ht="11.25" customHeight="1">
      <c r="A1847" s="123">
        <v>42672.927881115516</v>
      </c>
      <c r="B1847" s="124">
        <v>12.100550000000002</v>
      </c>
      <c r="C1847" s="124">
        <f t="shared" si="1"/>
        <v>1115.956796</v>
      </c>
      <c r="D1847" s="124">
        <v>13503.691004778837</v>
      </c>
      <c r="E1847" s="125">
        <v>454.0</v>
      </c>
      <c r="F1847" s="125">
        <v>0.72</v>
      </c>
      <c r="G1847" s="126">
        <v>1.2</v>
      </c>
      <c r="H1847" s="127">
        <f t="shared" si="2"/>
        <v>11985.6</v>
      </c>
      <c r="I1847" s="122">
        <f t="shared" si="3"/>
        <v>32.83726027</v>
      </c>
      <c r="J1847" s="122">
        <f t="shared" si="4"/>
        <v>3021.027945</v>
      </c>
      <c r="K1847" s="122">
        <f t="shared" si="5"/>
        <v>2175.140121</v>
      </c>
      <c r="L1847" s="122">
        <f t="shared" si="6"/>
        <v>7371</v>
      </c>
      <c r="M1847" s="125">
        <v>0.85</v>
      </c>
      <c r="N1847" s="125">
        <v>78.0</v>
      </c>
      <c r="O1847" s="118">
        <f t="shared" si="7"/>
        <v>92</v>
      </c>
      <c r="P1847" s="118"/>
      <c r="Q1847" s="118"/>
      <c r="R1847" s="118"/>
      <c r="S1847" s="118"/>
      <c r="T1847" s="118"/>
      <c r="U1847" s="118"/>
      <c r="V1847" s="118"/>
      <c r="W1847" s="118"/>
      <c r="X1847" s="118"/>
      <c r="Y1847" s="118"/>
      <c r="Z1847" s="118"/>
      <c r="AA1847" s="118"/>
      <c r="AB1847" s="118"/>
      <c r="AC1847" s="118"/>
      <c r="AD1847" s="118"/>
      <c r="AE1847" s="118"/>
      <c r="AF1847" s="118"/>
      <c r="AG1847" s="118"/>
    </row>
    <row r="1848" ht="11.25" customHeight="1">
      <c r="A1848" s="123">
        <v>83164.98886203955</v>
      </c>
      <c r="B1848" s="124">
        <v>7.516949</v>
      </c>
      <c r="C1848" s="124">
        <f t="shared" si="1"/>
        <v>8106.235192</v>
      </c>
      <c r="D1848" s="124">
        <v>60934.15652103781</v>
      </c>
      <c r="E1848" s="125">
        <v>1610.0</v>
      </c>
      <c r="F1848" s="125">
        <v>1.32</v>
      </c>
      <c r="G1848" s="126">
        <v>-0.7</v>
      </c>
      <c r="H1848" s="127">
        <f t="shared" si="2"/>
        <v>5796</v>
      </c>
      <c r="I1848" s="122">
        <f t="shared" si="3"/>
        <v>15.87945205</v>
      </c>
      <c r="J1848" s="122">
        <f t="shared" si="4"/>
        <v>1429.150685</v>
      </c>
      <c r="K1848" s="122">
        <f t="shared" si="5"/>
        <v>1886.478904</v>
      </c>
      <c r="L1848" s="122">
        <f t="shared" si="6"/>
        <v>5202</v>
      </c>
      <c r="M1848" s="125">
        <v>1.0</v>
      </c>
      <c r="N1848" s="125">
        <v>90.0</v>
      </c>
      <c r="O1848" s="118">
        <f t="shared" si="7"/>
        <v>90</v>
      </c>
      <c r="P1848" s="118"/>
      <c r="Q1848" s="118"/>
      <c r="R1848" s="118"/>
      <c r="S1848" s="118"/>
      <c r="T1848" s="118"/>
      <c r="U1848" s="118"/>
      <c r="V1848" s="118"/>
      <c r="W1848" s="118"/>
      <c r="X1848" s="118"/>
      <c r="Y1848" s="118"/>
      <c r="Z1848" s="118"/>
      <c r="AA1848" s="118"/>
      <c r="AB1848" s="118"/>
      <c r="AC1848" s="118"/>
      <c r="AD1848" s="118"/>
      <c r="AE1848" s="118"/>
      <c r="AF1848" s="118"/>
      <c r="AG1848" s="118"/>
    </row>
    <row r="1849" ht="11.25" customHeight="1">
      <c r="A1849" s="123">
        <v>10728.187833145032</v>
      </c>
      <c r="B1849" s="124">
        <v>7.4006240000000005</v>
      </c>
      <c r="C1849" s="124">
        <f t="shared" si="1"/>
        <v>1094.490837</v>
      </c>
      <c r="D1849" s="124">
        <v>8099.915157121923</v>
      </c>
      <c r="E1849" s="125">
        <v>720.0</v>
      </c>
      <c r="F1849" s="125">
        <v>0.93</v>
      </c>
      <c r="G1849" s="126">
        <v>0.8</v>
      </c>
      <c r="H1849" s="127">
        <f t="shared" si="2"/>
        <v>15552</v>
      </c>
      <c r="I1849" s="122">
        <f t="shared" si="3"/>
        <v>42.60821918</v>
      </c>
      <c r="J1849" s="122">
        <f t="shared" si="4"/>
        <v>1576.50411</v>
      </c>
      <c r="K1849" s="122">
        <f t="shared" si="5"/>
        <v>1466.148822</v>
      </c>
      <c r="L1849" s="122">
        <f t="shared" si="6"/>
        <v>4509</v>
      </c>
      <c r="M1849" s="125">
        <v>1.0</v>
      </c>
      <c r="N1849" s="125">
        <v>37.0</v>
      </c>
      <c r="O1849" s="118">
        <f t="shared" si="7"/>
        <v>37</v>
      </c>
      <c r="P1849" s="118"/>
      <c r="Q1849" s="118"/>
      <c r="R1849" s="118"/>
      <c r="S1849" s="118"/>
      <c r="T1849" s="118"/>
      <c r="U1849" s="118"/>
      <c r="V1849" s="118"/>
      <c r="W1849" s="118"/>
      <c r="X1849" s="118"/>
      <c r="Y1849" s="118"/>
      <c r="Z1849" s="118"/>
      <c r="AA1849" s="118"/>
      <c r="AB1849" s="118"/>
      <c r="AC1849" s="118"/>
      <c r="AD1849" s="118"/>
      <c r="AE1849" s="118"/>
      <c r="AF1849" s="118"/>
      <c r="AG1849" s="118"/>
    </row>
    <row r="1850" ht="11.25" customHeight="1">
      <c r="A1850" s="123">
        <v>4947.666398006822</v>
      </c>
      <c r="B1850" s="124">
        <v>5.728767000000001</v>
      </c>
      <c r="C1850" s="124">
        <f t="shared" si="1"/>
        <v>252.3877435</v>
      </c>
      <c r="D1850" s="124">
        <v>1445.8705764169922</v>
      </c>
      <c r="E1850" s="125">
        <v>608.0</v>
      </c>
      <c r="F1850" s="125">
        <v>1.02</v>
      </c>
      <c r="G1850" s="126">
        <v>1.2</v>
      </c>
      <c r="H1850" s="127">
        <f t="shared" si="2"/>
        <v>16051.2</v>
      </c>
      <c r="I1850" s="122">
        <f t="shared" si="3"/>
        <v>43.97589041</v>
      </c>
      <c r="J1850" s="122">
        <f t="shared" si="4"/>
        <v>483.7347945</v>
      </c>
      <c r="K1850" s="122">
        <f t="shared" si="5"/>
        <v>493.4094904</v>
      </c>
      <c r="L1850" s="122">
        <f t="shared" si="6"/>
        <v>1471</v>
      </c>
      <c r="M1850" s="125">
        <v>1.0</v>
      </c>
      <c r="N1850" s="125">
        <v>11.0</v>
      </c>
      <c r="O1850" s="118">
        <f t="shared" si="7"/>
        <v>11</v>
      </c>
      <c r="P1850" s="118"/>
      <c r="Q1850" s="118"/>
      <c r="R1850" s="118"/>
      <c r="S1850" s="118"/>
      <c r="T1850" s="118"/>
      <c r="U1850" s="118"/>
      <c r="V1850" s="118"/>
      <c r="W1850" s="118"/>
      <c r="X1850" s="118"/>
      <c r="Y1850" s="118"/>
      <c r="Z1850" s="118"/>
      <c r="AA1850" s="118"/>
      <c r="AB1850" s="118"/>
      <c r="AC1850" s="118"/>
      <c r="AD1850" s="118"/>
      <c r="AE1850" s="118"/>
      <c r="AF1850" s="118"/>
      <c r="AG1850" s="118"/>
    </row>
    <row r="1851" ht="11.25" customHeight="1">
      <c r="A1851" s="123">
        <v>36463.562783403046</v>
      </c>
      <c r="B1851" s="124">
        <v>5.497800000000001</v>
      </c>
      <c r="C1851" s="124">
        <f t="shared" si="1"/>
        <v>5594.81305</v>
      </c>
      <c r="D1851" s="124">
        <v>30759.163188279806</v>
      </c>
      <c r="E1851" s="125">
        <v>1626.0</v>
      </c>
      <c r="F1851" s="125">
        <v>1.13</v>
      </c>
      <c r="G1851" s="126">
        <v>-0.7</v>
      </c>
      <c r="H1851" s="127">
        <f t="shared" si="2"/>
        <v>5853.6</v>
      </c>
      <c r="I1851" s="122">
        <f t="shared" si="3"/>
        <v>16.03726027</v>
      </c>
      <c r="J1851" s="122">
        <f t="shared" si="4"/>
        <v>1507.502466</v>
      </c>
      <c r="K1851" s="122">
        <f t="shared" si="5"/>
        <v>1703.477786</v>
      </c>
      <c r="L1851" s="122">
        <f t="shared" si="6"/>
        <v>4914</v>
      </c>
      <c r="M1851" s="125">
        <v>0.7</v>
      </c>
      <c r="N1851" s="125">
        <v>66.0</v>
      </c>
      <c r="O1851" s="118">
        <f t="shared" si="7"/>
        <v>94</v>
      </c>
      <c r="P1851" s="118"/>
      <c r="Q1851" s="118"/>
      <c r="R1851" s="118"/>
      <c r="S1851" s="118"/>
      <c r="T1851" s="118"/>
      <c r="U1851" s="118"/>
      <c r="V1851" s="118"/>
      <c r="W1851" s="118"/>
      <c r="X1851" s="118"/>
      <c r="Y1851" s="118"/>
      <c r="Z1851" s="118"/>
      <c r="AA1851" s="118"/>
      <c r="AB1851" s="118"/>
      <c r="AC1851" s="118"/>
      <c r="AD1851" s="118"/>
      <c r="AE1851" s="118"/>
      <c r="AF1851" s="118"/>
      <c r="AG1851" s="118"/>
    </row>
    <row r="1852" ht="11.25" customHeight="1">
      <c r="A1852" s="123">
        <v>89822.09459855889</v>
      </c>
      <c r="B1852" s="124">
        <v>5.027286000000001</v>
      </c>
      <c r="C1852" s="124">
        <f t="shared" si="1"/>
        <v>1075.402378</v>
      </c>
      <c r="D1852" s="124">
        <v>5406.355319369476</v>
      </c>
      <c r="E1852" s="125">
        <v>284.0</v>
      </c>
      <c r="F1852" s="125">
        <v>1.14</v>
      </c>
      <c r="G1852" s="126">
        <v>1.2</v>
      </c>
      <c r="H1852" s="127">
        <f t="shared" si="2"/>
        <v>7497.6</v>
      </c>
      <c r="I1852" s="122">
        <f t="shared" si="3"/>
        <v>20.54136986</v>
      </c>
      <c r="J1852" s="122">
        <f t="shared" si="4"/>
        <v>1663.850959</v>
      </c>
      <c r="K1852" s="122">
        <f t="shared" si="5"/>
        <v>1896.790093</v>
      </c>
      <c r="L1852" s="122">
        <f t="shared" si="6"/>
        <v>5457</v>
      </c>
      <c r="M1852" s="125">
        <v>0.9</v>
      </c>
      <c r="N1852" s="125">
        <v>73.0</v>
      </c>
      <c r="O1852" s="118">
        <f t="shared" si="7"/>
        <v>81</v>
      </c>
      <c r="P1852" s="118"/>
      <c r="Q1852" s="118"/>
      <c r="R1852" s="118"/>
      <c r="S1852" s="118"/>
      <c r="T1852" s="118"/>
      <c r="U1852" s="118"/>
      <c r="V1852" s="118"/>
      <c r="W1852" s="118"/>
      <c r="X1852" s="118"/>
      <c r="Y1852" s="118"/>
      <c r="Z1852" s="118"/>
      <c r="AA1852" s="118"/>
      <c r="AB1852" s="118"/>
      <c r="AC1852" s="118"/>
      <c r="AD1852" s="118"/>
      <c r="AE1852" s="118"/>
      <c r="AF1852" s="118"/>
      <c r="AG1852" s="118"/>
    </row>
    <row r="1853" ht="11.25" customHeight="1">
      <c r="A1853" s="123">
        <v>70136.47094592843</v>
      </c>
      <c r="B1853" s="124">
        <v>22.634458000000002</v>
      </c>
      <c r="C1853" s="124">
        <f t="shared" si="1"/>
        <v>1987.178054</v>
      </c>
      <c r="D1853" s="124">
        <v>44978.698199585786</v>
      </c>
      <c r="E1853" s="125">
        <v>1238.0</v>
      </c>
      <c r="F1853" s="125">
        <v>0.56</v>
      </c>
      <c r="G1853" s="126">
        <v>0.5</v>
      </c>
      <c r="H1853" s="127">
        <f t="shared" si="2"/>
        <v>22284</v>
      </c>
      <c r="I1853" s="122">
        <f t="shared" si="3"/>
        <v>61.05205479</v>
      </c>
      <c r="J1853" s="122">
        <f t="shared" si="4"/>
        <v>4884.164384</v>
      </c>
      <c r="K1853" s="122">
        <f t="shared" si="5"/>
        <v>2735.132055</v>
      </c>
      <c r="L1853" s="122">
        <f t="shared" si="6"/>
        <v>10354</v>
      </c>
      <c r="M1853" s="125">
        <v>0.82</v>
      </c>
      <c r="N1853" s="125">
        <v>66.0</v>
      </c>
      <c r="O1853" s="118">
        <f t="shared" si="7"/>
        <v>80</v>
      </c>
      <c r="P1853" s="118"/>
      <c r="Q1853" s="118"/>
      <c r="R1853" s="118"/>
      <c r="S1853" s="118"/>
      <c r="T1853" s="118"/>
      <c r="U1853" s="118"/>
      <c r="V1853" s="118"/>
      <c r="W1853" s="118"/>
      <c r="X1853" s="118"/>
      <c r="Y1853" s="118"/>
      <c r="Z1853" s="118"/>
      <c r="AA1853" s="118"/>
      <c r="AB1853" s="118"/>
      <c r="AC1853" s="118"/>
      <c r="AD1853" s="118"/>
      <c r="AE1853" s="118"/>
      <c r="AF1853" s="118"/>
      <c r="AG1853" s="118"/>
    </row>
    <row r="1854" ht="11.25" customHeight="1">
      <c r="A1854" s="123">
        <v>28.252679973039818</v>
      </c>
      <c r="B1854" s="124">
        <v>7.494157</v>
      </c>
      <c r="C1854" s="124">
        <f t="shared" si="1"/>
        <v>476.9649714</v>
      </c>
      <c r="D1854" s="124">
        <v>3574.4503790124622</v>
      </c>
      <c r="E1854" s="125">
        <v>922.0</v>
      </c>
      <c r="F1854" s="125">
        <v>0.37</v>
      </c>
      <c r="G1854" s="126">
        <v>1.2</v>
      </c>
      <c r="H1854" s="127">
        <f t="shared" si="2"/>
        <v>24340.8</v>
      </c>
      <c r="I1854" s="122">
        <f t="shared" si="3"/>
        <v>66.68712329</v>
      </c>
      <c r="J1854" s="122">
        <f t="shared" si="4"/>
        <v>2067.300822</v>
      </c>
      <c r="K1854" s="122">
        <f t="shared" si="5"/>
        <v>764.9013041</v>
      </c>
      <c r="L1854" s="122">
        <f t="shared" si="6"/>
        <v>3597</v>
      </c>
      <c r="M1854" s="125">
        <v>0.75</v>
      </c>
      <c r="N1854" s="125">
        <v>23.0</v>
      </c>
      <c r="O1854" s="118">
        <f t="shared" si="7"/>
        <v>31</v>
      </c>
      <c r="P1854" s="118"/>
      <c r="Q1854" s="118"/>
      <c r="R1854" s="118"/>
      <c r="S1854" s="118"/>
      <c r="T1854" s="118"/>
      <c r="U1854" s="118"/>
      <c r="V1854" s="118"/>
      <c r="W1854" s="118"/>
      <c r="X1854" s="118"/>
      <c r="Y1854" s="118"/>
      <c r="Z1854" s="118"/>
      <c r="AA1854" s="118"/>
      <c r="AB1854" s="118"/>
      <c r="AC1854" s="118"/>
      <c r="AD1854" s="118"/>
      <c r="AE1854" s="118"/>
      <c r="AF1854" s="118"/>
      <c r="AG1854" s="118"/>
    </row>
    <row r="1855" ht="11.25" customHeight="1">
      <c r="A1855" s="123">
        <v>60355.845006763586</v>
      </c>
      <c r="B1855" s="124">
        <v>12.860485</v>
      </c>
      <c r="C1855" s="124">
        <f t="shared" si="1"/>
        <v>1337.277947</v>
      </c>
      <c r="D1855" s="124">
        <v>17198.0429819664</v>
      </c>
      <c r="E1855" s="125">
        <v>938.0</v>
      </c>
      <c r="F1855" s="125">
        <v>0.5</v>
      </c>
      <c r="G1855" s="126">
        <v>1.5</v>
      </c>
      <c r="H1855" s="127">
        <f t="shared" si="2"/>
        <v>28140</v>
      </c>
      <c r="I1855" s="122">
        <f t="shared" si="3"/>
        <v>77.09589041</v>
      </c>
      <c r="J1855" s="122">
        <f t="shared" si="4"/>
        <v>5628</v>
      </c>
      <c r="K1855" s="122">
        <f t="shared" si="5"/>
        <v>2814</v>
      </c>
      <c r="L1855" s="122">
        <f t="shared" si="6"/>
        <v>11256</v>
      </c>
      <c r="M1855" s="125">
        <v>0.83</v>
      </c>
      <c r="N1855" s="125">
        <v>61.0</v>
      </c>
      <c r="O1855" s="118">
        <f t="shared" si="7"/>
        <v>73</v>
      </c>
      <c r="P1855" s="118"/>
      <c r="Q1855" s="118"/>
      <c r="R1855" s="118"/>
      <c r="S1855" s="118"/>
      <c r="T1855" s="118"/>
      <c r="U1855" s="118"/>
      <c r="V1855" s="118"/>
      <c r="W1855" s="118"/>
      <c r="X1855" s="118"/>
      <c r="Y1855" s="118"/>
      <c r="Z1855" s="118"/>
      <c r="AA1855" s="118"/>
      <c r="AB1855" s="118"/>
      <c r="AC1855" s="118"/>
      <c r="AD1855" s="118"/>
      <c r="AE1855" s="118"/>
      <c r="AF1855" s="118"/>
      <c r="AG1855" s="118"/>
    </row>
    <row r="1856" ht="11.25" customHeight="1">
      <c r="A1856" s="123">
        <v>49056.041269549634</v>
      </c>
      <c r="B1856" s="124">
        <v>8.230706</v>
      </c>
      <c r="C1856" s="124">
        <f t="shared" si="1"/>
        <v>1358.673652</v>
      </c>
      <c r="D1856" s="124">
        <v>11182.843380619082</v>
      </c>
      <c r="E1856" s="125">
        <v>1012.0</v>
      </c>
      <c r="F1856" s="125">
        <v>0.85</v>
      </c>
      <c r="G1856" s="126">
        <v>0.2</v>
      </c>
      <c r="H1856" s="127">
        <f t="shared" si="2"/>
        <v>14572.8</v>
      </c>
      <c r="I1856" s="122">
        <f t="shared" si="3"/>
        <v>39.92547945</v>
      </c>
      <c r="J1856" s="122">
        <f t="shared" si="4"/>
        <v>1756.721096</v>
      </c>
      <c r="K1856" s="122">
        <f t="shared" si="5"/>
        <v>1493.212932</v>
      </c>
      <c r="L1856" s="122">
        <f t="shared" si="6"/>
        <v>4743</v>
      </c>
      <c r="M1856" s="125">
        <v>0.8</v>
      </c>
      <c r="N1856" s="125">
        <v>35.0</v>
      </c>
      <c r="O1856" s="118">
        <f t="shared" si="7"/>
        <v>44</v>
      </c>
      <c r="P1856" s="118"/>
      <c r="Q1856" s="118"/>
      <c r="R1856" s="118"/>
      <c r="S1856" s="118"/>
      <c r="T1856" s="118"/>
      <c r="U1856" s="118"/>
      <c r="V1856" s="118"/>
      <c r="W1856" s="118"/>
      <c r="X1856" s="118"/>
      <c r="Y1856" s="118"/>
      <c r="Z1856" s="118"/>
      <c r="AA1856" s="118"/>
      <c r="AB1856" s="118"/>
      <c r="AC1856" s="118"/>
      <c r="AD1856" s="118"/>
      <c r="AE1856" s="118"/>
      <c r="AF1856" s="118"/>
      <c r="AG1856" s="118"/>
    </row>
    <row r="1857" ht="11.25" customHeight="1">
      <c r="A1857" s="123">
        <v>68655.67307653949</v>
      </c>
      <c r="B1857" s="124">
        <v>7.412317000000001</v>
      </c>
      <c r="C1857" s="124">
        <f t="shared" si="1"/>
        <v>6505.107276</v>
      </c>
      <c r="D1857" s="124">
        <v>48217.91724885717</v>
      </c>
      <c r="E1857" s="125">
        <v>1562.0</v>
      </c>
      <c r="F1857" s="125">
        <v>1.5</v>
      </c>
      <c r="G1857" s="126">
        <v>1.2</v>
      </c>
      <c r="H1857" s="127">
        <f t="shared" si="2"/>
        <v>41236.8</v>
      </c>
      <c r="I1857" s="122">
        <f t="shared" si="3"/>
        <v>112.9775342</v>
      </c>
      <c r="J1857" s="122">
        <f t="shared" si="4"/>
        <v>8473.315068</v>
      </c>
      <c r="K1857" s="122">
        <f t="shared" si="5"/>
        <v>12709.9726</v>
      </c>
      <c r="L1857" s="122">
        <f t="shared" si="6"/>
        <v>33893</v>
      </c>
      <c r="M1857" s="125">
        <v>0.88</v>
      </c>
      <c r="N1857" s="125">
        <v>66.0</v>
      </c>
      <c r="O1857" s="118">
        <f t="shared" si="7"/>
        <v>75</v>
      </c>
      <c r="P1857" s="118"/>
      <c r="Q1857" s="118"/>
      <c r="R1857" s="118"/>
      <c r="S1857" s="118"/>
      <c r="T1857" s="118"/>
      <c r="U1857" s="118"/>
      <c r="V1857" s="118"/>
      <c r="W1857" s="118"/>
      <c r="X1857" s="118"/>
      <c r="Y1857" s="118"/>
      <c r="Z1857" s="118"/>
      <c r="AA1857" s="118"/>
      <c r="AB1857" s="118"/>
      <c r="AC1857" s="118"/>
      <c r="AD1857" s="118"/>
      <c r="AE1857" s="118"/>
      <c r="AF1857" s="118"/>
      <c r="AG1857" s="118"/>
    </row>
    <row r="1858" ht="11.25" customHeight="1">
      <c r="A1858" s="123">
        <v>96830.56155987203</v>
      </c>
      <c r="B1858" s="124">
        <v>26.036637000000002</v>
      </c>
      <c r="C1858" s="124">
        <f t="shared" si="1"/>
        <v>2737.467903</v>
      </c>
      <c r="D1858" s="124">
        <v>71274.45809330362</v>
      </c>
      <c r="E1858" s="125">
        <v>914.0</v>
      </c>
      <c r="F1858" s="125">
        <v>0.54</v>
      </c>
      <c r="G1858" s="126">
        <v>-0.4</v>
      </c>
      <c r="H1858" s="127">
        <f t="shared" si="2"/>
        <v>6580.8</v>
      </c>
      <c r="I1858" s="122">
        <f t="shared" si="3"/>
        <v>18.02958904</v>
      </c>
      <c r="J1858" s="122">
        <f t="shared" si="4"/>
        <v>2956.852603</v>
      </c>
      <c r="K1858" s="122">
        <f t="shared" si="5"/>
        <v>1596.700405</v>
      </c>
      <c r="L1858" s="122">
        <f t="shared" si="6"/>
        <v>6150</v>
      </c>
      <c r="M1858" s="125">
        <v>0.75</v>
      </c>
      <c r="N1858" s="125">
        <v>123.0</v>
      </c>
      <c r="O1858" s="118">
        <f t="shared" si="7"/>
        <v>164</v>
      </c>
      <c r="P1858" s="118"/>
      <c r="Q1858" s="118"/>
      <c r="R1858" s="118"/>
      <c r="S1858" s="118"/>
      <c r="T1858" s="118"/>
      <c r="U1858" s="118"/>
      <c r="V1858" s="118"/>
      <c r="W1858" s="118"/>
      <c r="X1858" s="118"/>
      <c r="Y1858" s="118"/>
      <c r="Z1858" s="118"/>
      <c r="AA1858" s="118"/>
      <c r="AB1858" s="118"/>
      <c r="AC1858" s="118"/>
      <c r="AD1858" s="118"/>
      <c r="AE1858" s="118"/>
      <c r="AF1858" s="118"/>
      <c r="AG1858" s="118"/>
    </row>
    <row r="1859" ht="11.25" customHeight="1">
      <c r="A1859" s="123">
        <v>27776.269715490333</v>
      </c>
      <c r="B1859" s="124">
        <v>7.575997000000001</v>
      </c>
      <c r="C1859" s="124">
        <f t="shared" si="1"/>
        <v>3833.738113</v>
      </c>
      <c r="D1859" s="124">
        <v>29044.388444219614</v>
      </c>
      <c r="E1859" s="125">
        <v>778.0</v>
      </c>
      <c r="F1859" s="125">
        <v>1.22</v>
      </c>
      <c r="G1859" s="126">
        <v>0.2</v>
      </c>
      <c r="H1859" s="127">
        <f t="shared" si="2"/>
        <v>11203.2</v>
      </c>
      <c r="I1859" s="122">
        <f t="shared" si="3"/>
        <v>30.69369863</v>
      </c>
      <c r="J1859" s="122">
        <f t="shared" si="4"/>
        <v>3407.000548</v>
      </c>
      <c r="K1859" s="122">
        <f t="shared" si="5"/>
        <v>4156.540668</v>
      </c>
      <c r="L1859" s="122">
        <f t="shared" si="6"/>
        <v>11720</v>
      </c>
      <c r="M1859" s="125">
        <v>0.85</v>
      </c>
      <c r="N1859" s="125">
        <v>94.0</v>
      </c>
      <c r="O1859" s="118">
        <f t="shared" si="7"/>
        <v>111</v>
      </c>
      <c r="P1859" s="118"/>
      <c r="Q1859" s="118"/>
      <c r="R1859" s="118"/>
      <c r="S1859" s="118"/>
      <c r="T1859" s="118"/>
      <c r="U1859" s="118"/>
      <c r="V1859" s="118"/>
      <c r="W1859" s="118"/>
      <c r="X1859" s="118"/>
      <c r="Y1859" s="118"/>
      <c r="Z1859" s="118"/>
      <c r="AA1859" s="118"/>
      <c r="AB1859" s="118"/>
      <c r="AC1859" s="118"/>
      <c r="AD1859" s="118"/>
      <c r="AE1859" s="118"/>
      <c r="AF1859" s="118"/>
      <c r="AG1859" s="118"/>
    </row>
    <row r="1860" ht="11.25" customHeight="1">
      <c r="A1860" s="123">
        <v>96362.12155931807</v>
      </c>
      <c r="B1860" s="124">
        <v>9.937653000000001</v>
      </c>
      <c r="C1860" s="124">
        <f t="shared" si="1"/>
        <v>172.3925697</v>
      </c>
      <c r="D1860" s="124">
        <v>1713.1775370351845</v>
      </c>
      <c r="E1860" s="125">
        <v>744.0</v>
      </c>
      <c r="F1860" s="125">
        <v>0.51</v>
      </c>
      <c r="G1860" s="126">
        <v>0.4</v>
      </c>
      <c r="H1860" s="127">
        <f t="shared" si="2"/>
        <v>12499.2</v>
      </c>
      <c r="I1860" s="122">
        <f t="shared" si="3"/>
        <v>34.24438356</v>
      </c>
      <c r="J1860" s="122">
        <f t="shared" si="4"/>
        <v>410.9326027</v>
      </c>
      <c r="K1860" s="122">
        <f t="shared" si="5"/>
        <v>209.5756274</v>
      </c>
      <c r="L1860" s="122">
        <f t="shared" si="6"/>
        <v>830</v>
      </c>
      <c r="M1860" s="125">
        <v>1.0</v>
      </c>
      <c r="N1860" s="125">
        <v>12.0</v>
      </c>
      <c r="O1860" s="118">
        <f t="shared" si="7"/>
        <v>12</v>
      </c>
      <c r="P1860" s="118"/>
      <c r="Q1860" s="118"/>
      <c r="R1860" s="118"/>
      <c r="S1860" s="118"/>
      <c r="T1860" s="118"/>
      <c r="U1860" s="118"/>
      <c r="V1860" s="118"/>
      <c r="W1860" s="118"/>
      <c r="X1860" s="118"/>
      <c r="Y1860" s="118"/>
      <c r="Z1860" s="118"/>
      <c r="AA1860" s="118"/>
      <c r="AB1860" s="118"/>
      <c r="AC1860" s="118"/>
      <c r="AD1860" s="118"/>
      <c r="AE1860" s="118"/>
      <c r="AF1860" s="118"/>
      <c r="AG1860" s="118"/>
    </row>
    <row r="1861" ht="11.25" customHeight="1">
      <c r="A1861" s="123">
        <v>95224.86017058895</v>
      </c>
      <c r="B1861" s="124">
        <v>6.238155000000001</v>
      </c>
      <c r="C1861" s="124">
        <f t="shared" si="1"/>
        <v>1680.742857</v>
      </c>
      <c r="D1861" s="124">
        <v>10484.734457818502</v>
      </c>
      <c r="E1861" s="125">
        <v>1230.0</v>
      </c>
      <c r="F1861" s="125">
        <v>1.02</v>
      </c>
      <c r="G1861" s="126">
        <v>-0.6</v>
      </c>
      <c r="H1861" s="127">
        <f t="shared" si="2"/>
        <v>5904</v>
      </c>
      <c r="I1861" s="122">
        <f t="shared" si="3"/>
        <v>16.17534247</v>
      </c>
      <c r="J1861" s="122">
        <f t="shared" si="4"/>
        <v>485.260274</v>
      </c>
      <c r="K1861" s="122">
        <f t="shared" si="5"/>
        <v>494.9654795</v>
      </c>
      <c r="L1861" s="122">
        <f t="shared" si="6"/>
        <v>1475</v>
      </c>
      <c r="M1861" s="125">
        <v>1.0</v>
      </c>
      <c r="N1861" s="125">
        <v>30.0</v>
      </c>
      <c r="O1861" s="118">
        <f t="shared" si="7"/>
        <v>30</v>
      </c>
      <c r="P1861" s="118"/>
      <c r="Q1861" s="118"/>
      <c r="R1861" s="118"/>
      <c r="S1861" s="118"/>
      <c r="T1861" s="118"/>
      <c r="U1861" s="118"/>
      <c r="V1861" s="118"/>
      <c r="W1861" s="118"/>
      <c r="X1861" s="118"/>
      <c r="Y1861" s="118"/>
      <c r="Z1861" s="118"/>
      <c r="AA1861" s="118"/>
      <c r="AB1861" s="118"/>
      <c r="AC1861" s="118"/>
      <c r="AD1861" s="118"/>
      <c r="AE1861" s="118"/>
      <c r="AF1861" s="118"/>
      <c r="AG1861" s="118"/>
    </row>
    <row r="1862" ht="11.25" customHeight="1">
      <c r="A1862" s="123">
        <v>7908.806988798478</v>
      </c>
      <c r="B1862" s="124">
        <v>18.063133</v>
      </c>
      <c r="C1862" s="124">
        <f t="shared" si="1"/>
        <v>438.665537</v>
      </c>
      <c r="D1862" s="124">
        <v>7923.673937318769</v>
      </c>
      <c r="E1862" s="125">
        <v>1076.0</v>
      </c>
      <c r="F1862" s="125">
        <v>0.6</v>
      </c>
      <c r="G1862" s="126">
        <v>0.5</v>
      </c>
      <c r="H1862" s="127">
        <f t="shared" si="2"/>
        <v>19368</v>
      </c>
      <c r="I1862" s="122">
        <f t="shared" si="3"/>
        <v>53.0630137</v>
      </c>
      <c r="J1862" s="122">
        <f t="shared" si="4"/>
        <v>955.1342466</v>
      </c>
      <c r="K1862" s="122">
        <f t="shared" si="5"/>
        <v>573.0805479</v>
      </c>
      <c r="L1862" s="122">
        <f t="shared" si="6"/>
        <v>2101</v>
      </c>
      <c r="M1862" s="125">
        <v>0.91</v>
      </c>
      <c r="N1862" s="125">
        <v>16.0</v>
      </c>
      <c r="O1862" s="118">
        <f t="shared" si="7"/>
        <v>18</v>
      </c>
      <c r="P1862" s="118"/>
      <c r="Q1862" s="118"/>
      <c r="R1862" s="118"/>
      <c r="S1862" s="118"/>
      <c r="T1862" s="118"/>
      <c r="U1862" s="118"/>
      <c r="V1862" s="118"/>
      <c r="W1862" s="118"/>
      <c r="X1862" s="118"/>
      <c r="Y1862" s="118"/>
      <c r="Z1862" s="118"/>
      <c r="AA1862" s="118"/>
      <c r="AB1862" s="118"/>
      <c r="AC1862" s="118"/>
      <c r="AD1862" s="118"/>
      <c r="AE1862" s="118"/>
      <c r="AF1862" s="118"/>
      <c r="AG1862" s="118"/>
    </row>
    <row r="1863" ht="11.25" customHeight="1">
      <c r="A1863" s="123">
        <v>91788.78777130703</v>
      </c>
      <c r="B1863" s="124">
        <v>7.073264000000001</v>
      </c>
      <c r="C1863" s="124">
        <f t="shared" si="1"/>
        <v>528.4787703</v>
      </c>
      <c r="D1863" s="124">
        <v>3738.0698607204913</v>
      </c>
      <c r="E1863" s="125">
        <v>1190.0</v>
      </c>
      <c r="F1863" s="125">
        <v>0.19</v>
      </c>
      <c r="G1863" s="126">
        <v>-0.4</v>
      </c>
      <c r="H1863" s="127">
        <f t="shared" si="2"/>
        <v>8568</v>
      </c>
      <c r="I1863" s="122">
        <f t="shared" si="3"/>
        <v>23.4739726</v>
      </c>
      <c r="J1863" s="122">
        <f t="shared" si="4"/>
        <v>774.6410959</v>
      </c>
      <c r="K1863" s="122">
        <f t="shared" si="5"/>
        <v>147.1818082</v>
      </c>
      <c r="L1863" s="122">
        <f t="shared" si="6"/>
        <v>1069</v>
      </c>
      <c r="M1863" s="125">
        <v>0.7</v>
      </c>
      <c r="N1863" s="125">
        <v>23.0</v>
      </c>
      <c r="O1863" s="118">
        <f t="shared" si="7"/>
        <v>33</v>
      </c>
      <c r="P1863" s="118"/>
      <c r="Q1863" s="118"/>
      <c r="R1863" s="118"/>
      <c r="S1863" s="118"/>
      <c r="T1863" s="118"/>
      <c r="U1863" s="118"/>
      <c r="V1863" s="118"/>
      <c r="W1863" s="118"/>
      <c r="X1863" s="118"/>
      <c r="Y1863" s="118"/>
      <c r="Z1863" s="118"/>
      <c r="AA1863" s="118"/>
      <c r="AB1863" s="118"/>
      <c r="AC1863" s="118"/>
      <c r="AD1863" s="118"/>
      <c r="AE1863" s="118"/>
      <c r="AF1863" s="118"/>
      <c r="AG1863" s="118"/>
    </row>
    <row r="1864" ht="11.25" customHeight="1">
      <c r="A1864" s="123">
        <v>72448.97528352797</v>
      </c>
      <c r="B1864" s="124">
        <v>10.896336000000002</v>
      </c>
      <c r="C1864" s="124">
        <f t="shared" si="1"/>
        <v>426.0455819</v>
      </c>
      <c r="D1864" s="124">
        <v>4642.335812050646</v>
      </c>
      <c r="E1864" s="125">
        <v>946.0</v>
      </c>
      <c r="F1864" s="125">
        <v>0.49</v>
      </c>
      <c r="G1864" s="126">
        <v>0.5</v>
      </c>
      <c r="H1864" s="127">
        <f t="shared" si="2"/>
        <v>17028</v>
      </c>
      <c r="I1864" s="122">
        <f t="shared" si="3"/>
        <v>46.65205479</v>
      </c>
      <c r="J1864" s="122">
        <f t="shared" si="4"/>
        <v>1072.99726</v>
      </c>
      <c r="K1864" s="122">
        <f t="shared" si="5"/>
        <v>525.7686575</v>
      </c>
      <c r="L1864" s="122">
        <f t="shared" si="6"/>
        <v>2125</v>
      </c>
      <c r="M1864" s="125">
        <v>0.82</v>
      </c>
      <c r="N1864" s="125">
        <v>19.0</v>
      </c>
      <c r="O1864" s="118">
        <f t="shared" si="7"/>
        <v>23</v>
      </c>
      <c r="P1864" s="118"/>
      <c r="Q1864" s="118"/>
      <c r="R1864" s="118"/>
      <c r="S1864" s="118"/>
      <c r="T1864" s="118"/>
      <c r="U1864" s="118"/>
      <c r="V1864" s="118"/>
      <c r="W1864" s="118"/>
      <c r="X1864" s="118"/>
      <c r="Y1864" s="118"/>
      <c r="Z1864" s="118"/>
      <c r="AA1864" s="118"/>
      <c r="AB1864" s="118"/>
      <c r="AC1864" s="118"/>
      <c r="AD1864" s="118"/>
      <c r="AE1864" s="118"/>
      <c r="AF1864" s="118"/>
      <c r="AG1864" s="118"/>
    </row>
    <row r="1865" ht="11.25" customHeight="1">
      <c r="A1865" s="123">
        <v>27153.843542947543</v>
      </c>
      <c r="B1865" s="124">
        <v>8.265785000000001</v>
      </c>
      <c r="C1865" s="124">
        <f t="shared" si="1"/>
        <v>2161.178224</v>
      </c>
      <c r="D1865" s="124">
        <v>17863.834543188703</v>
      </c>
      <c r="E1865" s="125">
        <v>1068.0</v>
      </c>
      <c r="F1865" s="125">
        <v>1.3</v>
      </c>
      <c r="G1865" s="126">
        <v>-0.1</v>
      </c>
      <c r="H1865" s="127">
        <f t="shared" si="2"/>
        <v>11534.4</v>
      </c>
      <c r="I1865" s="122">
        <f t="shared" si="3"/>
        <v>31.60109589</v>
      </c>
      <c r="J1865" s="122">
        <f t="shared" si="4"/>
        <v>1169.240548</v>
      </c>
      <c r="K1865" s="122">
        <f t="shared" si="5"/>
        <v>1520.012712</v>
      </c>
      <c r="L1865" s="122">
        <f t="shared" si="6"/>
        <v>4209</v>
      </c>
      <c r="M1865" s="125">
        <v>1.0</v>
      </c>
      <c r="N1865" s="125">
        <v>37.0</v>
      </c>
      <c r="O1865" s="118">
        <f t="shared" si="7"/>
        <v>37</v>
      </c>
      <c r="P1865" s="118"/>
      <c r="Q1865" s="118"/>
      <c r="R1865" s="118"/>
      <c r="S1865" s="118"/>
      <c r="T1865" s="118"/>
      <c r="U1865" s="118"/>
      <c r="V1865" s="118"/>
      <c r="W1865" s="118"/>
      <c r="X1865" s="118"/>
      <c r="Y1865" s="118"/>
      <c r="Z1865" s="118"/>
      <c r="AA1865" s="118"/>
      <c r="AB1865" s="118"/>
      <c r="AC1865" s="118"/>
      <c r="AD1865" s="118"/>
      <c r="AE1865" s="118"/>
      <c r="AF1865" s="118"/>
      <c r="AG1865" s="118"/>
    </row>
    <row r="1866" ht="11.25" customHeight="1">
      <c r="A1866" s="123">
        <v>83201.43489592313</v>
      </c>
      <c r="B1866" s="124">
        <v>7.462939</v>
      </c>
      <c r="C1866" s="124">
        <f t="shared" si="1"/>
        <v>2476.878913</v>
      </c>
      <c r="D1866" s="124">
        <v>18484.796234891845</v>
      </c>
      <c r="E1866" s="125">
        <v>906.0</v>
      </c>
      <c r="F1866" s="125">
        <v>0.94</v>
      </c>
      <c r="G1866" s="126">
        <v>-0.6</v>
      </c>
      <c r="H1866" s="127">
        <f t="shared" si="2"/>
        <v>4348.8</v>
      </c>
      <c r="I1866" s="122">
        <f t="shared" si="3"/>
        <v>11.91452055</v>
      </c>
      <c r="J1866" s="122">
        <f t="shared" si="4"/>
        <v>786.3583562</v>
      </c>
      <c r="K1866" s="122">
        <f t="shared" si="5"/>
        <v>739.1768548</v>
      </c>
      <c r="L1866" s="122">
        <f t="shared" si="6"/>
        <v>2265</v>
      </c>
      <c r="M1866" s="125">
        <v>1.0</v>
      </c>
      <c r="N1866" s="125">
        <v>66.0</v>
      </c>
      <c r="O1866" s="118">
        <f t="shared" si="7"/>
        <v>66</v>
      </c>
      <c r="P1866" s="118"/>
      <c r="Q1866" s="118"/>
      <c r="R1866" s="118"/>
      <c r="S1866" s="118"/>
      <c r="T1866" s="118"/>
      <c r="U1866" s="118"/>
      <c r="V1866" s="118"/>
      <c r="W1866" s="118"/>
      <c r="X1866" s="118"/>
      <c r="Y1866" s="118"/>
      <c r="Z1866" s="118"/>
      <c r="AA1866" s="118"/>
      <c r="AB1866" s="118"/>
      <c r="AC1866" s="118"/>
      <c r="AD1866" s="118"/>
      <c r="AE1866" s="118"/>
      <c r="AF1866" s="118"/>
      <c r="AG1866" s="118"/>
    </row>
    <row r="1867" ht="11.25" customHeight="1">
      <c r="A1867" s="123">
        <v>75182.03375107629</v>
      </c>
      <c r="B1867" s="124">
        <v>7.073264000000001</v>
      </c>
      <c r="C1867" s="124">
        <f t="shared" si="1"/>
        <v>4642.152464</v>
      </c>
      <c r="D1867" s="124">
        <v>32835.16990319496</v>
      </c>
      <c r="E1867" s="125">
        <v>1780.0</v>
      </c>
      <c r="F1867" s="125">
        <v>1.39</v>
      </c>
      <c r="G1867" s="126">
        <v>0.8</v>
      </c>
      <c r="H1867" s="127">
        <f t="shared" si="2"/>
        <v>38448</v>
      </c>
      <c r="I1867" s="122">
        <f t="shared" si="3"/>
        <v>105.3369863</v>
      </c>
      <c r="J1867" s="122">
        <f t="shared" si="4"/>
        <v>5477.523288</v>
      </c>
      <c r="K1867" s="122">
        <f t="shared" si="5"/>
        <v>7613.75737</v>
      </c>
      <c r="L1867" s="122">
        <f t="shared" si="6"/>
        <v>20705</v>
      </c>
      <c r="M1867" s="125">
        <v>0.85</v>
      </c>
      <c r="N1867" s="125">
        <v>44.0</v>
      </c>
      <c r="O1867" s="118">
        <f t="shared" si="7"/>
        <v>52</v>
      </c>
      <c r="P1867" s="118"/>
      <c r="Q1867" s="118"/>
      <c r="R1867" s="118"/>
      <c r="S1867" s="118"/>
      <c r="T1867" s="118"/>
      <c r="U1867" s="118"/>
      <c r="V1867" s="118"/>
      <c r="W1867" s="118"/>
      <c r="X1867" s="118"/>
      <c r="Y1867" s="118"/>
      <c r="Z1867" s="118"/>
      <c r="AA1867" s="118"/>
      <c r="AB1867" s="118"/>
      <c r="AC1867" s="118"/>
      <c r="AD1867" s="118"/>
      <c r="AE1867" s="118"/>
      <c r="AF1867" s="118"/>
      <c r="AG1867" s="118"/>
    </row>
    <row r="1868" ht="11.25" customHeight="1">
      <c r="A1868" s="123">
        <v>65708.32530287669</v>
      </c>
      <c r="B1868" s="124">
        <v>17.653944000000003</v>
      </c>
      <c r="C1868" s="124">
        <f t="shared" si="1"/>
        <v>1027.682208</v>
      </c>
      <c r="D1868" s="124">
        <v>18142.64415108329</v>
      </c>
      <c r="E1868" s="125">
        <v>1360.0</v>
      </c>
      <c r="F1868" s="125">
        <v>0.57</v>
      </c>
      <c r="G1868" s="126">
        <v>1.2</v>
      </c>
      <c r="H1868" s="127">
        <f t="shared" si="2"/>
        <v>35904</v>
      </c>
      <c r="I1868" s="122">
        <f t="shared" si="3"/>
        <v>98.36712329</v>
      </c>
      <c r="J1868" s="122">
        <f t="shared" si="4"/>
        <v>3639.583562</v>
      </c>
      <c r="K1868" s="122">
        <f t="shared" si="5"/>
        <v>2074.56263</v>
      </c>
      <c r="L1868" s="122">
        <f t="shared" si="6"/>
        <v>7789</v>
      </c>
      <c r="M1868" s="125">
        <v>0.82</v>
      </c>
      <c r="N1868" s="125">
        <v>30.0</v>
      </c>
      <c r="O1868" s="118">
        <f t="shared" si="7"/>
        <v>37</v>
      </c>
      <c r="P1868" s="118"/>
      <c r="Q1868" s="118"/>
      <c r="R1868" s="118"/>
      <c r="S1868" s="118"/>
      <c r="T1868" s="118"/>
      <c r="U1868" s="118"/>
      <c r="V1868" s="118"/>
      <c r="W1868" s="118"/>
      <c r="X1868" s="118"/>
      <c r="Y1868" s="118"/>
      <c r="Z1868" s="118"/>
      <c r="AA1868" s="118"/>
      <c r="AB1868" s="118"/>
      <c r="AC1868" s="118"/>
      <c r="AD1868" s="118"/>
      <c r="AE1868" s="118"/>
      <c r="AF1868" s="118"/>
      <c r="AG1868" s="118"/>
    </row>
    <row r="1869" ht="11.25" customHeight="1">
      <c r="A1869" s="123">
        <v>20959.071059682632</v>
      </c>
      <c r="B1869" s="124">
        <v>7.462939</v>
      </c>
      <c r="C1869" s="124">
        <f t="shared" si="1"/>
        <v>6796.917835</v>
      </c>
      <c r="D1869" s="124">
        <v>50724.98319241347</v>
      </c>
      <c r="E1869" s="125">
        <v>1658.0</v>
      </c>
      <c r="F1869" s="125">
        <v>1.48</v>
      </c>
      <c r="G1869" s="126">
        <v>-0.4</v>
      </c>
      <c r="H1869" s="127">
        <f t="shared" si="2"/>
        <v>11937.6</v>
      </c>
      <c r="I1869" s="122">
        <f t="shared" si="3"/>
        <v>32.70575342</v>
      </c>
      <c r="J1869" s="122">
        <f t="shared" si="4"/>
        <v>2158.579726</v>
      </c>
      <c r="K1869" s="122">
        <f t="shared" si="5"/>
        <v>3194.697995</v>
      </c>
      <c r="L1869" s="122">
        <f t="shared" si="6"/>
        <v>8548</v>
      </c>
      <c r="M1869" s="125">
        <v>1.0</v>
      </c>
      <c r="N1869" s="125">
        <v>66.0</v>
      </c>
      <c r="O1869" s="118">
        <f t="shared" si="7"/>
        <v>66</v>
      </c>
      <c r="P1869" s="118"/>
      <c r="Q1869" s="118"/>
      <c r="R1869" s="118"/>
      <c r="S1869" s="118"/>
      <c r="T1869" s="118"/>
      <c r="U1869" s="118"/>
      <c r="V1869" s="118"/>
      <c r="W1869" s="118"/>
      <c r="X1869" s="118"/>
      <c r="Y1869" s="118"/>
      <c r="Z1869" s="118"/>
      <c r="AA1869" s="118"/>
      <c r="AB1869" s="118"/>
      <c r="AC1869" s="118"/>
      <c r="AD1869" s="118"/>
      <c r="AE1869" s="118"/>
      <c r="AF1869" s="118"/>
      <c r="AG1869" s="118"/>
    </row>
    <row r="1870" ht="11.25" customHeight="1">
      <c r="A1870" s="123">
        <v>90520.70830369258</v>
      </c>
      <c r="B1870" s="124">
        <v>9.057939</v>
      </c>
      <c r="C1870" s="124">
        <f t="shared" si="1"/>
        <v>135.3948097</v>
      </c>
      <c r="D1870" s="124">
        <v>1226.3979272739753</v>
      </c>
      <c r="E1870" s="125">
        <v>810.0</v>
      </c>
      <c r="F1870" s="125">
        <v>0.52</v>
      </c>
      <c r="G1870" s="126">
        <v>0.6</v>
      </c>
      <c r="H1870" s="127">
        <f t="shared" si="2"/>
        <v>15552</v>
      </c>
      <c r="I1870" s="122">
        <f t="shared" si="3"/>
        <v>42.60821918</v>
      </c>
      <c r="J1870" s="122">
        <f t="shared" si="4"/>
        <v>426.0821918</v>
      </c>
      <c r="K1870" s="122">
        <f t="shared" si="5"/>
        <v>221.5627397</v>
      </c>
      <c r="L1870" s="122">
        <f t="shared" si="6"/>
        <v>869</v>
      </c>
      <c r="M1870" s="125">
        <v>0.82</v>
      </c>
      <c r="N1870" s="125">
        <v>8.0</v>
      </c>
      <c r="O1870" s="118">
        <f t="shared" si="7"/>
        <v>10</v>
      </c>
      <c r="P1870" s="118"/>
      <c r="Q1870" s="118"/>
      <c r="R1870" s="118"/>
      <c r="S1870" s="118"/>
      <c r="T1870" s="118"/>
      <c r="U1870" s="118"/>
      <c r="V1870" s="118"/>
      <c r="W1870" s="118"/>
      <c r="X1870" s="118"/>
      <c r="Y1870" s="118"/>
      <c r="Z1870" s="118"/>
      <c r="AA1870" s="118"/>
      <c r="AB1870" s="118"/>
      <c r="AC1870" s="118"/>
      <c r="AD1870" s="118"/>
      <c r="AE1870" s="118"/>
      <c r="AF1870" s="118"/>
      <c r="AG1870" s="118"/>
    </row>
    <row r="1871" ht="11.25" customHeight="1">
      <c r="A1871" s="123">
        <v>74989.57130044744</v>
      </c>
      <c r="B1871" s="124">
        <v>8.639906000000002</v>
      </c>
      <c r="C1871" s="124">
        <f t="shared" si="1"/>
        <v>1448.174897</v>
      </c>
      <c r="D1871" s="124">
        <v>12512.0949856209</v>
      </c>
      <c r="E1871" s="125">
        <v>962.0</v>
      </c>
      <c r="F1871" s="125">
        <v>0.94</v>
      </c>
      <c r="G1871" s="126">
        <v>1.2</v>
      </c>
      <c r="H1871" s="127">
        <f t="shared" si="2"/>
        <v>25396.8</v>
      </c>
      <c r="I1871" s="122">
        <f t="shared" si="3"/>
        <v>69.58027397</v>
      </c>
      <c r="J1871" s="122">
        <f t="shared" si="4"/>
        <v>2574.470137</v>
      </c>
      <c r="K1871" s="122">
        <f t="shared" si="5"/>
        <v>2420.001929</v>
      </c>
      <c r="L1871" s="122">
        <f t="shared" si="6"/>
        <v>7414</v>
      </c>
      <c r="M1871" s="125">
        <v>1.0</v>
      </c>
      <c r="N1871" s="125">
        <v>37.0</v>
      </c>
      <c r="O1871" s="118">
        <f t="shared" si="7"/>
        <v>37</v>
      </c>
      <c r="P1871" s="118"/>
      <c r="Q1871" s="118"/>
      <c r="R1871" s="118"/>
      <c r="S1871" s="118"/>
      <c r="T1871" s="118"/>
      <c r="U1871" s="118"/>
      <c r="V1871" s="118"/>
      <c r="W1871" s="118"/>
      <c r="X1871" s="118"/>
      <c r="Y1871" s="118"/>
      <c r="Z1871" s="118"/>
      <c r="AA1871" s="118"/>
      <c r="AB1871" s="118"/>
      <c r="AC1871" s="118"/>
      <c r="AD1871" s="118"/>
      <c r="AE1871" s="118"/>
      <c r="AF1871" s="118"/>
      <c r="AG1871" s="118"/>
    </row>
    <row r="1872" ht="11.25" customHeight="1">
      <c r="A1872" s="123">
        <v>92765.32587701401</v>
      </c>
      <c r="B1872" s="124">
        <v>7.462939</v>
      </c>
      <c r="C1872" s="124">
        <f t="shared" si="1"/>
        <v>3427.937942</v>
      </c>
      <c r="D1872" s="124">
        <v>25582.49175556691</v>
      </c>
      <c r="E1872" s="125">
        <v>826.0</v>
      </c>
      <c r="F1872" s="125">
        <v>1.5</v>
      </c>
      <c r="G1872" s="126">
        <v>-0.1</v>
      </c>
      <c r="H1872" s="127">
        <f t="shared" si="2"/>
        <v>8920.8</v>
      </c>
      <c r="I1872" s="122">
        <f t="shared" si="3"/>
        <v>24.44054795</v>
      </c>
      <c r="J1872" s="122">
        <f t="shared" si="4"/>
        <v>1613.076164</v>
      </c>
      <c r="K1872" s="122">
        <f t="shared" si="5"/>
        <v>2419.614247</v>
      </c>
      <c r="L1872" s="122">
        <f t="shared" si="6"/>
        <v>6452</v>
      </c>
      <c r="M1872" s="125">
        <v>1.0</v>
      </c>
      <c r="N1872" s="125">
        <v>66.0</v>
      </c>
      <c r="O1872" s="118">
        <f t="shared" si="7"/>
        <v>66</v>
      </c>
      <c r="P1872" s="118"/>
      <c r="Q1872" s="118"/>
      <c r="R1872" s="118"/>
      <c r="S1872" s="118"/>
      <c r="T1872" s="118"/>
      <c r="U1872" s="118"/>
      <c r="V1872" s="118"/>
      <c r="W1872" s="118"/>
      <c r="X1872" s="118"/>
      <c r="Y1872" s="118"/>
      <c r="Z1872" s="118"/>
      <c r="AA1872" s="118"/>
      <c r="AB1872" s="118"/>
      <c r="AC1872" s="118"/>
      <c r="AD1872" s="118"/>
      <c r="AE1872" s="118"/>
      <c r="AF1872" s="118"/>
      <c r="AG1872" s="118"/>
    </row>
    <row r="1873" ht="11.25" customHeight="1">
      <c r="A1873" s="123">
        <v>31580.12913516278</v>
      </c>
      <c r="B1873" s="124">
        <v>15.122063</v>
      </c>
      <c r="C1873" s="124">
        <f t="shared" si="1"/>
        <v>234.158842</v>
      </c>
      <c r="D1873" s="124">
        <v>3540.9647610041643</v>
      </c>
      <c r="E1873" s="125">
        <v>1166.0</v>
      </c>
      <c r="F1873" s="125">
        <v>0.32</v>
      </c>
      <c r="G1873" s="126">
        <v>1.5</v>
      </c>
      <c r="H1873" s="127">
        <f t="shared" si="2"/>
        <v>34980</v>
      </c>
      <c r="I1873" s="122">
        <f t="shared" si="3"/>
        <v>95.83561644</v>
      </c>
      <c r="J1873" s="122">
        <f t="shared" si="4"/>
        <v>1437.534247</v>
      </c>
      <c r="K1873" s="122">
        <f t="shared" si="5"/>
        <v>460.0109589</v>
      </c>
      <c r="L1873" s="122">
        <f t="shared" si="6"/>
        <v>2358</v>
      </c>
      <c r="M1873" s="125">
        <v>0.82</v>
      </c>
      <c r="N1873" s="125">
        <v>12.0</v>
      </c>
      <c r="O1873" s="118">
        <f t="shared" si="7"/>
        <v>15</v>
      </c>
      <c r="P1873" s="118"/>
      <c r="Q1873" s="118"/>
      <c r="R1873" s="118"/>
      <c r="S1873" s="118"/>
      <c r="T1873" s="118"/>
      <c r="U1873" s="118"/>
      <c r="V1873" s="118"/>
      <c r="W1873" s="118"/>
      <c r="X1873" s="118"/>
      <c r="Y1873" s="118"/>
      <c r="Z1873" s="118"/>
      <c r="AA1873" s="118"/>
      <c r="AB1873" s="118"/>
      <c r="AC1873" s="118"/>
      <c r="AD1873" s="118"/>
      <c r="AE1873" s="118"/>
      <c r="AF1873" s="118"/>
      <c r="AG1873" s="118"/>
    </row>
    <row r="1874" ht="11.25" customHeight="1">
      <c r="A1874" s="123">
        <v>48074.25458984682</v>
      </c>
      <c r="B1874" s="124">
        <v>12.100550000000002</v>
      </c>
      <c r="C1874" s="124">
        <f t="shared" si="1"/>
        <v>1888.262475</v>
      </c>
      <c r="D1874" s="124">
        <v>22849.01448829388</v>
      </c>
      <c r="E1874" s="125">
        <v>1166.0</v>
      </c>
      <c r="F1874" s="125">
        <v>0.38</v>
      </c>
      <c r="G1874" s="126">
        <v>0.4</v>
      </c>
      <c r="H1874" s="127">
        <f t="shared" si="2"/>
        <v>19588.8</v>
      </c>
      <c r="I1874" s="122">
        <f t="shared" si="3"/>
        <v>53.66794521</v>
      </c>
      <c r="J1874" s="122">
        <f t="shared" si="4"/>
        <v>5581.466301</v>
      </c>
      <c r="K1874" s="122">
        <f t="shared" si="5"/>
        <v>2120.957195</v>
      </c>
      <c r="L1874" s="122">
        <f t="shared" si="6"/>
        <v>9823</v>
      </c>
      <c r="M1874" s="125">
        <v>0.75</v>
      </c>
      <c r="N1874" s="125">
        <v>78.0</v>
      </c>
      <c r="O1874" s="118">
        <f t="shared" si="7"/>
        <v>104</v>
      </c>
      <c r="P1874" s="118"/>
      <c r="Q1874" s="118"/>
      <c r="R1874" s="118"/>
      <c r="S1874" s="118"/>
      <c r="T1874" s="118"/>
      <c r="U1874" s="118"/>
      <c r="V1874" s="118"/>
      <c r="W1874" s="118"/>
      <c r="X1874" s="118"/>
      <c r="Y1874" s="118"/>
      <c r="Z1874" s="118"/>
      <c r="AA1874" s="118"/>
      <c r="AB1874" s="118"/>
      <c r="AC1874" s="118"/>
      <c r="AD1874" s="118"/>
      <c r="AE1874" s="118"/>
      <c r="AF1874" s="118"/>
      <c r="AG1874" s="118"/>
    </row>
    <row r="1875" ht="11.25" customHeight="1">
      <c r="A1875" s="123">
        <v>79112.17360717084</v>
      </c>
      <c r="B1875" s="124">
        <v>26.504291000000002</v>
      </c>
      <c r="C1875" s="124">
        <f t="shared" si="1"/>
        <v>3275.623776</v>
      </c>
      <c r="D1875" s="124">
        <v>86818.08576007235</v>
      </c>
      <c r="E1875" s="125">
        <v>1400.0</v>
      </c>
      <c r="F1875" s="125">
        <v>0.43</v>
      </c>
      <c r="G1875" s="126">
        <v>0.5</v>
      </c>
      <c r="H1875" s="127">
        <f t="shared" si="2"/>
        <v>25200</v>
      </c>
      <c r="I1875" s="122">
        <f t="shared" si="3"/>
        <v>69.04109589</v>
      </c>
      <c r="J1875" s="122">
        <f t="shared" si="4"/>
        <v>8975.342466</v>
      </c>
      <c r="K1875" s="122">
        <f t="shared" si="5"/>
        <v>3859.39726</v>
      </c>
      <c r="L1875" s="122">
        <f t="shared" si="6"/>
        <v>16694</v>
      </c>
      <c r="M1875" s="125">
        <v>1.0</v>
      </c>
      <c r="N1875" s="125">
        <v>130.0</v>
      </c>
      <c r="O1875" s="118">
        <f t="shared" si="7"/>
        <v>130</v>
      </c>
      <c r="P1875" s="118"/>
      <c r="Q1875" s="118"/>
      <c r="R1875" s="118"/>
      <c r="S1875" s="118"/>
      <c r="T1875" s="118"/>
      <c r="U1875" s="118"/>
      <c r="V1875" s="118"/>
      <c r="W1875" s="118"/>
      <c r="X1875" s="118"/>
      <c r="Y1875" s="118"/>
      <c r="Z1875" s="118"/>
      <c r="AA1875" s="118"/>
      <c r="AB1875" s="118"/>
      <c r="AC1875" s="118"/>
      <c r="AD1875" s="118"/>
      <c r="AE1875" s="118"/>
      <c r="AF1875" s="118"/>
      <c r="AG1875" s="118"/>
    </row>
    <row r="1876" ht="11.25" customHeight="1">
      <c r="A1876" s="123">
        <v>70415.21402301828</v>
      </c>
      <c r="B1876" s="124">
        <v>8.417772000000001</v>
      </c>
      <c r="C1876" s="124">
        <f t="shared" si="1"/>
        <v>1857.897656</v>
      </c>
      <c r="D1876" s="124">
        <v>15639.358867582054</v>
      </c>
      <c r="E1876" s="125">
        <v>1020.0</v>
      </c>
      <c r="F1876" s="125">
        <v>1.15</v>
      </c>
      <c r="G1876" s="126">
        <v>-0.4</v>
      </c>
      <c r="H1876" s="127">
        <f t="shared" si="2"/>
        <v>7344</v>
      </c>
      <c r="I1876" s="122">
        <f t="shared" si="3"/>
        <v>20.12054795</v>
      </c>
      <c r="J1876" s="122">
        <f t="shared" si="4"/>
        <v>885.3041096</v>
      </c>
      <c r="K1876" s="122">
        <f t="shared" si="5"/>
        <v>1018.099726</v>
      </c>
      <c r="L1876" s="122">
        <f t="shared" si="6"/>
        <v>2922</v>
      </c>
      <c r="M1876" s="125">
        <v>0.85</v>
      </c>
      <c r="N1876" s="125">
        <v>37.0</v>
      </c>
      <c r="O1876" s="118">
        <f t="shared" si="7"/>
        <v>44</v>
      </c>
      <c r="P1876" s="118"/>
      <c r="Q1876" s="118"/>
      <c r="R1876" s="118"/>
      <c r="S1876" s="118"/>
      <c r="T1876" s="118"/>
      <c r="U1876" s="118"/>
      <c r="V1876" s="118"/>
      <c r="W1876" s="118"/>
      <c r="X1876" s="118"/>
      <c r="Y1876" s="118"/>
      <c r="Z1876" s="118"/>
      <c r="AA1876" s="118"/>
      <c r="AB1876" s="118"/>
      <c r="AC1876" s="118"/>
      <c r="AD1876" s="118"/>
      <c r="AE1876" s="118"/>
      <c r="AF1876" s="118"/>
      <c r="AG1876" s="118"/>
    </row>
    <row r="1877" ht="11.25" customHeight="1">
      <c r="A1877" s="123">
        <v>99848.4952633725</v>
      </c>
      <c r="B1877" s="124">
        <v>27.837106000000002</v>
      </c>
      <c r="C1877" s="124">
        <f t="shared" si="1"/>
        <v>6466.79815</v>
      </c>
      <c r="D1877" s="124">
        <v>180016.9455755795</v>
      </c>
      <c r="E1877" s="125">
        <v>1496.0</v>
      </c>
      <c r="F1877" s="125">
        <v>0.83</v>
      </c>
      <c r="G1877" s="126">
        <v>1.5</v>
      </c>
      <c r="H1877" s="127">
        <f t="shared" si="2"/>
        <v>44880</v>
      </c>
      <c r="I1877" s="122">
        <f t="shared" si="3"/>
        <v>122.9589041</v>
      </c>
      <c r="J1877" s="122">
        <f t="shared" si="4"/>
        <v>15984.65753</v>
      </c>
      <c r="K1877" s="122">
        <f t="shared" si="5"/>
        <v>13267.26575</v>
      </c>
      <c r="L1877" s="122">
        <f t="shared" si="6"/>
        <v>42519</v>
      </c>
      <c r="M1877" s="125">
        <v>1.0</v>
      </c>
      <c r="N1877" s="125">
        <v>130.0</v>
      </c>
      <c r="O1877" s="118">
        <f t="shared" si="7"/>
        <v>130</v>
      </c>
      <c r="P1877" s="118"/>
      <c r="Q1877" s="118"/>
      <c r="R1877" s="118"/>
      <c r="S1877" s="118"/>
      <c r="T1877" s="118"/>
      <c r="U1877" s="118"/>
      <c r="V1877" s="118"/>
      <c r="W1877" s="118"/>
      <c r="X1877" s="118"/>
      <c r="Y1877" s="118"/>
      <c r="Z1877" s="118"/>
      <c r="AA1877" s="118"/>
      <c r="AB1877" s="118"/>
      <c r="AC1877" s="118"/>
      <c r="AD1877" s="118"/>
      <c r="AE1877" s="118"/>
      <c r="AF1877" s="118"/>
      <c r="AG1877" s="118"/>
    </row>
    <row r="1878" ht="11.25" customHeight="1">
      <c r="A1878" s="123">
        <v>52704.84912925675</v>
      </c>
      <c r="B1878" s="124">
        <v>8.324239</v>
      </c>
      <c r="C1878" s="124">
        <f t="shared" si="1"/>
        <v>1587.995702</v>
      </c>
      <c r="D1878" s="124">
        <v>13218.855754360577</v>
      </c>
      <c r="E1878" s="125">
        <v>1278.0</v>
      </c>
      <c r="F1878" s="125">
        <v>0.75</v>
      </c>
      <c r="G1878" s="126">
        <v>0.2</v>
      </c>
      <c r="H1878" s="127">
        <f t="shared" si="2"/>
        <v>18403.2</v>
      </c>
      <c r="I1878" s="122">
        <f t="shared" si="3"/>
        <v>50.41972603</v>
      </c>
      <c r="J1878" s="122">
        <f t="shared" si="4"/>
        <v>1865.529863</v>
      </c>
      <c r="K1878" s="122">
        <f t="shared" si="5"/>
        <v>1399.147397</v>
      </c>
      <c r="L1878" s="122">
        <f t="shared" si="6"/>
        <v>4664</v>
      </c>
      <c r="M1878" s="125">
        <v>1.0</v>
      </c>
      <c r="N1878" s="125">
        <v>37.0</v>
      </c>
      <c r="O1878" s="118">
        <f t="shared" si="7"/>
        <v>37</v>
      </c>
      <c r="P1878" s="118"/>
      <c r="Q1878" s="118"/>
      <c r="R1878" s="118"/>
      <c r="S1878" s="118"/>
      <c r="T1878" s="118"/>
      <c r="U1878" s="118"/>
      <c r="V1878" s="118"/>
      <c r="W1878" s="118"/>
      <c r="X1878" s="118"/>
      <c r="Y1878" s="118"/>
      <c r="Z1878" s="118"/>
      <c r="AA1878" s="118"/>
      <c r="AB1878" s="118"/>
      <c r="AC1878" s="118"/>
      <c r="AD1878" s="118"/>
      <c r="AE1878" s="118"/>
      <c r="AF1878" s="118"/>
      <c r="AG1878" s="118"/>
    </row>
    <row r="1879" ht="11.25" customHeight="1">
      <c r="A1879" s="123">
        <v>73291.86838270255</v>
      </c>
      <c r="B1879" s="124">
        <v>31.687810000000002</v>
      </c>
      <c r="C1879" s="124">
        <f t="shared" si="1"/>
        <v>1113.956915</v>
      </c>
      <c r="D1879" s="124">
        <v>35298.8550664695</v>
      </c>
      <c r="E1879" s="125">
        <v>1350.0</v>
      </c>
      <c r="F1879" s="125">
        <v>0.18</v>
      </c>
      <c r="G1879" s="126">
        <v>0.4</v>
      </c>
      <c r="H1879" s="127">
        <f t="shared" si="2"/>
        <v>22680</v>
      </c>
      <c r="I1879" s="122">
        <f t="shared" si="3"/>
        <v>62.1369863</v>
      </c>
      <c r="J1879" s="122">
        <f t="shared" si="4"/>
        <v>6275.835616</v>
      </c>
      <c r="K1879" s="122">
        <f t="shared" si="5"/>
        <v>1129.650411</v>
      </c>
      <c r="L1879" s="122">
        <f t="shared" si="6"/>
        <v>8535</v>
      </c>
      <c r="M1879" s="125">
        <v>1.0</v>
      </c>
      <c r="N1879" s="125">
        <v>101.0</v>
      </c>
      <c r="O1879" s="118">
        <f t="shared" si="7"/>
        <v>101</v>
      </c>
      <c r="P1879" s="118"/>
      <c r="Q1879" s="118"/>
      <c r="R1879" s="118"/>
      <c r="S1879" s="118"/>
      <c r="T1879" s="118"/>
      <c r="U1879" s="118"/>
      <c r="V1879" s="118"/>
      <c r="W1879" s="118"/>
      <c r="X1879" s="118"/>
      <c r="Y1879" s="118"/>
      <c r="Z1879" s="118"/>
      <c r="AA1879" s="118"/>
      <c r="AB1879" s="118"/>
      <c r="AC1879" s="118"/>
      <c r="AD1879" s="118"/>
      <c r="AE1879" s="118"/>
      <c r="AF1879" s="118"/>
      <c r="AG1879" s="118"/>
    </row>
    <row r="1880" ht="11.25" customHeight="1">
      <c r="A1880" s="123">
        <v>68878.30081012282</v>
      </c>
      <c r="B1880" s="124">
        <v>35.27279800000001</v>
      </c>
      <c r="C1880" s="124">
        <f t="shared" si="1"/>
        <v>8070.697363</v>
      </c>
      <c r="D1880" s="124">
        <v>284676.0778156699</v>
      </c>
      <c r="E1880" s="125">
        <v>1536.0</v>
      </c>
      <c r="F1880" s="125">
        <v>1.07</v>
      </c>
      <c r="G1880" s="126">
        <v>0.8</v>
      </c>
      <c r="H1880" s="127">
        <f t="shared" si="2"/>
        <v>33177.6</v>
      </c>
      <c r="I1880" s="122">
        <f t="shared" si="3"/>
        <v>90.89753425</v>
      </c>
      <c r="J1880" s="122">
        <f t="shared" si="4"/>
        <v>13634.63014</v>
      </c>
      <c r="K1880" s="122">
        <f t="shared" si="5"/>
        <v>14589.05425</v>
      </c>
      <c r="L1880" s="122">
        <f t="shared" si="6"/>
        <v>42813</v>
      </c>
      <c r="M1880" s="125">
        <v>0.82</v>
      </c>
      <c r="N1880" s="125">
        <v>123.0</v>
      </c>
      <c r="O1880" s="118">
        <f t="shared" si="7"/>
        <v>150</v>
      </c>
      <c r="P1880" s="118"/>
      <c r="Q1880" s="118"/>
      <c r="R1880" s="118"/>
      <c r="S1880" s="118"/>
      <c r="T1880" s="118"/>
      <c r="U1880" s="118"/>
      <c r="V1880" s="118"/>
      <c r="W1880" s="118"/>
      <c r="X1880" s="118"/>
      <c r="Y1880" s="118"/>
      <c r="Z1880" s="118"/>
      <c r="AA1880" s="118"/>
      <c r="AB1880" s="118"/>
      <c r="AC1880" s="118"/>
      <c r="AD1880" s="118"/>
      <c r="AE1880" s="118"/>
      <c r="AF1880" s="118"/>
      <c r="AG1880" s="118"/>
    </row>
    <row r="1881" ht="11.25" customHeight="1">
      <c r="A1881" s="123">
        <v>93732.1486962267</v>
      </c>
      <c r="B1881" s="124">
        <v>16.262664</v>
      </c>
      <c r="C1881" s="124">
        <f t="shared" si="1"/>
        <v>966.8028699</v>
      </c>
      <c r="D1881" s="124">
        <v>15722.79022662076</v>
      </c>
      <c r="E1881" s="125">
        <v>1416.0</v>
      </c>
      <c r="F1881" s="125">
        <v>0.49</v>
      </c>
      <c r="G1881" s="126">
        <v>1.2</v>
      </c>
      <c r="H1881" s="127">
        <f t="shared" si="2"/>
        <v>37382.4</v>
      </c>
      <c r="I1881" s="122">
        <f t="shared" si="3"/>
        <v>102.4175342</v>
      </c>
      <c r="J1881" s="122">
        <f t="shared" si="4"/>
        <v>3891.866301</v>
      </c>
      <c r="K1881" s="122">
        <f t="shared" si="5"/>
        <v>1907.014488</v>
      </c>
      <c r="L1881" s="122">
        <f t="shared" si="6"/>
        <v>7706</v>
      </c>
      <c r="M1881" s="125">
        <v>0.8</v>
      </c>
      <c r="N1881" s="125">
        <v>30.0</v>
      </c>
      <c r="O1881" s="118">
        <f t="shared" si="7"/>
        <v>38</v>
      </c>
      <c r="P1881" s="118"/>
      <c r="Q1881" s="118"/>
      <c r="R1881" s="118"/>
      <c r="S1881" s="118"/>
      <c r="T1881" s="118"/>
      <c r="U1881" s="118"/>
      <c r="V1881" s="118"/>
      <c r="W1881" s="118"/>
      <c r="X1881" s="118"/>
      <c r="Y1881" s="118"/>
      <c r="Z1881" s="118"/>
      <c r="AA1881" s="118"/>
      <c r="AB1881" s="118"/>
      <c r="AC1881" s="118"/>
      <c r="AD1881" s="118"/>
      <c r="AE1881" s="118"/>
      <c r="AF1881" s="118"/>
      <c r="AG1881" s="118"/>
    </row>
    <row r="1882" ht="11.25" customHeight="1">
      <c r="A1882" s="123">
        <v>30570.488979127662</v>
      </c>
      <c r="B1882" s="124">
        <v>27.018706000000005</v>
      </c>
      <c r="C1882" s="124">
        <f t="shared" si="1"/>
        <v>879.9100947</v>
      </c>
      <c r="D1882" s="124">
        <v>23774.032154373603</v>
      </c>
      <c r="E1882" s="125">
        <v>1440.0</v>
      </c>
      <c r="F1882" s="125">
        <v>0.35</v>
      </c>
      <c r="G1882" s="126">
        <v>0.8</v>
      </c>
      <c r="H1882" s="127">
        <f t="shared" si="2"/>
        <v>31104</v>
      </c>
      <c r="I1882" s="122">
        <f t="shared" si="3"/>
        <v>85.21643836</v>
      </c>
      <c r="J1882" s="122">
        <f t="shared" si="4"/>
        <v>3493.873973</v>
      </c>
      <c r="K1882" s="122">
        <f t="shared" si="5"/>
        <v>1222.85589</v>
      </c>
      <c r="L1882" s="122">
        <f t="shared" si="6"/>
        <v>5940</v>
      </c>
      <c r="M1882" s="125">
        <v>1.0</v>
      </c>
      <c r="N1882" s="125">
        <v>41.0</v>
      </c>
      <c r="O1882" s="118">
        <f t="shared" si="7"/>
        <v>41</v>
      </c>
      <c r="P1882" s="118"/>
      <c r="Q1882" s="118"/>
      <c r="R1882" s="118"/>
      <c r="S1882" s="118"/>
      <c r="T1882" s="118"/>
      <c r="U1882" s="118"/>
      <c r="V1882" s="118"/>
      <c r="W1882" s="118"/>
      <c r="X1882" s="118"/>
      <c r="Y1882" s="118"/>
      <c r="Z1882" s="118"/>
      <c r="AA1882" s="118"/>
      <c r="AB1882" s="118"/>
      <c r="AC1882" s="118"/>
      <c r="AD1882" s="118"/>
      <c r="AE1882" s="118"/>
      <c r="AF1882" s="118"/>
      <c r="AG1882" s="118"/>
    </row>
    <row r="1883" ht="11.25" customHeight="1">
      <c r="A1883" s="123">
        <v>13833.0659189025</v>
      </c>
      <c r="B1883" s="124">
        <v>6.383487000000001</v>
      </c>
      <c r="C1883" s="124">
        <f t="shared" si="1"/>
        <v>2098.606379</v>
      </c>
      <c r="D1883" s="124">
        <v>13396.426537476465</v>
      </c>
      <c r="E1883" s="125">
        <v>1400.0</v>
      </c>
      <c r="F1883" s="125">
        <v>0.3</v>
      </c>
      <c r="G1883" s="126">
        <v>0.2</v>
      </c>
      <c r="H1883" s="127">
        <f t="shared" si="2"/>
        <v>20160</v>
      </c>
      <c r="I1883" s="122">
        <f t="shared" si="3"/>
        <v>55.23287671</v>
      </c>
      <c r="J1883" s="122">
        <f t="shared" si="4"/>
        <v>5136.657534</v>
      </c>
      <c r="K1883" s="122">
        <f t="shared" si="5"/>
        <v>1540.99726</v>
      </c>
      <c r="L1883" s="122">
        <f t="shared" si="6"/>
        <v>8219</v>
      </c>
      <c r="M1883" s="125">
        <v>0.82</v>
      </c>
      <c r="N1883" s="125">
        <v>76.0</v>
      </c>
      <c r="O1883" s="118">
        <f t="shared" si="7"/>
        <v>93</v>
      </c>
      <c r="P1883" s="118"/>
      <c r="Q1883" s="118"/>
      <c r="R1883" s="118"/>
      <c r="S1883" s="118"/>
      <c r="T1883" s="118"/>
      <c r="U1883" s="118"/>
      <c r="V1883" s="118"/>
      <c r="W1883" s="118"/>
      <c r="X1883" s="118"/>
      <c r="Y1883" s="118"/>
      <c r="Z1883" s="118"/>
      <c r="AA1883" s="118"/>
      <c r="AB1883" s="118"/>
      <c r="AC1883" s="118"/>
      <c r="AD1883" s="118"/>
      <c r="AE1883" s="118"/>
      <c r="AF1883" s="118"/>
      <c r="AG1883" s="118"/>
    </row>
    <row r="1884" ht="11.25" customHeight="1">
      <c r="A1884" s="123">
        <v>99935.29322623907</v>
      </c>
      <c r="B1884" s="124">
        <v>25.194862</v>
      </c>
      <c r="C1884" s="124">
        <f t="shared" si="1"/>
        <v>5504.609863</v>
      </c>
      <c r="D1884" s="124">
        <v>138687.88585974264</v>
      </c>
      <c r="E1884" s="125">
        <v>1246.0</v>
      </c>
      <c r="F1884" s="125">
        <v>0.86</v>
      </c>
      <c r="G1884" s="126">
        <v>-0.4</v>
      </c>
      <c r="H1884" s="127">
        <f t="shared" si="2"/>
        <v>8971.2</v>
      </c>
      <c r="I1884" s="122">
        <f t="shared" si="3"/>
        <v>24.57863014</v>
      </c>
      <c r="J1884" s="122">
        <f t="shared" si="4"/>
        <v>4030.895342</v>
      </c>
      <c r="K1884" s="122">
        <f t="shared" si="5"/>
        <v>3466.569995</v>
      </c>
      <c r="L1884" s="122">
        <f t="shared" si="6"/>
        <v>10964</v>
      </c>
      <c r="M1884" s="125">
        <v>0.75</v>
      </c>
      <c r="N1884" s="125">
        <v>123.0</v>
      </c>
      <c r="O1884" s="118">
        <f t="shared" si="7"/>
        <v>164</v>
      </c>
      <c r="P1884" s="118"/>
      <c r="Q1884" s="118"/>
      <c r="R1884" s="118"/>
      <c r="S1884" s="118"/>
      <c r="T1884" s="118"/>
      <c r="U1884" s="118"/>
      <c r="V1884" s="118"/>
      <c r="W1884" s="118"/>
      <c r="X1884" s="118"/>
      <c r="Y1884" s="118"/>
      <c r="Z1884" s="118"/>
      <c r="AA1884" s="118"/>
      <c r="AB1884" s="118"/>
      <c r="AC1884" s="118"/>
      <c r="AD1884" s="118"/>
      <c r="AE1884" s="118"/>
      <c r="AF1884" s="118"/>
      <c r="AG1884" s="118"/>
    </row>
    <row r="1885" ht="11.25" customHeight="1">
      <c r="A1885" s="123">
        <v>69877.27582679111</v>
      </c>
      <c r="B1885" s="124">
        <v>32.805927000000004</v>
      </c>
      <c r="C1885" s="124">
        <f t="shared" si="1"/>
        <v>2761.75017</v>
      </c>
      <c r="D1885" s="124">
        <v>90601.7744568107</v>
      </c>
      <c r="E1885" s="125">
        <v>1376.0</v>
      </c>
      <c r="F1885" s="125">
        <v>0.57</v>
      </c>
      <c r="G1885" s="126">
        <v>1.2</v>
      </c>
      <c r="H1885" s="127">
        <f t="shared" si="2"/>
        <v>36326.4</v>
      </c>
      <c r="I1885" s="122">
        <f t="shared" si="3"/>
        <v>99.52438356</v>
      </c>
      <c r="J1885" s="122">
        <f t="shared" si="4"/>
        <v>8658.62137</v>
      </c>
      <c r="K1885" s="122">
        <f t="shared" si="5"/>
        <v>4935.414181</v>
      </c>
      <c r="L1885" s="122">
        <f t="shared" si="6"/>
        <v>18529</v>
      </c>
      <c r="M1885" s="125">
        <v>1.0</v>
      </c>
      <c r="N1885" s="125">
        <v>87.0</v>
      </c>
      <c r="O1885" s="118">
        <f t="shared" si="7"/>
        <v>87</v>
      </c>
      <c r="P1885" s="118"/>
      <c r="Q1885" s="118"/>
      <c r="R1885" s="118"/>
      <c r="S1885" s="118"/>
      <c r="T1885" s="118"/>
      <c r="U1885" s="118"/>
      <c r="V1885" s="118"/>
      <c r="W1885" s="118"/>
      <c r="X1885" s="118"/>
      <c r="Y1885" s="118"/>
      <c r="Z1885" s="118"/>
      <c r="AA1885" s="118"/>
      <c r="AB1885" s="118"/>
      <c r="AC1885" s="118"/>
      <c r="AD1885" s="118"/>
      <c r="AE1885" s="118"/>
      <c r="AF1885" s="118"/>
      <c r="AG1885" s="118"/>
    </row>
    <row r="1886" ht="11.25" customHeight="1">
      <c r="A1886" s="123">
        <v>78653.3719509306</v>
      </c>
      <c r="B1886" s="124">
        <v>6.862823000000001</v>
      </c>
      <c r="C1886" s="124">
        <f t="shared" si="1"/>
        <v>2192.631715</v>
      </c>
      <c r="D1886" s="124">
        <v>15047.643363212655</v>
      </c>
      <c r="E1886" s="125">
        <v>2176.0</v>
      </c>
      <c r="F1886" s="125">
        <v>0.99</v>
      </c>
      <c r="G1886" s="126">
        <v>0.8</v>
      </c>
      <c r="H1886" s="127">
        <f t="shared" si="2"/>
        <v>47001.6</v>
      </c>
      <c r="I1886" s="122">
        <f t="shared" si="3"/>
        <v>128.7715068</v>
      </c>
      <c r="J1886" s="122">
        <f t="shared" si="4"/>
        <v>2961.744658</v>
      </c>
      <c r="K1886" s="122">
        <f t="shared" si="5"/>
        <v>2932.127211</v>
      </c>
      <c r="L1886" s="122">
        <f t="shared" si="6"/>
        <v>8826</v>
      </c>
      <c r="M1886" s="125">
        <v>1.0</v>
      </c>
      <c r="N1886" s="125">
        <v>23.0</v>
      </c>
      <c r="O1886" s="118">
        <f t="shared" si="7"/>
        <v>23</v>
      </c>
      <c r="P1886" s="118"/>
      <c r="Q1886" s="118"/>
      <c r="R1886" s="118"/>
      <c r="S1886" s="118"/>
      <c r="T1886" s="118"/>
      <c r="U1886" s="118"/>
      <c r="V1886" s="118"/>
      <c r="W1886" s="118"/>
      <c r="X1886" s="118"/>
      <c r="Y1886" s="118"/>
      <c r="Z1886" s="118"/>
      <c r="AA1886" s="118"/>
      <c r="AB1886" s="118"/>
      <c r="AC1886" s="118"/>
      <c r="AD1886" s="118"/>
      <c r="AE1886" s="118"/>
      <c r="AF1886" s="118"/>
      <c r="AG1886" s="118"/>
    </row>
    <row r="1887" ht="11.25" customHeight="1">
      <c r="A1887" s="123">
        <v>39066.01155460041</v>
      </c>
      <c r="B1887" s="124">
        <v>16.636796</v>
      </c>
      <c r="C1887" s="124">
        <f t="shared" si="1"/>
        <v>1164.948269</v>
      </c>
      <c r="D1887" s="124">
        <v>19381.006710141122</v>
      </c>
      <c r="E1887" s="125">
        <v>1626.0</v>
      </c>
      <c r="F1887" s="125">
        <v>0.56</v>
      </c>
      <c r="G1887" s="126">
        <v>-0.6</v>
      </c>
      <c r="H1887" s="127">
        <f t="shared" si="2"/>
        <v>7804.8</v>
      </c>
      <c r="I1887" s="122">
        <f t="shared" si="3"/>
        <v>21.3830137</v>
      </c>
      <c r="J1887" s="122">
        <f t="shared" si="4"/>
        <v>641.490411</v>
      </c>
      <c r="K1887" s="122">
        <f t="shared" si="5"/>
        <v>359.2346301</v>
      </c>
      <c r="L1887" s="122">
        <f t="shared" si="6"/>
        <v>1360</v>
      </c>
      <c r="M1887" s="125">
        <v>1.0</v>
      </c>
      <c r="N1887" s="125">
        <v>30.0</v>
      </c>
      <c r="O1887" s="118">
        <f t="shared" si="7"/>
        <v>30</v>
      </c>
      <c r="P1887" s="118"/>
      <c r="Q1887" s="118"/>
      <c r="R1887" s="118"/>
      <c r="S1887" s="118"/>
      <c r="T1887" s="118"/>
      <c r="U1887" s="118"/>
      <c r="V1887" s="118"/>
      <c r="W1887" s="118"/>
      <c r="X1887" s="118"/>
      <c r="Y1887" s="118"/>
      <c r="Z1887" s="118"/>
      <c r="AA1887" s="118"/>
      <c r="AB1887" s="118"/>
      <c r="AC1887" s="118"/>
      <c r="AD1887" s="118"/>
      <c r="AE1887" s="118"/>
      <c r="AF1887" s="118"/>
      <c r="AG1887" s="118"/>
    </row>
    <row r="1888" ht="11.25" customHeight="1">
      <c r="A1888" s="123">
        <v>63421.9931916576</v>
      </c>
      <c r="B1888" s="124">
        <v>12.560130000000001</v>
      </c>
      <c r="C1888" s="124">
        <f t="shared" si="1"/>
        <v>1380.53682</v>
      </c>
      <c r="D1888" s="124">
        <v>17339.72193490451</v>
      </c>
      <c r="E1888" s="125">
        <v>1642.0</v>
      </c>
      <c r="F1888" s="125">
        <v>0.63</v>
      </c>
      <c r="G1888" s="126">
        <v>1.5</v>
      </c>
      <c r="H1888" s="127">
        <f t="shared" si="2"/>
        <v>49260</v>
      </c>
      <c r="I1888" s="122">
        <f t="shared" si="3"/>
        <v>134.9589041</v>
      </c>
      <c r="J1888" s="122">
        <f t="shared" si="4"/>
        <v>4723.561644</v>
      </c>
      <c r="K1888" s="122">
        <f t="shared" si="5"/>
        <v>2975.843836</v>
      </c>
      <c r="L1888" s="122">
        <f t="shared" si="6"/>
        <v>10675</v>
      </c>
      <c r="M1888" s="125">
        <v>0.85</v>
      </c>
      <c r="N1888" s="125">
        <v>30.0</v>
      </c>
      <c r="O1888" s="118">
        <f t="shared" si="7"/>
        <v>35</v>
      </c>
      <c r="P1888" s="118"/>
      <c r="Q1888" s="118"/>
      <c r="R1888" s="118"/>
      <c r="S1888" s="118"/>
      <c r="T1888" s="118"/>
      <c r="U1888" s="118"/>
      <c r="V1888" s="118"/>
      <c r="W1888" s="118"/>
      <c r="X1888" s="118"/>
      <c r="Y1888" s="118"/>
      <c r="Z1888" s="118"/>
      <c r="AA1888" s="118"/>
      <c r="AB1888" s="118"/>
      <c r="AC1888" s="118"/>
      <c r="AD1888" s="118"/>
      <c r="AE1888" s="118"/>
      <c r="AF1888" s="118"/>
      <c r="AG1888" s="118"/>
    </row>
    <row r="1889" ht="11.25" customHeight="1">
      <c r="A1889" s="123">
        <v>19661.954705822336</v>
      </c>
      <c r="B1889" s="124">
        <v>22.505846000000002</v>
      </c>
      <c r="C1889" s="124">
        <f t="shared" si="1"/>
        <v>810.2956411</v>
      </c>
      <c r="D1889" s="124">
        <v>18236.388913508887</v>
      </c>
      <c r="E1889" s="125">
        <v>1738.0</v>
      </c>
      <c r="F1889" s="125">
        <v>0.25</v>
      </c>
      <c r="G1889" s="126">
        <v>-0.2</v>
      </c>
      <c r="H1889" s="127">
        <f t="shared" si="2"/>
        <v>16684.8</v>
      </c>
      <c r="I1889" s="122">
        <f t="shared" si="3"/>
        <v>45.71178082</v>
      </c>
      <c r="J1889" s="122">
        <f t="shared" si="4"/>
        <v>1874.183014</v>
      </c>
      <c r="K1889" s="122">
        <f t="shared" si="5"/>
        <v>468.5457534</v>
      </c>
      <c r="L1889" s="122">
        <f t="shared" si="6"/>
        <v>2811</v>
      </c>
      <c r="M1889" s="125">
        <v>1.0</v>
      </c>
      <c r="N1889" s="125">
        <v>41.0</v>
      </c>
      <c r="O1889" s="118">
        <f t="shared" si="7"/>
        <v>41</v>
      </c>
      <c r="P1889" s="118"/>
      <c r="Q1889" s="118"/>
      <c r="R1889" s="118"/>
      <c r="S1889" s="118"/>
      <c r="T1889" s="118"/>
      <c r="U1889" s="118"/>
      <c r="V1889" s="118"/>
      <c r="W1889" s="118"/>
      <c r="X1889" s="118"/>
      <c r="Y1889" s="118"/>
      <c r="Z1889" s="118"/>
      <c r="AA1889" s="118"/>
      <c r="AB1889" s="118"/>
      <c r="AC1889" s="118"/>
      <c r="AD1889" s="118"/>
      <c r="AE1889" s="118"/>
      <c r="AF1889" s="118"/>
      <c r="AG1889" s="118"/>
    </row>
    <row r="1890" ht="11.25" customHeight="1">
      <c r="A1890" s="123">
        <v>37118.065447292545</v>
      </c>
      <c r="B1890" s="124">
        <v>128.867376</v>
      </c>
      <c r="C1890" s="124">
        <f t="shared" si="1"/>
        <v>1279.32414</v>
      </c>
      <c r="D1890" s="124">
        <v>164863.14496319598</v>
      </c>
      <c r="E1890" s="125">
        <v>1868.0</v>
      </c>
      <c r="F1890" s="125">
        <v>0.3</v>
      </c>
      <c r="G1890" s="126">
        <v>0.2</v>
      </c>
      <c r="H1890" s="127">
        <f t="shared" si="2"/>
        <v>26899.2</v>
      </c>
      <c r="I1890" s="122">
        <f t="shared" si="3"/>
        <v>73.69643836</v>
      </c>
      <c r="J1890" s="122">
        <f t="shared" si="4"/>
        <v>4274.393425</v>
      </c>
      <c r="K1890" s="122">
        <f t="shared" si="5"/>
        <v>1282.318027</v>
      </c>
      <c r="L1890" s="122">
        <f t="shared" si="6"/>
        <v>6839</v>
      </c>
      <c r="M1890" s="125">
        <v>1.0</v>
      </c>
      <c r="N1890" s="125">
        <v>58.0</v>
      </c>
      <c r="O1890" s="118">
        <f t="shared" si="7"/>
        <v>58</v>
      </c>
      <c r="P1890" s="118"/>
      <c r="Q1890" s="118"/>
      <c r="R1890" s="118"/>
      <c r="S1890" s="118"/>
      <c r="T1890" s="118"/>
      <c r="U1890" s="118"/>
      <c r="V1890" s="118"/>
      <c r="W1890" s="118"/>
      <c r="X1890" s="118"/>
      <c r="Y1890" s="118"/>
      <c r="Z1890" s="118"/>
      <c r="AA1890" s="118"/>
      <c r="AB1890" s="118"/>
      <c r="AC1890" s="118"/>
      <c r="AD1890" s="118"/>
      <c r="AE1890" s="118"/>
      <c r="AF1890" s="118"/>
      <c r="AG1890" s="118"/>
    </row>
    <row r="1891" ht="11.25" customHeight="1">
      <c r="A1891" s="123">
        <v>80337.50935169579</v>
      </c>
      <c r="B1891" s="124">
        <v>5.366328</v>
      </c>
      <c r="C1891" s="124">
        <f t="shared" si="1"/>
        <v>9149.413062</v>
      </c>
      <c r="D1891" s="124">
        <v>49098.75149913734</v>
      </c>
      <c r="E1891" s="125">
        <v>2700.0</v>
      </c>
      <c r="F1891" s="125">
        <v>0.97</v>
      </c>
      <c r="G1891" s="126">
        <v>0.4</v>
      </c>
      <c r="H1891" s="127">
        <f t="shared" si="2"/>
        <v>45360</v>
      </c>
      <c r="I1891" s="122">
        <f t="shared" si="3"/>
        <v>124.2739726</v>
      </c>
      <c r="J1891" s="122">
        <f t="shared" si="4"/>
        <v>12924.49315</v>
      </c>
      <c r="K1891" s="122">
        <f t="shared" si="5"/>
        <v>12536.75836</v>
      </c>
      <c r="L1891" s="122">
        <f t="shared" si="6"/>
        <v>37998</v>
      </c>
      <c r="M1891" s="125">
        <v>0.7</v>
      </c>
      <c r="N1891" s="125">
        <v>73.0</v>
      </c>
      <c r="O1891" s="118">
        <f t="shared" si="7"/>
        <v>104</v>
      </c>
      <c r="P1891" s="118"/>
      <c r="Q1891" s="118"/>
      <c r="R1891" s="118"/>
      <c r="S1891" s="118"/>
      <c r="T1891" s="118"/>
      <c r="U1891" s="118"/>
      <c r="V1891" s="118"/>
      <c r="W1891" s="118"/>
      <c r="X1891" s="118"/>
      <c r="Y1891" s="118"/>
      <c r="Z1891" s="118"/>
      <c r="AA1891" s="118"/>
      <c r="AB1891" s="118"/>
      <c r="AC1891" s="118"/>
      <c r="AD1891" s="118"/>
      <c r="AE1891" s="118"/>
      <c r="AF1891" s="118"/>
      <c r="AG1891" s="118"/>
    </row>
    <row r="1892" ht="11.25" customHeight="1">
      <c r="A1892" s="123">
        <v>75376.51236461519</v>
      </c>
      <c r="B1892" s="124">
        <v>129.55185100000003</v>
      </c>
      <c r="C1892" s="124">
        <f t="shared" si="1"/>
        <v>1873.390085</v>
      </c>
      <c r="D1892" s="124">
        <v>242701.1531708027</v>
      </c>
      <c r="E1892" s="125">
        <v>1764.0</v>
      </c>
      <c r="F1892" s="125">
        <v>0.36</v>
      </c>
      <c r="G1892" s="126">
        <v>0.5</v>
      </c>
      <c r="H1892" s="127">
        <f t="shared" si="2"/>
        <v>31752</v>
      </c>
      <c r="I1892" s="122">
        <f t="shared" si="3"/>
        <v>86.99178082</v>
      </c>
      <c r="J1892" s="122">
        <f t="shared" si="4"/>
        <v>7220.317808</v>
      </c>
      <c r="K1892" s="122">
        <f t="shared" si="5"/>
        <v>2599.314411</v>
      </c>
      <c r="L1892" s="122">
        <f t="shared" si="6"/>
        <v>12419</v>
      </c>
      <c r="M1892" s="125">
        <v>0.8</v>
      </c>
      <c r="N1892" s="125">
        <v>66.0</v>
      </c>
      <c r="O1892" s="118">
        <f t="shared" si="7"/>
        <v>83</v>
      </c>
      <c r="P1892" s="118"/>
      <c r="Q1892" s="118"/>
      <c r="R1892" s="118"/>
      <c r="S1892" s="118"/>
      <c r="T1892" s="118"/>
      <c r="U1892" s="118"/>
      <c r="V1892" s="118"/>
      <c r="W1892" s="118"/>
      <c r="X1892" s="118"/>
      <c r="Y1892" s="118"/>
      <c r="Z1892" s="118"/>
      <c r="AA1892" s="118"/>
      <c r="AB1892" s="118"/>
      <c r="AC1892" s="118"/>
      <c r="AD1892" s="118"/>
      <c r="AE1892" s="118"/>
      <c r="AF1892" s="118"/>
      <c r="AG1892" s="118"/>
    </row>
    <row r="1893" ht="11.25" customHeight="1">
      <c r="A1893" s="123">
        <v>58344.90294132305</v>
      </c>
      <c r="B1893" s="124">
        <v>31.286057000000003</v>
      </c>
      <c r="C1893" s="124">
        <f t="shared" si="1"/>
        <v>4042.355783</v>
      </c>
      <c r="D1893" s="124">
        <v>126469.37344636518</v>
      </c>
      <c r="E1893" s="125">
        <v>1884.0</v>
      </c>
      <c r="F1893" s="125">
        <v>0.61</v>
      </c>
      <c r="G1893" s="126">
        <v>1.5</v>
      </c>
      <c r="H1893" s="127">
        <f t="shared" si="2"/>
        <v>56520</v>
      </c>
      <c r="I1893" s="122">
        <f t="shared" si="3"/>
        <v>154.8493151</v>
      </c>
      <c r="J1893" s="122">
        <f t="shared" si="4"/>
        <v>13471.89041</v>
      </c>
      <c r="K1893" s="122">
        <f t="shared" si="5"/>
        <v>8217.853151</v>
      </c>
      <c r="L1893" s="122">
        <f t="shared" si="6"/>
        <v>29908</v>
      </c>
      <c r="M1893" s="125">
        <v>1.0</v>
      </c>
      <c r="N1893" s="125">
        <v>87.0</v>
      </c>
      <c r="O1893" s="118">
        <f t="shared" si="7"/>
        <v>87</v>
      </c>
      <c r="P1893" s="118"/>
      <c r="Q1893" s="118"/>
      <c r="R1893" s="118"/>
      <c r="S1893" s="118"/>
      <c r="T1893" s="118"/>
      <c r="U1893" s="118"/>
      <c r="V1893" s="118"/>
      <c r="W1893" s="118"/>
      <c r="X1893" s="118"/>
      <c r="Y1893" s="118"/>
      <c r="Z1893" s="118"/>
      <c r="AA1893" s="118"/>
      <c r="AB1893" s="118"/>
      <c r="AC1893" s="118"/>
      <c r="AD1893" s="118"/>
      <c r="AE1893" s="118"/>
      <c r="AF1893" s="118"/>
      <c r="AG1893" s="118"/>
    </row>
    <row r="1894" ht="11.25" customHeight="1">
      <c r="A1894" s="123">
        <v>20968.316453875857</v>
      </c>
      <c r="B1894" s="124">
        <v>16.242908</v>
      </c>
      <c r="C1894" s="124">
        <f t="shared" si="1"/>
        <v>704.5195558</v>
      </c>
      <c r="D1894" s="124">
        <v>11443.446329496952</v>
      </c>
      <c r="E1894" s="125">
        <v>696.0</v>
      </c>
      <c r="F1894" s="125">
        <v>0.93</v>
      </c>
      <c r="G1894" s="126">
        <v>1.5</v>
      </c>
      <c r="H1894" s="127">
        <f t="shared" si="2"/>
        <v>20880</v>
      </c>
      <c r="I1894" s="122">
        <f t="shared" si="3"/>
        <v>57.20547945</v>
      </c>
      <c r="J1894" s="122">
        <f t="shared" si="4"/>
        <v>1887.780822</v>
      </c>
      <c r="K1894" s="122">
        <f t="shared" si="5"/>
        <v>1755.636164</v>
      </c>
      <c r="L1894" s="122">
        <f t="shared" si="6"/>
        <v>5399</v>
      </c>
      <c r="M1894" s="125">
        <v>0.8</v>
      </c>
      <c r="N1894" s="125">
        <v>26.0</v>
      </c>
      <c r="O1894" s="118">
        <f t="shared" si="7"/>
        <v>33</v>
      </c>
      <c r="P1894" s="118"/>
      <c r="Q1894" s="118"/>
      <c r="R1894" s="118"/>
      <c r="S1894" s="118"/>
      <c r="T1894" s="118"/>
      <c r="U1894" s="118"/>
      <c r="V1894" s="118"/>
      <c r="W1894" s="118"/>
      <c r="X1894" s="118"/>
      <c r="Y1894" s="118"/>
      <c r="Z1894" s="118"/>
      <c r="AA1894" s="118"/>
      <c r="AB1894" s="118"/>
      <c r="AC1894" s="118"/>
      <c r="AD1894" s="118"/>
      <c r="AE1894" s="118"/>
      <c r="AF1894" s="118"/>
      <c r="AG1894" s="118"/>
    </row>
    <row r="1895" ht="11.25" customHeight="1">
      <c r="A1895" s="123">
        <v>33662.68413904315</v>
      </c>
      <c r="B1895" s="124">
        <v>31.169138000000004</v>
      </c>
      <c r="C1895" s="124">
        <f t="shared" si="1"/>
        <v>2964.136671</v>
      </c>
      <c r="D1895" s="124">
        <v>92389.58496101983</v>
      </c>
      <c r="E1895" s="125">
        <v>1974.0</v>
      </c>
      <c r="F1895" s="125">
        <v>0.56</v>
      </c>
      <c r="G1895" s="126">
        <v>0.4</v>
      </c>
      <c r="H1895" s="127">
        <f t="shared" si="2"/>
        <v>33163.2</v>
      </c>
      <c r="I1895" s="122">
        <f t="shared" si="3"/>
        <v>90.85808219</v>
      </c>
      <c r="J1895" s="122">
        <f t="shared" si="4"/>
        <v>5996.633425</v>
      </c>
      <c r="K1895" s="122">
        <f t="shared" si="5"/>
        <v>3358.114718</v>
      </c>
      <c r="L1895" s="122">
        <f t="shared" si="6"/>
        <v>12713</v>
      </c>
      <c r="M1895" s="125">
        <v>1.0</v>
      </c>
      <c r="N1895" s="125">
        <v>66.0</v>
      </c>
      <c r="O1895" s="118">
        <f t="shared" si="7"/>
        <v>66</v>
      </c>
      <c r="P1895" s="118"/>
      <c r="Q1895" s="118"/>
      <c r="R1895" s="118"/>
      <c r="S1895" s="118"/>
      <c r="T1895" s="118"/>
      <c r="U1895" s="118"/>
      <c r="V1895" s="118"/>
      <c r="W1895" s="118"/>
      <c r="X1895" s="118"/>
      <c r="Y1895" s="118"/>
      <c r="Z1895" s="118"/>
      <c r="AA1895" s="118"/>
      <c r="AB1895" s="118"/>
      <c r="AC1895" s="118"/>
      <c r="AD1895" s="118"/>
      <c r="AE1895" s="118"/>
      <c r="AF1895" s="118"/>
      <c r="AG1895" s="118"/>
    </row>
    <row r="1896" ht="11.25" customHeight="1">
      <c r="A1896" s="123">
        <v>82122.44457309724</v>
      </c>
      <c r="B1896" s="124">
        <v>10.814496</v>
      </c>
      <c r="C1896" s="124">
        <f t="shared" si="1"/>
        <v>4432.655174</v>
      </c>
      <c r="D1896" s="124">
        <v>47936.93164870583</v>
      </c>
      <c r="E1896" s="125">
        <v>1480.0</v>
      </c>
      <c r="F1896" s="125">
        <v>0.6</v>
      </c>
      <c r="G1896" s="126">
        <v>1.2</v>
      </c>
      <c r="H1896" s="127">
        <f t="shared" si="2"/>
        <v>39072</v>
      </c>
      <c r="I1896" s="122">
        <f t="shared" si="3"/>
        <v>107.0465753</v>
      </c>
      <c r="J1896" s="122">
        <f t="shared" si="4"/>
        <v>14130.14795</v>
      </c>
      <c r="K1896" s="122">
        <f t="shared" si="5"/>
        <v>8478.088767</v>
      </c>
      <c r="L1896" s="122">
        <f t="shared" si="6"/>
        <v>31086</v>
      </c>
      <c r="M1896" s="125">
        <v>0.82</v>
      </c>
      <c r="N1896" s="125">
        <v>108.0</v>
      </c>
      <c r="O1896" s="118">
        <f t="shared" si="7"/>
        <v>132</v>
      </c>
      <c r="P1896" s="118"/>
      <c r="Q1896" s="118"/>
      <c r="R1896" s="118"/>
      <c r="S1896" s="118"/>
      <c r="T1896" s="118"/>
      <c r="U1896" s="118"/>
      <c r="V1896" s="118"/>
      <c r="W1896" s="118"/>
      <c r="X1896" s="118"/>
      <c r="Y1896" s="118"/>
      <c r="Z1896" s="118"/>
      <c r="AA1896" s="118"/>
      <c r="AB1896" s="118"/>
      <c r="AC1896" s="118"/>
      <c r="AD1896" s="118"/>
      <c r="AE1896" s="118"/>
      <c r="AF1896" s="118"/>
      <c r="AG1896" s="118"/>
    </row>
    <row r="1897" ht="11.25" customHeight="1">
      <c r="A1897" s="123">
        <v>66529.1873973943</v>
      </c>
      <c r="B1897" s="124">
        <v>8.639906000000002</v>
      </c>
      <c r="C1897" s="124">
        <f t="shared" si="1"/>
        <v>1697.472237</v>
      </c>
      <c r="D1897" s="124">
        <v>14666.00056581166</v>
      </c>
      <c r="E1897" s="125">
        <v>1706.0</v>
      </c>
      <c r="F1897" s="125">
        <v>0.58</v>
      </c>
      <c r="G1897" s="126">
        <v>0.8</v>
      </c>
      <c r="H1897" s="127">
        <f t="shared" si="2"/>
        <v>36849.6</v>
      </c>
      <c r="I1897" s="122">
        <f t="shared" si="3"/>
        <v>100.9578082</v>
      </c>
      <c r="J1897" s="122">
        <f t="shared" si="4"/>
        <v>3735.438904</v>
      </c>
      <c r="K1897" s="122">
        <f t="shared" si="5"/>
        <v>2166.554564</v>
      </c>
      <c r="L1897" s="122">
        <f t="shared" si="6"/>
        <v>8069</v>
      </c>
      <c r="M1897" s="125">
        <v>1.0</v>
      </c>
      <c r="N1897" s="125">
        <v>37.0</v>
      </c>
      <c r="O1897" s="118">
        <f t="shared" si="7"/>
        <v>37</v>
      </c>
      <c r="P1897" s="118"/>
      <c r="Q1897" s="118"/>
      <c r="R1897" s="118"/>
      <c r="S1897" s="118"/>
      <c r="T1897" s="118"/>
      <c r="U1897" s="118"/>
      <c r="V1897" s="118"/>
      <c r="W1897" s="118"/>
      <c r="X1897" s="118"/>
      <c r="Y1897" s="118"/>
      <c r="Z1897" s="118"/>
      <c r="AA1897" s="118"/>
      <c r="AB1897" s="118"/>
      <c r="AC1897" s="118"/>
      <c r="AD1897" s="118"/>
      <c r="AE1897" s="118"/>
      <c r="AF1897" s="118"/>
      <c r="AG1897" s="118"/>
    </row>
    <row r="1898" ht="11.25" customHeight="1">
      <c r="A1898" s="123">
        <v>37616.39720547445</v>
      </c>
      <c r="B1898" s="124">
        <v>10.479073</v>
      </c>
      <c r="C1898" s="124">
        <f t="shared" si="1"/>
        <v>2030.348125</v>
      </c>
      <c r="D1898" s="124">
        <v>21276.16621214053</v>
      </c>
      <c r="E1898" s="125">
        <v>1892.0</v>
      </c>
      <c r="F1898" s="125">
        <v>0.96</v>
      </c>
      <c r="G1898" s="126">
        <v>0.5</v>
      </c>
      <c r="H1898" s="127">
        <f t="shared" si="2"/>
        <v>34056</v>
      </c>
      <c r="I1898" s="122">
        <f t="shared" si="3"/>
        <v>93.30410959</v>
      </c>
      <c r="J1898" s="122">
        <f t="shared" si="4"/>
        <v>2985.731507</v>
      </c>
      <c r="K1898" s="122">
        <f t="shared" si="5"/>
        <v>2866.302247</v>
      </c>
      <c r="L1898" s="122">
        <f t="shared" si="6"/>
        <v>8718</v>
      </c>
      <c r="M1898" s="125">
        <v>0.82</v>
      </c>
      <c r="N1898" s="125">
        <v>26.0</v>
      </c>
      <c r="O1898" s="118">
        <f t="shared" si="7"/>
        <v>32</v>
      </c>
      <c r="P1898" s="118"/>
      <c r="Q1898" s="118"/>
      <c r="R1898" s="118"/>
      <c r="S1898" s="118"/>
      <c r="T1898" s="118"/>
      <c r="U1898" s="118"/>
      <c r="V1898" s="118"/>
      <c r="W1898" s="118"/>
      <c r="X1898" s="118"/>
      <c r="Y1898" s="118"/>
      <c r="Z1898" s="118"/>
      <c r="AA1898" s="118"/>
      <c r="AB1898" s="118"/>
      <c r="AC1898" s="118"/>
      <c r="AD1898" s="118"/>
      <c r="AE1898" s="118"/>
      <c r="AF1898" s="118"/>
      <c r="AG1898" s="118"/>
    </row>
    <row r="1899" ht="11.25" customHeight="1">
      <c r="A1899" s="123">
        <v>23498.267192924937</v>
      </c>
      <c r="B1899" s="124">
        <v>29.076388</v>
      </c>
      <c r="C1899" s="124">
        <f t="shared" si="1"/>
        <v>1123.426602</v>
      </c>
      <c r="D1899" s="124">
        <v>32665.187779205815</v>
      </c>
      <c r="E1899" s="125">
        <v>1982.0</v>
      </c>
      <c r="F1899" s="125">
        <v>0.3</v>
      </c>
      <c r="G1899" s="126">
        <v>1.2</v>
      </c>
      <c r="H1899" s="127">
        <f t="shared" si="2"/>
        <v>52324.8</v>
      </c>
      <c r="I1899" s="122">
        <f t="shared" si="3"/>
        <v>143.3556164</v>
      </c>
      <c r="J1899" s="122">
        <f t="shared" si="4"/>
        <v>6307.647123</v>
      </c>
      <c r="K1899" s="122">
        <f t="shared" si="5"/>
        <v>1892.294137</v>
      </c>
      <c r="L1899" s="122">
        <f t="shared" si="6"/>
        <v>10092</v>
      </c>
      <c r="M1899" s="125">
        <v>1.0</v>
      </c>
      <c r="N1899" s="125">
        <v>44.0</v>
      </c>
      <c r="O1899" s="118">
        <f t="shared" si="7"/>
        <v>44</v>
      </c>
      <c r="P1899" s="118"/>
      <c r="Q1899" s="118"/>
      <c r="R1899" s="118"/>
      <c r="S1899" s="118"/>
      <c r="T1899" s="118"/>
      <c r="U1899" s="118"/>
      <c r="V1899" s="118"/>
      <c r="W1899" s="118"/>
      <c r="X1899" s="118"/>
      <c r="Y1899" s="118"/>
      <c r="Z1899" s="118"/>
      <c r="AA1899" s="118"/>
      <c r="AB1899" s="118"/>
      <c r="AC1899" s="118"/>
      <c r="AD1899" s="118"/>
      <c r="AE1899" s="118"/>
      <c r="AF1899" s="118"/>
      <c r="AG1899" s="118"/>
    </row>
    <row r="1900" ht="11.25" customHeight="1">
      <c r="A1900" s="123">
        <v>79739.54418228465</v>
      </c>
      <c r="B1900" s="124">
        <v>25.113022000000004</v>
      </c>
      <c r="C1900" s="124">
        <f t="shared" si="1"/>
        <v>1847.426208</v>
      </c>
      <c r="D1900" s="124">
        <v>46394.455013961924</v>
      </c>
      <c r="E1900" s="125">
        <v>2322.0</v>
      </c>
      <c r="F1900" s="125">
        <v>0.43</v>
      </c>
      <c r="G1900" s="126">
        <v>-0.4</v>
      </c>
      <c r="H1900" s="127">
        <f t="shared" si="2"/>
        <v>16718.4</v>
      </c>
      <c r="I1900" s="122">
        <f t="shared" si="3"/>
        <v>45.80383562</v>
      </c>
      <c r="J1900" s="122">
        <f t="shared" si="4"/>
        <v>2015.368767</v>
      </c>
      <c r="K1900" s="122">
        <f t="shared" si="5"/>
        <v>866.6085699</v>
      </c>
      <c r="L1900" s="122">
        <f t="shared" si="6"/>
        <v>3749</v>
      </c>
      <c r="M1900" s="125">
        <v>1.0</v>
      </c>
      <c r="N1900" s="125">
        <v>44.0</v>
      </c>
      <c r="O1900" s="118">
        <f t="shared" si="7"/>
        <v>44</v>
      </c>
      <c r="P1900" s="118"/>
      <c r="Q1900" s="118"/>
      <c r="R1900" s="118"/>
      <c r="S1900" s="118"/>
      <c r="T1900" s="118"/>
      <c r="U1900" s="118"/>
      <c r="V1900" s="118"/>
      <c r="W1900" s="118"/>
      <c r="X1900" s="118"/>
      <c r="Y1900" s="118"/>
      <c r="Z1900" s="118"/>
      <c r="AA1900" s="118"/>
      <c r="AB1900" s="118"/>
      <c r="AC1900" s="118"/>
      <c r="AD1900" s="118"/>
      <c r="AE1900" s="118"/>
      <c r="AF1900" s="118"/>
      <c r="AG1900" s="118"/>
    </row>
    <row r="1901" ht="11.25" customHeight="1">
      <c r="A1901" s="123">
        <v>37450.545688684266</v>
      </c>
      <c r="B1901" s="124">
        <v>10.779428000000001</v>
      </c>
      <c r="C1901" s="124">
        <f t="shared" si="1"/>
        <v>4249.388354</v>
      </c>
      <c r="D1901" s="124">
        <v>45805.97580830846</v>
      </c>
      <c r="E1901" s="125">
        <v>1916.0</v>
      </c>
      <c r="F1901" s="125">
        <v>0.39</v>
      </c>
      <c r="G1901" s="126">
        <v>-0.4</v>
      </c>
      <c r="H1901" s="127">
        <f t="shared" si="2"/>
        <v>13795.2</v>
      </c>
      <c r="I1901" s="122">
        <f t="shared" si="3"/>
        <v>37.79506849</v>
      </c>
      <c r="J1901" s="122">
        <f t="shared" si="4"/>
        <v>5102.334247</v>
      </c>
      <c r="K1901" s="122">
        <f t="shared" si="5"/>
        <v>1989.910356</v>
      </c>
      <c r="L1901" s="122">
        <f t="shared" si="6"/>
        <v>9082</v>
      </c>
      <c r="M1901" s="125">
        <v>0.8</v>
      </c>
      <c r="N1901" s="125">
        <v>108.0</v>
      </c>
      <c r="O1901" s="118">
        <f t="shared" si="7"/>
        <v>135</v>
      </c>
      <c r="P1901" s="118"/>
      <c r="Q1901" s="118"/>
      <c r="R1901" s="118"/>
      <c r="S1901" s="118"/>
      <c r="T1901" s="118"/>
      <c r="U1901" s="118"/>
      <c r="V1901" s="118"/>
      <c r="W1901" s="118"/>
      <c r="X1901" s="118"/>
      <c r="Y1901" s="118"/>
      <c r="Z1901" s="118"/>
      <c r="AA1901" s="118"/>
      <c r="AB1901" s="118"/>
      <c r="AC1901" s="118"/>
      <c r="AD1901" s="118"/>
      <c r="AE1901" s="118"/>
      <c r="AF1901" s="118"/>
      <c r="AG1901" s="118"/>
    </row>
    <row r="1902" ht="11.25" customHeight="1">
      <c r="A1902" s="123">
        <v>44086.450570214605</v>
      </c>
      <c r="B1902" s="124">
        <v>11.141856</v>
      </c>
      <c r="C1902" s="124">
        <f t="shared" si="1"/>
        <v>1549.105044</v>
      </c>
      <c r="D1902" s="124">
        <v>17259.905327731736</v>
      </c>
      <c r="E1902" s="125">
        <v>1924.0</v>
      </c>
      <c r="F1902" s="125">
        <v>0.25</v>
      </c>
      <c r="G1902" s="126">
        <v>-0.4</v>
      </c>
      <c r="H1902" s="127">
        <f t="shared" si="2"/>
        <v>13852.8</v>
      </c>
      <c r="I1902" s="122">
        <f t="shared" si="3"/>
        <v>37.95287671</v>
      </c>
      <c r="J1902" s="122">
        <f t="shared" si="4"/>
        <v>2315.125479</v>
      </c>
      <c r="K1902" s="122">
        <f t="shared" si="5"/>
        <v>578.7813699</v>
      </c>
      <c r="L1902" s="122">
        <f t="shared" si="6"/>
        <v>3473</v>
      </c>
      <c r="M1902" s="125">
        <v>1.0</v>
      </c>
      <c r="N1902" s="125">
        <v>61.0</v>
      </c>
      <c r="O1902" s="118">
        <f t="shared" si="7"/>
        <v>61</v>
      </c>
      <c r="P1902" s="118"/>
      <c r="Q1902" s="118"/>
      <c r="R1902" s="118"/>
      <c r="S1902" s="118"/>
      <c r="T1902" s="118"/>
      <c r="U1902" s="118"/>
      <c r="V1902" s="118"/>
      <c r="W1902" s="118"/>
      <c r="X1902" s="118"/>
      <c r="Y1902" s="118"/>
      <c r="Z1902" s="118"/>
      <c r="AA1902" s="118"/>
      <c r="AB1902" s="118"/>
      <c r="AC1902" s="118"/>
      <c r="AD1902" s="118"/>
      <c r="AE1902" s="118"/>
      <c r="AF1902" s="118"/>
      <c r="AG1902" s="118"/>
    </row>
    <row r="1903" ht="11.25" customHeight="1">
      <c r="A1903" s="123">
        <v>63214.18443725819</v>
      </c>
      <c r="B1903" s="124">
        <v>6.4185550000000005</v>
      </c>
      <c r="C1903" s="124">
        <f t="shared" si="1"/>
        <v>915.598532</v>
      </c>
      <c r="D1903" s="124">
        <v>5876.819535515061</v>
      </c>
      <c r="E1903" s="125">
        <v>2168.0</v>
      </c>
      <c r="F1903" s="125">
        <v>0.17</v>
      </c>
      <c r="G1903" s="126">
        <v>0.8</v>
      </c>
      <c r="H1903" s="127">
        <f t="shared" si="2"/>
        <v>46828.8</v>
      </c>
      <c r="I1903" s="122">
        <f t="shared" si="3"/>
        <v>128.2980822</v>
      </c>
      <c r="J1903" s="122">
        <f t="shared" si="4"/>
        <v>4233.836712</v>
      </c>
      <c r="K1903" s="122">
        <f t="shared" si="5"/>
        <v>719.7522411</v>
      </c>
      <c r="L1903" s="122">
        <f t="shared" si="6"/>
        <v>5673</v>
      </c>
      <c r="M1903" s="125">
        <v>1.0</v>
      </c>
      <c r="N1903" s="125">
        <v>33.0</v>
      </c>
      <c r="O1903" s="118">
        <f t="shared" si="7"/>
        <v>33</v>
      </c>
      <c r="P1903" s="118"/>
      <c r="Q1903" s="118"/>
      <c r="R1903" s="118"/>
      <c r="S1903" s="118"/>
      <c r="T1903" s="118"/>
      <c r="U1903" s="118"/>
      <c r="V1903" s="118"/>
      <c r="W1903" s="118"/>
      <c r="X1903" s="118"/>
      <c r="Y1903" s="118"/>
      <c r="Z1903" s="118"/>
      <c r="AA1903" s="118"/>
      <c r="AB1903" s="118"/>
      <c r="AC1903" s="118"/>
      <c r="AD1903" s="118"/>
      <c r="AE1903" s="118"/>
      <c r="AF1903" s="118"/>
      <c r="AG1903" s="118"/>
    </row>
    <row r="1904" ht="11.25" customHeight="1">
      <c r="A1904" s="123">
        <v>93600.17132114859</v>
      </c>
      <c r="B1904" s="124">
        <v>6.079502000000001</v>
      </c>
      <c r="C1904" s="124">
        <f t="shared" si="1"/>
        <v>1291.350276</v>
      </c>
      <c r="D1904" s="124">
        <v>7850.766588035603</v>
      </c>
      <c r="E1904" s="125">
        <v>2758.0</v>
      </c>
      <c r="F1904" s="125">
        <v>0.47</v>
      </c>
      <c r="G1904" s="126">
        <v>-0.6</v>
      </c>
      <c r="H1904" s="127">
        <f t="shared" si="2"/>
        <v>13238.4</v>
      </c>
      <c r="I1904" s="122">
        <f t="shared" si="3"/>
        <v>36.26958904</v>
      </c>
      <c r="J1904" s="122">
        <f t="shared" si="4"/>
        <v>689.1221918</v>
      </c>
      <c r="K1904" s="122">
        <f t="shared" si="5"/>
        <v>323.8874301</v>
      </c>
      <c r="L1904" s="122">
        <f t="shared" si="6"/>
        <v>1337</v>
      </c>
      <c r="M1904" s="125">
        <v>1.0</v>
      </c>
      <c r="N1904" s="125">
        <v>19.0</v>
      </c>
      <c r="O1904" s="118">
        <f t="shared" si="7"/>
        <v>19</v>
      </c>
      <c r="P1904" s="118"/>
      <c r="Q1904" s="118"/>
      <c r="R1904" s="118"/>
      <c r="S1904" s="118"/>
      <c r="T1904" s="118"/>
      <c r="U1904" s="118"/>
      <c r="V1904" s="118"/>
      <c r="W1904" s="118"/>
      <c r="X1904" s="118"/>
      <c r="Y1904" s="118"/>
      <c r="Z1904" s="118"/>
      <c r="AA1904" s="118"/>
      <c r="AB1904" s="118"/>
      <c r="AC1904" s="118"/>
      <c r="AD1904" s="118"/>
      <c r="AE1904" s="118"/>
      <c r="AF1904" s="118"/>
      <c r="AG1904" s="118"/>
    </row>
    <row r="1905" ht="11.25" customHeight="1">
      <c r="A1905" s="123">
        <v>13701.89065661761</v>
      </c>
      <c r="B1905" s="124">
        <v>5.202648000000001</v>
      </c>
      <c r="C1905" s="124">
        <f t="shared" si="1"/>
        <v>1135.701778</v>
      </c>
      <c r="D1905" s="124">
        <v>5908.656584566122</v>
      </c>
      <c r="E1905" s="125">
        <v>2774.0</v>
      </c>
      <c r="F1905" s="125">
        <v>0.51</v>
      </c>
      <c r="G1905" s="126" t="str">
        <f>#REF!/100</f>
        <v>#REF!</v>
      </c>
      <c r="H1905" s="127" t="str">
        <f t="shared" si="2"/>
        <v>#REF!</v>
      </c>
      <c r="I1905" s="122" t="str">
        <f t="shared" si="3"/>
        <v>#REF!</v>
      </c>
      <c r="J1905" s="122" t="str">
        <f t="shared" si="4"/>
        <v>#REF!</v>
      </c>
      <c r="K1905" s="122" t="str">
        <f t="shared" si="5"/>
        <v>#REF!</v>
      </c>
      <c r="L1905" s="122" t="str">
        <f t="shared" si="6"/>
        <v>#REF!</v>
      </c>
      <c r="M1905" s="125">
        <v>1.0</v>
      </c>
      <c r="N1905" s="125">
        <v>15.0</v>
      </c>
      <c r="O1905" s="118">
        <f t="shared" si="7"/>
        <v>15</v>
      </c>
      <c r="P1905" s="118"/>
      <c r="Q1905" s="118"/>
      <c r="R1905" s="118"/>
      <c r="S1905" s="118"/>
      <c r="T1905" s="118"/>
      <c r="U1905" s="118"/>
      <c r="V1905" s="118"/>
      <c r="W1905" s="118"/>
      <c r="X1905" s="118"/>
      <c r="Y1905" s="118"/>
      <c r="Z1905" s="118"/>
      <c r="AA1905" s="118"/>
      <c r="AB1905" s="118"/>
      <c r="AC1905" s="118"/>
      <c r="AD1905" s="118"/>
      <c r="AE1905" s="118"/>
      <c r="AF1905" s="118"/>
      <c r="AG1905" s="118"/>
    </row>
    <row r="1906" ht="11.25" customHeight="1">
      <c r="A1906" s="123">
        <v>61579.17585835312</v>
      </c>
      <c r="B1906" s="124">
        <v>5.589111000000001</v>
      </c>
      <c r="C1906" s="124">
        <f t="shared" si="1"/>
        <v>1185.527171</v>
      </c>
      <c r="D1906" s="124">
        <v>6626.042952734731</v>
      </c>
      <c r="E1906" s="125">
        <v>2766.0</v>
      </c>
      <c r="F1906" s="125">
        <v>0.47</v>
      </c>
      <c r="G1906" s="126">
        <v>-0.4</v>
      </c>
      <c r="H1906" s="127">
        <f t="shared" si="2"/>
        <v>19915.2</v>
      </c>
      <c r="I1906" s="122">
        <f t="shared" si="3"/>
        <v>54.56219178</v>
      </c>
      <c r="J1906" s="122">
        <f t="shared" si="4"/>
        <v>1091.243836</v>
      </c>
      <c r="K1906" s="122">
        <f t="shared" si="5"/>
        <v>512.8846027</v>
      </c>
      <c r="L1906" s="122">
        <f t="shared" si="6"/>
        <v>2117</v>
      </c>
      <c r="M1906" s="125">
        <v>0.8</v>
      </c>
      <c r="N1906" s="125">
        <v>16.0</v>
      </c>
      <c r="O1906" s="118">
        <f t="shared" si="7"/>
        <v>20</v>
      </c>
      <c r="P1906" s="118"/>
      <c r="Q1906" s="118"/>
      <c r="R1906" s="118"/>
      <c r="S1906" s="118"/>
      <c r="T1906" s="118"/>
      <c r="U1906" s="118"/>
      <c r="V1906" s="118"/>
      <c r="W1906" s="118"/>
      <c r="X1906" s="118"/>
      <c r="Y1906" s="118"/>
      <c r="Z1906" s="118"/>
      <c r="AA1906" s="118"/>
      <c r="AB1906" s="118"/>
      <c r="AC1906" s="118"/>
      <c r="AD1906" s="118"/>
      <c r="AE1906" s="118"/>
      <c r="AF1906" s="118"/>
      <c r="AG1906" s="118"/>
    </row>
    <row r="1907" ht="11.25" customHeight="1">
      <c r="A1907" s="123">
        <v>35565.33107681811</v>
      </c>
      <c r="B1907" s="124">
        <v>5.296181</v>
      </c>
      <c r="C1907" s="124">
        <f t="shared" si="1"/>
        <v>840.3621836</v>
      </c>
      <c r="D1907" s="124">
        <v>4450.710229763439</v>
      </c>
      <c r="E1907" s="125">
        <v>2774.0</v>
      </c>
      <c r="F1907" s="125">
        <v>0.52</v>
      </c>
      <c r="G1907" s="126">
        <v>0.8</v>
      </c>
      <c r="H1907" s="127">
        <f t="shared" si="2"/>
        <v>59918.4</v>
      </c>
      <c r="I1907" s="122">
        <f t="shared" si="3"/>
        <v>164.16</v>
      </c>
      <c r="J1907" s="122">
        <f t="shared" si="4"/>
        <v>1805.76</v>
      </c>
      <c r="K1907" s="122">
        <f t="shared" si="5"/>
        <v>938.9952</v>
      </c>
      <c r="L1907" s="122">
        <f t="shared" si="6"/>
        <v>3684</v>
      </c>
      <c r="M1907" s="125">
        <v>1.0</v>
      </c>
      <c r="N1907" s="125">
        <v>11.0</v>
      </c>
      <c r="O1907" s="118">
        <f t="shared" si="7"/>
        <v>11</v>
      </c>
      <c r="P1907" s="118"/>
      <c r="Q1907" s="118"/>
      <c r="R1907" s="118"/>
      <c r="S1907" s="118"/>
      <c r="T1907" s="118"/>
      <c r="U1907" s="118"/>
      <c r="V1907" s="118"/>
      <c r="W1907" s="118"/>
      <c r="X1907" s="118"/>
      <c r="Y1907" s="118"/>
      <c r="Z1907" s="118"/>
      <c r="AA1907" s="118"/>
      <c r="AB1907" s="118"/>
      <c r="AC1907" s="118"/>
      <c r="AD1907" s="118"/>
      <c r="AE1907" s="118"/>
      <c r="AF1907" s="118"/>
      <c r="AG1907" s="118"/>
    </row>
    <row r="1908" ht="11.25" customHeight="1">
      <c r="A1908" s="123">
        <v>25337.737436970052</v>
      </c>
      <c r="B1908" s="124">
        <v>7.868278000000001</v>
      </c>
      <c r="C1908" s="124">
        <f t="shared" si="1"/>
        <v>6097.752351</v>
      </c>
      <c r="D1908" s="124">
        <v>47978.810671695996</v>
      </c>
      <c r="E1908" s="125">
        <v>2710.0</v>
      </c>
      <c r="F1908" s="125">
        <v>0.52</v>
      </c>
      <c r="G1908" s="126">
        <v>-0.2</v>
      </c>
      <c r="H1908" s="127">
        <f t="shared" si="2"/>
        <v>26016</v>
      </c>
      <c r="I1908" s="122">
        <f t="shared" si="3"/>
        <v>71.27671233</v>
      </c>
      <c r="J1908" s="122">
        <f t="shared" si="4"/>
        <v>7270.224658</v>
      </c>
      <c r="K1908" s="122">
        <f t="shared" si="5"/>
        <v>3780.516822</v>
      </c>
      <c r="L1908" s="122">
        <f t="shared" si="6"/>
        <v>14831</v>
      </c>
      <c r="M1908" s="125">
        <v>0.85</v>
      </c>
      <c r="N1908" s="125">
        <v>87.0</v>
      </c>
      <c r="O1908" s="118">
        <f t="shared" si="7"/>
        <v>102</v>
      </c>
      <c r="P1908" s="118"/>
      <c r="Q1908" s="118"/>
      <c r="R1908" s="118"/>
      <c r="S1908" s="118"/>
      <c r="T1908" s="118"/>
      <c r="U1908" s="118"/>
      <c r="V1908" s="118"/>
      <c r="W1908" s="118"/>
      <c r="X1908" s="118"/>
      <c r="Y1908" s="118"/>
      <c r="Z1908" s="118"/>
      <c r="AA1908" s="118"/>
      <c r="AB1908" s="118"/>
      <c r="AC1908" s="118"/>
      <c r="AD1908" s="118"/>
      <c r="AE1908" s="118"/>
      <c r="AF1908" s="118"/>
      <c r="AG1908" s="118"/>
    </row>
    <row r="1909" ht="11.25" customHeight="1">
      <c r="A1909" s="123">
        <v>84183.75319339555</v>
      </c>
      <c r="B1909" s="124">
        <v>11.878416000000001</v>
      </c>
      <c r="C1909" s="124">
        <f t="shared" si="1"/>
        <v>6229.567081</v>
      </c>
      <c r="D1909" s="124">
        <v>73997.38929301352</v>
      </c>
      <c r="E1909" s="125">
        <v>3494.0</v>
      </c>
      <c r="F1909" s="125">
        <v>0.59</v>
      </c>
      <c r="G1909" s="126">
        <v>-0.7</v>
      </c>
      <c r="H1909" s="127">
        <f t="shared" si="2"/>
        <v>12578.4</v>
      </c>
      <c r="I1909" s="122">
        <f t="shared" si="3"/>
        <v>34.46136986</v>
      </c>
      <c r="J1909" s="122">
        <f t="shared" si="4"/>
        <v>3067.061918</v>
      </c>
      <c r="K1909" s="122">
        <f t="shared" si="5"/>
        <v>1809.566532</v>
      </c>
      <c r="L1909" s="122">
        <f t="shared" si="6"/>
        <v>6686</v>
      </c>
      <c r="M1909" s="125">
        <v>0.7</v>
      </c>
      <c r="N1909" s="125">
        <v>62.0</v>
      </c>
      <c r="O1909" s="118">
        <f t="shared" si="7"/>
        <v>89</v>
      </c>
      <c r="P1909" s="118"/>
      <c r="Q1909" s="118"/>
      <c r="R1909" s="118"/>
      <c r="S1909" s="118"/>
      <c r="T1909" s="118"/>
      <c r="U1909" s="118"/>
      <c r="V1909" s="118"/>
      <c r="W1909" s="118"/>
      <c r="X1909" s="118"/>
      <c r="Y1909" s="118"/>
      <c r="Z1909" s="118"/>
      <c r="AA1909" s="118"/>
      <c r="AB1909" s="118"/>
      <c r="AC1909" s="118"/>
      <c r="AD1909" s="118"/>
      <c r="AE1909" s="118"/>
      <c r="AF1909" s="118"/>
      <c r="AG1909" s="118"/>
    </row>
    <row r="1910" ht="11.25" customHeight="1">
      <c r="A1910" s="123">
        <v>3757.3552467684235</v>
      </c>
      <c r="B1910" s="124">
        <v>12.486364000000002</v>
      </c>
      <c r="C1910" s="124">
        <f t="shared" si="1"/>
        <v>533.0086054</v>
      </c>
      <c r="D1910" s="124">
        <v>6655.339462582449</v>
      </c>
      <c r="E1910" s="125">
        <v>2798.0</v>
      </c>
      <c r="F1910" s="125">
        <v>0.33</v>
      </c>
      <c r="G1910" s="126">
        <v>1.5</v>
      </c>
      <c r="H1910" s="127">
        <f t="shared" si="2"/>
        <v>83940</v>
      </c>
      <c r="I1910" s="122">
        <f t="shared" si="3"/>
        <v>229.9726027</v>
      </c>
      <c r="J1910" s="122">
        <f t="shared" si="4"/>
        <v>2759.671233</v>
      </c>
      <c r="K1910" s="122">
        <f t="shared" si="5"/>
        <v>910.6915068</v>
      </c>
      <c r="L1910" s="122">
        <f t="shared" si="6"/>
        <v>4581</v>
      </c>
      <c r="M1910" s="125">
        <v>1.0</v>
      </c>
      <c r="N1910" s="125">
        <v>12.0</v>
      </c>
      <c r="O1910" s="118">
        <f t="shared" si="7"/>
        <v>12</v>
      </c>
      <c r="P1910" s="118"/>
      <c r="Q1910" s="118"/>
      <c r="R1910" s="118"/>
      <c r="S1910" s="118"/>
      <c r="T1910" s="118"/>
      <c r="U1910" s="118"/>
      <c r="V1910" s="118"/>
      <c r="W1910" s="118"/>
      <c r="X1910" s="118"/>
      <c r="Y1910" s="118"/>
      <c r="Z1910" s="118"/>
      <c r="AA1910" s="118"/>
      <c r="AB1910" s="118"/>
      <c r="AC1910" s="118"/>
      <c r="AD1910" s="118"/>
      <c r="AE1910" s="118"/>
      <c r="AF1910" s="118"/>
      <c r="AG1910" s="118"/>
    </row>
    <row r="1911" ht="11.25" customHeight="1">
      <c r="A1911" s="123">
        <v>73327.42540189244</v>
      </c>
      <c r="B1911" s="124">
        <v>12.918939000000002</v>
      </c>
      <c r="C1911" s="124">
        <f t="shared" si="1"/>
        <v>3343.308847</v>
      </c>
      <c r="D1911" s="124">
        <v>43192.003056516485</v>
      </c>
      <c r="E1911" s="125">
        <v>3316.0</v>
      </c>
      <c r="F1911" s="125">
        <v>0.65</v>
      </c>
      <c r="G1911" s="126">
        <v>1.2</v>
      </c>
      <c r="H1911" s="127">
        <f t="shared" si="2"/>
        <v>87542.4</v>
      </c>
      <c r="I1911" s="122">
        <f t="shared" si="3"/>
        <v>239.8421918</v>
      </c>
      <c r="J1911" s="122">
        <f t="shared" si="4"/>
        <v>11272.58301</v>
      </c>
      <c r="K1911" s="122">
        <f t="shared" si="5"/>
        <v>7327.178959</v>
      </c>
      <c r="L1911" s="122">
        <f t="shared" si="6"/>
        <v>25927</v>
      </c>
      <c r="M1911" s="125">
        <v>0.7</v>
      </c>
      <c r="N1911" s="125">
        <v>33.0</v>
      </c>
      <c r="O1911" s="118">
        <f t="shared" si="7"/>
        <v>47</v>
      </c>
      <c r="P1911" s="118"/>
      <c r="Q1911" s="118"/>
      <c r="R1911" s="118"/>
      <c r="S1911" s="118"/>
      <c r="T1911" s="118"/>
      <c r="U1911" s="118"/>
      <c r="V1911" s="118"/>
      <c r="W1911" s="118"/>
      <c r="X1911" s="118"/>
      <c r="Y1911" s="118"/>
      <c r="Z1911" s="118"/>
      <c r="AA1911" s="118"/>
      <c r="AB1911" s="118"/>
      <c r="AC1911" s="118"/>
      <c r="AD1911" s="118"/>
      <c r="AE1911" s="118"/>
      <c r="AF1911" s="118"/>
      <c r="AG1911" s="118"/>
    </row>
    <row r="1912" ht="11.25" customHeight="1">
      <c r="A1912" s="123">
        <v>43887.930399201214</v>
      </c>
      <c r="B1912" s="124">
        <v>6.769290000000001</v>
      </c>
      <c r="C1912" s="124">
        <f t="shared" si="1"/>
        <v>13154.76155</v>
      </c>
      <c r="D1912" s="124">
        <v>89048.39580030253</v>
      </c>
      <c r="E1912" s="125">
        <v>2862.0</v>
      </c>
      <c r="F1912" s="125">
        <v>1.21</v>
      </c>
      <c r="G1912" s="126">
        <v>-0.7</v>
      </c>
      <c r="H1912" s="127">
        <f t="shared" si="2"/>
        <v>10303.2</v>
      </c>
      <c r="I1912" s="122">
        <f t="shared" si="3"/>
        <v>28.22794521</v>
      </c>
      <c r="J1912" s="122">
        <f t="shared" si="4"/>
        <v>2992.162192</v>
      </c>
      <c r="K1912" s="122">
        <f t="shared" si="5"/>
        <v>3620.516252</v>
      </c>
      <c r="L1912" s="122">
        <f t="shared" si="6"/>
        <v>10233</v>
      </c>
      <c r="M1912" s="125">
        <v>0.82</v>
      </c>
      <c r="N1912" s="125">
        <v>87.0</v>
      </c>
      <c r="O1912" s="118">
        <f t="shared" si="7"/>
        <v>106</v>
      </c>
      <c r="P1912" s="118"/>
      <c r="Q1912" s="118"/>
      <c r="R1912" s="118"/>
      <c r="S1912" s="118"/>
      <c r="T1912" s="118"/>
      <c r="U1912" s="118"/>
      <c r="V1912" s="118"/>
      <c r="W1912" s="118"/>
      <c r="X1912" s="118"/>
      <c r="Y1912" s="118"/>
      <c r="Z1912" s="118"/>
      <c r="AA1912" s="118"/>
      <c r="AB1912" s="118"/>
      <c r="AC1912" s="118"/>
      <c r="AD1912" s="118"/>
      <c r="AE1912" s="118"/>
      <c r="AF1912" s="118"/>
      <c r="AG1912" s="118"/>
    </row>
    <row r="1913" ht="11.25" customHeight="1">
      <c r="A1913" s="123">
        <v>67863.27004326736</v>
      </c>
      <c r="B1913" s="124">
        <v>5.70537</v>
      </c>
      <c r="C1913" s="124">
        <f t="shared" si="1"/>
        <v>1128.34847</v>
      </c>
      <c r="D1913" s="124">
        <v>6437.645513049876</v>
      </c>
      <c r="E1913" s="125">
        <v>2984.0</v>
      </c>
      <c r="F1913" s="125">
        <v>0.62</v>
      </c>
      <c r="G1913" s="126">
        <v>0.5</v>
      </c>
      <c r="H1913" s="127">
        <f t="shared" si="2"/>
        <v>53712</v>
      </c>
      <c r="I1913" s="122">
        <f t="shared" si="3"/>
        <v>147.1561644</v>
      </c>
      <c r="J1913" s="122">
        <f t="shared" si="4"/>
        <v>2060.186301</v>
      </c>
      <c r="K1913" s="122">
        <f t="shared" si="5"/>
        <v>1277.315507</v>
      </c>
      <c r="L1913" s="122">
        <f t="shared" si="6"/>
        <v>4615</v>
      </c>
      <c r="M1913" s="125">
        <v>0.85</v>
      </c>
      <c r="N1913" s="125">
        <v>12.0</v>
      </c>
      <c r="O1913" s="118">
        <f t="shared" si="7"/>
        <v>14</v>
      </c>
      <c r="P1913" s="118"/>
      <c r="Q1913" s="118"/>
      <c r="R1913" s="118"/>
      <c r="S1913" s="118"/>
      <c r="T1913" s="118"/>
      <c r="U1913" s="118"/>
      <c r="V1913" s="118"/>
      <c r="W1913" s="118"/>
      <c r="X1913" s="118"/>
      <c r="Y1913" s="118"/>
      <c r="Z1913" s="118"/>
      <c r="AA1913" s="118"/>
      <c r="AB1913" s="118"/>
      <c r="AC1913" s="118"/>
      <c r="AD1913" s="118"/>
      <c r="AE1913" s="118"/>
      <c r="AF1913" s="118"/>
      <c r="AG1913" s="118"/>
    </row>
    <row r="1914" ht="11.25" customHeight="1">
      <c r="A1914" s="123">
        <v>69222.79090857443</v>
      </c>
      <c r="B1914" s="124">
        <v>5.892436000000001</v>
      </c>
      <c r="C1914" s="124">
        <f t="shared" si="1"/>
        <v>889.8869824</v>
      </c>
      <c r="D1914" s="124">
        <v>5243.602090849009</v>
      </c>
      <c r="E1914" s="125">
        <v>2734.0</v>
      </c>
      <c r="F1914" s="125">
        <v>0.29</v>
      </c>
      <c r="G1914" s="126">
        <v>0.2</v>
      </c>
      <c r="H1914" s="127">
        <f t="shared" si="2"/>
        <v>39369.6</v>
      </c>
      <c r="I1914" s="122">
        <f t="shared" si="3"/>
        <v>107.8619178</v>
      </c>
      <c r="J1914" s="122">
        <f t="shared" si="4"/>
        <v>2157.238356</v>
      </c>
      <c r="K1914" s="122">
        <f t="shared" si="5"/>
        <v>625.5991233</v>
      </c>
      <c r="L1914" s="122">
        <f t="shared" si="6"/>
        <v>3408</v>
      </c>
      <c r="M1914" s="125">
        <v>0.8</v>
      </c>
      <c r="N1914" s="125">
        <v>16.0</v>
      </c>
      <c r="O1914" s="118">
        <f t="shared" si="7"/>
        <v>20</v>
      </c>
      <c r="P1914" s="118"/>
      <c r="Q1914" s="118"/>
      <c r="R1914" s="118"/>
      <c r="S1914" s="118"/>
      <c r="T1914" s="118"/>
      <c r="U1914" s="118"/>
      <c r="V1914" s="118"/>
      <c r="W1914" s="118"/>
      <c r="X1914" s="118"/>
      <c r="Y1914" s="118"/>
      <c r="Z1914" s="118"/>
      <c r="AA1914" s="118"/>
      <c r="AB1914" s="118"/>
      <c r="AC1914" s="118"/>
      <c r="AD1914" s="118"/>
      <c r="AE1914" s="118"/>
      <c r="AF1914" s="118"/>
      <c r="AG1914" s="118"/>
    </row>
    <row r="1915" ht="11.25" customHeight="1">
      <c r="A1915" s="123">
        <v>64275.437977269175</v>
      </c>
      <c r="B1915" s="124">
        <v>6.500395</v>
      </c>
      <c r="C1915" s="124">
        <f t="shared" si="1"/>
        <v>5865.719158</v>
      </c>
      <c r="D1915" s="124">
        <v>38129.49148784946</v>
      </c>
      <c r="E1915" s="125">
        <v>3348.0</v>
      </c>
      <c r="F1915" s="125">
        <v>0.6</v>
      </c>
      <c r="G1915" s="126">
        <v>0.6</v>
      </c>
      <c r="H1915" s="127">
        <f t="shared" si="2"/>
        <v>64281.6</v>
      </c>
      <c r="I1915" s="122">
        <f t="shared" si="3"/>
        <v>176.1139726</v>
      </c>
      <c r="J1915" s="122">
        <f t="shared" si="4"/>
        <v>12504.09205</v>
      </c>
      <c r="K1915" s="122">
        <f t="shared" si="5"/>
        <v>7502.455233</v>
      </c>
      <c r="L1915" s="122">
        <f t="shared" si="6"/>
        <v>27509</v>
      </c>
      <c r="M1915" s="125">
        <v>0.82</v>
      </c>
      <c r="N1915" s="125">
        <v>58.0</v>
      </c>
      <c r="O1915" s="118">
        <f t="shared" si="7"/>
        <v>71</v>
      </c>
      <c r="P1915" s="118"/>
      <c r="Q1915" s="118"/>
      <c r="R1915" s="118"/>
      <c r="S1915" s="118"/>
      <c r="T1915" s="118"/>
      <c r="U1915" s="118"/>
      <c r="V1915" s="118"/>
      <c r="W1915" s="118"/>
      <c r="X1915" s="118"/>
      <c r="Y1915" s="118"/>
      <c r="Z1915" s="118"/>
      <c r="AA1915" s="118"/>
      <c r="AB1915" s="118"/>
      <c r="AC1915" s="118"/>
      <c r="AD1915" s="118"/>
      <c r="AE1915" s="118"/>
      <c r="AF1915" s="118"/>
      <c r="AG1915" s="118"/>
    </row>
    <row r="1916" ht="11.25" customHeight="1">
      <c r="A1916" s="123">
        <v>37405.543467856696</v>
      </c>
      <c r="B1916" s="124">
        <v>7.462939</v>
      </c>
      <c r="C1916" s="124">
        <f t="shared" si="1"/>
        <v>20288.58274</v>
      </c>
      <c r="D1916" s="124">
        <v>151412.45535726156</v>
      </c>
      <c r="E1916" s="125">
        <v>5240.0</v>
      </c>
      <c r="F1916" s="125">
        <v>1.39</v>
      </c>
      <c r="G1916" s="126">
        <v>0.2</v>
      </c>
      <c r="H1916" s="127">
        <f t="shared" si="2"/>
        <v>75456</v>
      </c>
      <c r="I1916" s="122">
        <f t="shared" si="3"/>
        <v>206.7287671</v>
      </c>
      <c r="J1916" s="122">
        <f t="shared" si="4"/>
        <v>13644.09863</v>
      </c>
      <c r="K1916" s="122">
        <f t="shared" si="5"/>
        <v>18965.2971</v>
      </c>
      <c r="L1916" s="122">
        <f t="shared" si="6"/>
        <v>51575</v>
      </c>
      <c r="M1916" s="125">
        <v>1.0</v>
      </c>
      <c r="N1916" s="125">
        <v>66.0</v>
      </c>
      <c r="O1916" s="118">
        <f t="shared" si="7"/>
        <v>66</v>
      </c>
      <c r="P1916" s="118"/>
      <c r="Q1916" s="118"/>
      <c r="R1916" s="118"/>
      <c r="S1916" s="118"/>
      <c r="T1916" s="118"/>
      <c r="U1916" s="118"/>
      <c r="V1916" s="118"/>
      <c r="W1916" s="118"/>
      <c r="X1916" s="118"/>
      <c r="Y1916" s="118"/>
      <c r="Z1916" s="118"/>
      <c r="AA1916" s="118"/>
      <c r="AB1916" s="118"/>
      <c r="AC1916" s="118"/>
      <c r="AD1916" s="118"/>
      <c r="AE1916" s="118"/>
      <c r="AF1916" s="118"/>
      <c r="AG1916" s="118"/>
    </row>
    <row r="1917" ht="11.25" customHeight="1">
      <c r="A1917" s="123">
        <v>51157.756229457606</v>
      </c>
      <c r="B1917" s="124">
        <v>10.373506</v>
      </c>
      <c r="C1917" s="124">
        <f t="shared" si="1"/>
        <v>10819.62357</v>
      </c>
      <c r="D1917" s="124">
        <v>112237.43003908514</v>
      </c>
      <c r="E1917" s="125">
        <v>4746.0</v>
      </c>
      <c r="F1917" s="125">
        <v>0.8</v>
      </c>
      <c r="G1917" s="126">
        <v>0.2</v>
      </c>
      <c r="H1917" s="127">
        <f t="shared" si="2"/>
        <v>68342.4</v>
      </c>
      <c r="I1917" s="122">
        <f t="shared" si="3"/>
        <v>187.2394521</v>
      </c>
      <c r="J1917" s="122">
        <f t="shared" si="4"/>
        <v>12357.80384</v>
      </c>
      <c r="K1917" s="122">
        <f t="shared" si="5"/>
        <v>9886.243068</v>
      </c>
      <c r="L1917" s="122">
        <f t="shared" si="6"/>
        <v>32130</v>
      </c>
      <c r="M1917" s="125">
        <v>1.0</v>
      </c>
      <c r="N1917" s="125">
        <v>66.0</v>
      </c>
      <c r="O1917" s="118">
        <f t="shared" si="7"/>
        <v>66</v>
      </c>
      <c r="P1917" s="118"/>
      <c r="Q1917" s="118"/>
      <c r="R1917" s="118"/>
      <c r="S1917" s="118"/>
      <c r="T1917" s="118"/>
      <c r="U1917" s="118"/>
      <c r="V1917" s="118"/>
      <c r="W1917" s="118"/>
      <c r="X1917" s="118"/>
      <c r="Y1917" s="118"/>
      <c r="Z1917" s="118"/>
      <c r="AA1917" s="118"/>
      <c r="AB1917" s="118"/>
      <c r="AC1917" s="118"/>
      <c r="AD1917" s="118"/>
      <c r="AE1917" s="118"/>
      <c r="AF1917" s="118"/>
      <c r="AG1917" s="118"/>
    </row>
    <row r="1918" ht="11.25" customHeight="1">
      <c r="A1918" s="123">
        <v>80784.06956976747</v>
      </c>
      <c r="B1918" s="124">
        <v>7.462939</v>
      </c>
      <c r="C1918" s="124">
        <f t="shared" si="1"/>
        <v>7449.152393</v>
      </c>
      <c r="D1918" s="124">
        <v>55592.56990864679</v>
      </c>
      <c r="E1918" s="125">
        <v>3922.0</v>
      </c>
      <c r="F1918" s="125">
        <v>0.61</v>
      </c>
      <c r="G1918" s="126">
        <v>-0.2</v>
      </c>
      <c r="H1918" s="127">
        <f t="shared" si="2"/>
        <v>37651.2</v>
      </c>
      <c r="I1918" s="122">
        <f t="shared" si="3"/>
        <v>103.1539726</v>
      </c>
      <c r="J1918" s="122">
        <f t="shared" si="4"/>
        <v>6808.162192</v>
      </c>
      <c r="K1918" s="122">
        <f t="shared" si="5"/>
        <v>4152.978937</v>
      </c>
      <c r="L1918" s="122">
        <f t="shared" si="6"/>
        <v>15114</v>
      </c>
      <c r="M1918" s="125">
        <v>1.0</v>
      </c>
      <c r="N1918" s="125">
        <v>66.0</v>
      </c>
      <c r="O1918" s="118">
        <f t="shared" si="7"/>
        <v>66</v>
      </c>
      <c r="P1918" s="118"/>
      <c r="Q1918" s="118"/>
      <c r="R1918" s="118"/>
      <c r="S1918" s="118"/>
      <c r="T1918" s="118"/>
      <c r="U1918" s="118"/>
      <c r="V1918" s="118"/>
      <c r="W1918" s="118"/>
      <c r="X1918" s="118"/>
      <c r="Y1918" s="118"/>
      <c r="Z1918" s="118"/>
      <c r="AA1918" s="118"/>
      <c r="AB1918" s="118"/>
      <c r="AC1918" s="118"/>
      <c r="AD1918" s="118"/>
      <c r="AE1918" s="118"/>
      <c r="AF1918" s="118"/>
      <c r="AG1918" s="118"/>
    </row>
    <row r="1919" ht="11.25" customHeight="1">
      <c r="A1919" s="123">
        <v>76235.86953575528</v>
      </c>
      <c r="B1919" s="124">
        <v>122.10445500000002</v>
      </c>
      <c r="C1919" s="124">
        <f t="shared" si="1"/>
        <v>4711.307096</v>
      </c>
      <c r="D1919" s="124">
        <v>575271.5852591968</v>
      </c>
      <c r="E1919" s="125">
        <v>3574.0</v>
      </c>
      <c r="F1919" s="125">
        <v>0.48</v>
      </c>
      <c r="G1919" s="126">
        <v>0.2</v>
      </c>
      <c r="H1919" s="127">
        <f t="shared" si="2"/>
        <v>51465.6</v>
      </c>
      <c r="I1919" s="122">
        <f t="shared" si="3"/>
        <v>141.0016438</v>
      </c>
      <c r="J1919" s="122">
        <f t="shared" si="4"/>
        <v>11280.13151</v>
      </c>
      <c r="K1919" s="122">
        <f t="shared" si="5"/>
        <v>5414.463123</v>
      </c>
      <c r="L1919" s="122">
        <f t="shared" si="6"/>
        <v>22109</v>
      </c>
      <c r="M1919" s="125">
        <v>0.82</v>
      </c>
      <c r="N1919" s="125">
        <v>66.0</v>
      </c>
      <c r="O1919" s="118">
        <f t="shared" si="7"/>
        <v>80</v>
      </c>
      <c r="P1919" s="118"/>
      <c r="Q1919" s="118"/>
      <c r="R1919" s="118"/>
      <c r="S1919" s="118"/>
      <c r="T1919" s="118"/>
      <c r="U1919" s="118"/>
      <c r="V1919" s="118"/>
      <c r="W1919" s="118"/>
      <c r="X1919" s="118"/>
      <c r="Y1919" s="118"/>
      <c r="Z1919" s="118"/>
      <c r="AA1919" s="118"/>
      <c r="AB1919" s="118"/>
      <c r="AC1919" s="118"/>
      <c r="AD1919" s="118"/>
      <c r="AE1919" s="118"/>
      <c r="AF1919" s="118"/>
      <c r="AG1919" s="118"/>
    </row>
    <row r="1920" ht="11.25" customHeight="1">
      <c r="A1920" s="123">
        <v>55531.14298324148</v>
      </c>
      <c r="B1920" s="124">
        <v>12.626658</v>
      </c>
      <c r="C1920" s="124">
        <f t="shared" si="1"/>
        <v>2932.73631</v>
      </c>
      <c r="D1920" s="124">
        <v>37030.65839523789</v>
      </c>
      <c r="E1920" s="125">
        <v>2224.0</v>
      </c>
      <c r="F1920" s="125">
        <v>0.51</v>
      </c>
      <c r="G1920" s="126">
        <v>0.4</v>
      </c>
      <c r="H1920" s="127">
        <f t="shared" si="2"/>
        <v>37363.2</v>
      </c>
      <c r="I1920" s="122">
        <f t="shared" si="3"/>
        <v>102.3649315</v>
      </c>
      <c r="J1920" s="122">
        <f t="shared" si="4"/>
        <v>5937.166027</v>
      </c>
      <c r="K1920" s="122">
        <f t="shared" si="5"/>
        <v>3027.954674</v>
      </c>
      <c r="L1920" s="122">
        <f t="shared" si="6"/>
        <v>11993</v>
      </c>
      <c r="M1920" s="125">
        <v>1.0</v>
      </c>
      <c r="N1920" s="125">
        <v>58.0</v>
      </c>
      <c r="O1920" s="118">
        <f t="shared" si="7"/>
        <v>58</v>
      </c>
      <c r="P1920" s="118"/>
      <c r="Q1920" s="118"/>
      <c r="R1920" s="118"/>
      <c r="S1920" s="118"/>
      <c r="T1920" s="118"/>
      <c r="U1920" s="118"/>
      <c r="V1920" s="118"/>
      <c r="W1920" s="118"/>
      <c r="X1920" s="118"/>
      <c r="Y1920" s="118"/>
      <c r="Z1920" s="118"/>
      <c r="AA1920" s="118"/>
      <c r="AB1920" s="118"/>
      <c r="AC1920" s="118"/>
      <c r="AD1920" s="118"/>
      <c r="AE1920" s="118"/>
      <c r="AF1920" s="118"/>
      <c r="AG1920" s="118"/>
    </row>
    <row r="1921" ht="11.25" customHeight="1">
      <c r="A1921" s="123">
        <v>70588.49850916659</v>
      </c>
      <c r="B1921" s="124">
        <v>8.230717</v>
      </c>
      <c r="C1921" s="124">
        <f t="shared" si="1"/>
        <v>1022.350565</v>
      </c>
      <c r="D1921" s="124">
        <v>8414.678174706834</v>
      </c>
      <c r="E1921" s="125">
        <v>2936.0</v>
      </c>
      <c r="F1921" s="125">
        <v>0.29</v>
      </c>
      <c r="G1921" s="126">
        <v>-0.4</v>
      </c>
      <c r="H1921" s="127">
        <f t="shared" si="2"/>
        <v>21139.2</v>
      </c>
      <c r="I1921" s="122">
        <f t="shared" si="3"/>
        <v>57.91561644</v>
      </c>
      <c r="J1921" s="122">
        <f t="shared" si="4"/>
        <v>1389.974795</v>
      </c>
      <c r="K1921" s="122">
        <f t="shared" si="5"/>
        <v>403.0926904</v>
      </c>
      <c r="L1921" s="122">
        <f t="shared" si="6"/>
        <v>2196</v>
      </c>
      <c r="M1921" s="125">
        <v>0.85</v>
      </c>
      <c r="N1921" s="125">
        <v>20.0</v>
      </c>
      <c r="O1921" s="118">
        <f t="shared" si="7"/>
        <v>24</v>
      </c>
      <c r="P1921" s="118"/>
      <c r="Q1921" s="118"/>
      <c r="R1921" s="118"/>
      <c r="S1921" s="118"/>
      <c r="T1921" s="118"/>
      <c r="U1921" s="118"/>
      <c r="V1921" s="118"/>
      <c r="W1921" s="118"/>
      <c r="X1921" s="118"/>
      <c r="Y1921" s="118"/>
      <c r="Z1921" s="118"/>
      <c r="AA1921" s="118"/>
      <c r="AB1921" s="118"/>
      <c r="AC1921" s="118"/>
      <c r="AD1921" s="118"/>
      <c r="AE1921" s="118"/>
      <c r="AF1921" s="118"/>
      <c r="AG1921" s="118"/>
    </row>
    <row r="1922" ht="11.25" customHeight="1">
      <c r="A1922" s="123">
        <v>97735.92744663729</v>
      </c>
      <c r="B1922" s="124">
        <v>10.149964</v>
      </c>
      <c r="C1922" s="124">
        <f t="shared" si="1"/>
        <v>25845.55781</v>
      </c>
      <c r="D1922" s="124">
        <v>262331.48129789514</v>
      </c>
      <c r="E1922" s="125">
        <v>4658.0</v>
      </c>
      <c r="F1922" s="125">
        <v>0.68</v>
      </c>
      <c r="G1922" s="126">
        <v>0.6</v>
      </c>
      <c r="H1922" s="127">
        <f t="shared" si="2"/>
        <v>89433.6</v>
      </c>
      <c r="I1922" s="122">
        <f t="shared" si="3"/>
        <v>245.0235616</v>
      </c>
      <c r="J1922" s="122">
        <f t="shared" si="4"/>
        <v>52190.01863</v>
      </c>
      <c r="K1922" s="122">
        <f t="shared" si="5"/>
        <v>35489.21267</v>
      </c>
      <c r="L1922" s="122">
        <f t="shared" si="6"/>
        <v>123168</v>
      </c>
      <c r="M1922" s="125">
        <v>0.85</v>
      </c>
      <c r="N1922" s="125">
        <v>181.0</v>
      </c>
      <c r="O1922" s="118">
        <f t="shared" si="7"/>
        <v>213</v>
      </c>
      <c r="P1922" s="118"/>
      <c r="Q1922" s="118"/>
      <c r="R1922" s="118"/>
      <c r="S1922" s="118"/>
      <c r="T1922" s="118"/>
      <c r="U1922" s="118"/>
      <c r="V1922" s="118"/>
      <c r="W1922" s="118"/>
      <c r="X1922" s="118"/>
      <c r="Y1922" s="118"/>
      <c r="Z1922" s="118"/>
      <c r="AA1922" s="118"/>
      <c r="AB1922" s="118"/>
      <c r="AC1922" s="118"/>
      <c r="AD1922" s="118"/>
      <c r="AE1922" s="118"/>
      <c r="AF1922" s="118"/>
      <c r="AG1922" s="118"/>
    </row>
    <row r="1923" ht="11.25" customHeight="1">
      <c r="A1923" s="123">
        <v>92696.22767224463</v>
      </c>
      <c r="B1923" s="124">
        <v>11.141856</v>
      </c>
      <c r="C1923" s="124">
        <f t="shared" si="1"/>
        <v>1254.062233</v>
      </c>
      <c r="D1923" s="124">
        <v>13972.580809921565</v>
      </c>
      <c r="E1923" s="125">
        <v>3662.0</v>
      </c>
      <c r="F1923" s="125">
        <v>0.24</v>
      </c>
      <c r="G1923" s="126">
        <v>-0.1</v>
      </c>
      <c r="H1923" s="127">
        <f t="shared" si="2"/>
        <v>39549.6</v>
      </c>
      <c r="I1923" s="122">
        <f t="shared" si="3"/>
        <v>108.3550685</v>
      </c>
      <c r="J1923" s="122">
        <f t="shared" si="4"/>
        <v>3033.941918</v>
      </c>
      <c r="K1923" s="122">
        <f t="shared" si="5"/>
        <v>728.1460603</v>
      </c>
      <c r="L1923" s="122">
        <f t="shared" si="6"/>
        <v>4490</v>
      </c>
      <c r="M1923" s="125">
        <v>0.83</v>
      </c>
      <c r="N1923" s="125">
        <v>23.0</v>
      </c>
      <c r="O1923" s="118">
        <f t="shared" si="7"/>
        <v>28</v>
      </c>
      <c r="P1923" s="118"/>
      <c r="Q1923" s="118"/>
      <c r="R1923" s="118"/>
      <c r="S1923" s="118"/>
      <c r="T1923" s="118"/>
      <c r="U1923" s="118"/>
      <c r="V1923" s="118"/>
      <c r="W1923" s="118"/>
      <c r="X1923" s="118"/>
      <c r="Y1923" s="118"/>
      <c r="Z1923" s="118"/>
      <c r="AA1923" s="118"/>
      <c r="AB1923" s="118"/>
      <c r="AC1923" s="118"/>
      <c r="AD1923" s="118"/>
      <c r="AE1923" s="118"/>
      <c r="AF1923" s="118"/>
      <c r="AG1923" s="118"/>
    </row>
    <row r="1924" ht="11.25" customHeight="1">
      <c r="A1924" s="123">
        <v>98395.41805865825</v>
      </c>
      <c r="B1924" s="124">
        <v>80.54211000000001</v>
      </c>
      <c r="C1924" s="124">
        <f t="shared" si="1"/>
        <v>1418.236996</v>
      </c>
      <c r="D1924" s="124">
        <v>114227.80015709583</v>
      </c>
      <c r="E1924" s="125">
        <v>3534.0</v>
      </c>
      <c r="F1924" s="125">
        <v>0.27</v>
      </c>
      <c r="G1924" s="126">
        <v>0.2</v>
      </c>
      <c r="H1924" s="127">
        <f t="shared" si="2"/>
        <v>50889.6</v>
      </c>
      <c r="I1924" s="122">
        <f t="shared" si="3"/>
        <v>139.4235616</v>
      </c>
      <c r="J1924" s="122">
        <f t="shared" si="4"/>
        <v>5158.671781</v>
      </c>
      <c r="K1924" s="122">
        <f t="shared" si="5"/>
        <v>1392.841381</v>
      </c>
      <c r="L1924" s="122">
        <f t="shared" si="6"/>
        <v>7944</v>
      </c>
      <c r="M1924" s="125">
        <v>1.0</v>
      </c>
      <c r="N1924" s="125">
        <v>37.0</v>
      </c>
      <c r="O1924" s="118">
        <f t="shared" si="7"/>
        <v>37</v>
      </c>
      <c r="P1924" s="118"/>
      <c r="Q1924" s="118"/>
      <c r="R1924" s="118"/>
      <c r="S1924" s="118"/>
      <c r="T1924" s="118"/>
      <c r="U1924" s="118"/>
      <c r="V1924" s="118"/>
      <c r="W1924" s="118"/>
      <c r="X1924" s="118"/>
      <c r="Y1924" s="118"/>
      <c r="Z1924" s="118"/>
      <c r="AA1924" s="118"/>
      <c r="AB1924" s="118"/>
      <c r="AC1924" s="118"/>
      <c r="AD1924" s="118"/>
      <c r="AE1924" s="118"/>
      <c r="AF1924" s="118"/>
      <c r="AG1924" s="118"/>
    </row>
    <row r="1925" ht="11.25" customHeight="1">
      <c r="A1925" s="123">
        <v>64371.93369082801</v>
      </c>
      <c r="B1925" s="124">
        <v>5.8222890000000005</v>
      </c>
      <c r="C1925" s="124">
        <f t="shared" si="1"/>
        <v>4586.242863</v>
      </c>
      <c r="D1925" s="124">
        <v>26702.431373793024</v>
      </c>
      <c r="E1925" s="125">
        <v>4108.0</v>
      </c>
      <c r="F1925" s="125">
        <v>0.25</v>
      </c>
      <c r="G1925" s="126">
        <v>-0.4</v>
      </c>
      <c r="H1925" s="127">
        <f t="shared" si="2"/>
        <v>29577.6</v>
      </c>
      <c r="I1925" s="122">
        <f t="shared" si="3"/>
        <v>81.03452055</v>
      </c>
      <c r="J1925" s="122">
        <f t="shared" si="4"/>
        <v>5915.52</v>
      </c>
      <c r="K1925" s="122">
        <f t="shared" si="5"/>
        <v>1478.88</v>
      </c>
      <c r="L1925" s="122">
        <f t="shared" si="6"/>
        <v>8873</v>
      </c>
      <c r="M1925" s="125">
        <v>0.7</v>
      </c>
      <c r="N1925" s="125">
        <v>51.0</v>
      </c>
      <c r="O1925" s="118">
        <f t="shared" si="7"/>
        <v>73</v>
      </c>
      <c r="P1925" s="118"/>
      <c r="Q1925" s="118"/>
      <c r="R1925" s="118"/>
      <c r="S1925" s="118"/>
      <c r="T1925" s="118"/>
      <c r="U1925" s="118"/>
      <c r="V1925" s="118"/>
      <c r="W1925" s="118"/>
      <c r="X1925" s="118"/>
      <c r="Y1925" s="118"/>
      <c r="Z1925" s="118"/>
      <c r="AA1925" s="118"/>
      <c r="AB1925" s="118"/>
      <c r="AC1925" s="118"/>
      <c r="AD1925" s="118"/>
      <c r="AE1925" s="118"/>
      <c r="AF1925" s="118"/>
      <c r="AG1925" s="118"/>
    </row>
    <row r="1926" ht="11.25" customHeight="1">
      <c r="A1926" s="123">
        <v>57821.70364180479</v>
      </c>
      <c r="B1926" s="124">
        <v>17.490264</v>
      </c>
      <c r="C1926" s="124">
        <f t="shared" si="1"/>
        <v>7653.896464</v>
      </c>
      <c r="D1926" s="124">
        <v>133868.6697796589</v>
      </c>
      <c r="E1926" s="125">
        <v>5426.0</v>
      </c>
      <c r="F1926" s="125">
        <v>0.49</v>
      </c>
      <c r="G1926" s="126">
        <v>0.8</v>
      </c>
      <c r="H1926" s="127">
        <f t="shared" si="2"/>
        <v>117201.6</v>
      </c>
      <c r="I1926" s="122">
        <f t="shared" si="3"/>
        <v>321.100274</v>
      </c>
      <c r="J1926" s="122">
        <f t="shared" si="4"/>
        <v>26651.32274</v>
      </c>
      <c r="K1926" s="122">
        <f t="shared" si="5"/>
        <v>13059.14814</v>
      </c>
      <c r="L1926" s="122">
        <f t="shared" si="6"/>
        <v>52770</v>
      </c>
      <c r="M1926" s="125">
        <v>0.7</v>
      </c>
      <c r="N1926" s="125">
        <v>58.0</v>
      </c>
      <c r="O1926" s="118">
        <f t="shared" si="7"/>
        <v>83</v>
      </c>
      <c r="P1926" s="118"/>
      <c r="Q1926" s="118"/>
      <c r="R1926" s="118"/>
      <c r="S1926" s="118"/>
      <c r="T1926" s="118"/>
      <c r="U1926" s="118"/>
      <c r="V1926" s="118"/>
      <c r="W1926" s="118"/>
      <c r="X1926" s="118"/>
      <c r="Y1926" s="118"/>
      <c r="Z1926" s="118"/>
      <c r="AA1926" s="118"/>
      <c r="AB1926" s="118"/>
      <c r="AC1926" s="118"/>
      <c r="AD1926" s="118"/>
      <c r="AE1926" s="118"/>
      <c r="AF1926" s="118"/>
      <c r="AG1926" s="118"/>
    </row>
    <row r="1927" ht="11.25" customHeight="1">
      <c r="A1927" s="123">
        <v>66249.98902769286</v>
      </c>
      <c r="B1927" s="124">
        <v>18.390493000000003</v>
      </c>
      <c r="C1927" s="124">
        <f t="shared" si="1"/>
        <v>18765.07406</v>
      </c>
      <c r="D1927" s="124">
        <v>345098.96309433004</v>
      </c>
      <c r="E1927" s="125">
        <v>5538.0</v>
      </c>
      <c r="F1927" s="125">
        <v>0.7</v>
      </c>
      <c r="G1927" s="126">
        <v>1.5</v>
      </c>
      <c r="H1927" s="127">
        <f t="shared" si="2"/>
        <v>166140</v>
      </c>
      <c r="I1927" s="122">
        <f t="shared" si="3"/>
        <v>455.1780822</v>
      </c>
      <c r="J1927" s="122">
        <f t="shared" si="4"/>
        <v>70097.42466</v>
      </c>
      <c r="K1927" s="122">
        <f t="shared" si="5"/>
        <v>49068.19726</v>
      </c>
      <c r="L1927" s="122">
        <f t="shared" si="6"/>
        <v>168234</v>
      </c>
      <c r="M1927" s="125">
        <v>0.7</v>
      </c>
      <c r="N1927" s="125">
        <v>108.0</v>
      </c>
      <c r="O1927" s="118">
        <f t="shared" si="7"/>
        <v>154</v>
      </c>
      <c r="P1927" s="118"/>
      <c r="Q1927" s="118"/>
      <c r="R1927" s="118"/>
      <c r="S1927" s="118"/>
      <c r="T1927" s="118"/>
      <c r="U1927" s="118"/>
      <c r="V1927" s="118"/>
      <c r="W1927" s="118"/>
      <c r="X1927" s="118"/>
      <c r="Y1927" s="118"/>
      <c r="Z1927" s="118"/>
      <c r="AA1927" s="118"/>
      <c r="AB1927" s="118"/>
      <c r="AC1927" s="118"/>
      <c r="AD1927" s="118"/>
      <c r="AE1927" s="118"/>
      <c r="AF1927" s="118"/>
      <c r="AG1927" s="118"/>
    </row>
    <row r="1928" ht="11.25" customHeight="1">
      <c r="A1928" s="123">
        <v>9755.440136704474</v>
      </c>
      <c r="B1928" s="124">
        <v>55.595991000000005</v>
      </c>
      <c r="C1928" s="124">
        <f t="shared" si="1"/>
        <v>2038.278501</v>
      </c>
      <c r="D1928" s="124">
        <v>113320.11318778148</v>
      </c>
      <c r="E1928" s="125">
        <v>5764.0</v>
      </c>
      <c r="F1928" s="125">
        <v>0.79</v>
      </c>
      <c r="G1928" s="126">
        <v>0.2</v>
      </c>
      <c r="H1928" s="127">
        <f t="shared" si="2"/>
        <v>83001.6</v>
      </c>
      <c r="I1928" s="122">
        <f t="shared" si="3"/>
        <v>227.4016438</v>
      </c>
      <c r="J1928" s="122">
        <f t="shared" si="4"/>
        <v>3183.623014</v>
      </c>
      <c r="K1928" s="122">
        <f t="shared" si="5"/>
        <v>2515.062181</v>
      </c>
      <c r="L1928" s="122">
        <f t="shared" si="6"/>
        <v>8214</v>
      </c>
      <c r="M1928" s="125">
        <v>0.78</v>
      </c>
      <c r="N1928" s="125">
        <v>11.0</v>
      </c>
      <c r="O1928" s="118">
        <f t="shared" si="7"/>
        <v>14</v>
      </c>
      <c r="P1928" s="118"/>
      <c r="Q1928" s="118"/>
      <c r="R1928" s="118"/>
      <c r="S1928" s="118"/>
      <c r="T1928" s="118"/>
      <c r="U1928" s="118"/>
      <c r="V1928" s="118"/>
      <c r="W1928" s="118"/>
      <c r="X1928" s="118"/>
      <c r="Y1928" s="118"/>
      <c r="Z1928" s="118"/>
      <c r="AA1928" s="118"/>
      <c r="AB1928" s="118"/>
      <c r="AC1928" s="118"/>
      <c r="AD1928" s="118"/>
      <c r="AE1928" s="118"/>
      <c r="AF1928" s="118"/>
      <c r="AG1928" s="118"/>
    </row>
    <row r="1929" ht="11.25" customHeight="1">
      <c r="A1929" s="123">
        <v>26941.50665171422</v>
      </c>
      <c r="B1929" s="124">
        <v>13.143064</v>
      </c>
      <c r="C1929" s="124">
        <f t="shared" si="1"/>
        <v>3769.536939</v>
      </c>
      <c r="D1929" s="124">
        <v>49543.26524201072</v>
      </c>
      <c r="E1929" s="125">
        <v>5094.0</v>
      </c>
      <c r="F1929" s="125">
        <v>0.44</v>
      </c>
      <c r="G1929" s="126">
        <v>-0.2</v>
      </c>
      <c r="H1929" s="127">
        <f t="shared" si="2"/>
        <v>48902.4</v>
      </c>
      <c r="I1929" s="122">
        <f t="shared" si="3"/>
        <v>133.9791781</v>
      </c>
      <c r="J1929" s="122">
        <f t="shared" si="4"/>
        <v>5627.125479</v>
      </c>
      <c r="K1929" s="122">
        <f t="shared" si="5"/>
        <v>2475.935211</v>
      </c>
      <c r="L1929" s="122">
        <f t="shared" si="6"/>
        <v>10579</v>
      </c>
      <c r="M1929" s="125">
        <v>0.83</v>
      </c>
      <c r="N1929" s="125">
        <v>35.0</v>
      </c>
      <c r="O1929" s="118">
        <f t="shared" si="7"/>
        <v>42</v>
      </c>
      <c r="P1929" s="118"/>
      <c r="Q1929" s="118"/>
      <c r="R1929" s="118"/>
      <c r="S1929" s="118"/>
      <c r="T1929" s="118"/>
      <c r="U1929" s="118"/>
      <c r="V1929" s="118"/>
      <c r="W1929" s="118"/>
      <c r="X1929" s="118"/>
      <c r="Y1929" s="118"/>
      <c r="Z1929" s="118"/>
      <c r="AA1929" s="118"/>
      <c r="AB1929" s="118"/>
      <c r="AC1929" s="118"/>
      <c r="AD1929" s="118"/>
      <c r="AE1929" s="118"/>
      <c r="AF1929" s="118"/>
      <c r="AG1929" s="118"/>
    </row>
    <row r="1930" ht="11.25" customHeight="1">
      <c r="A1930" s="123">
        <v>9797.236123264729</v>
      </c>
      <c r="B1930" s="124">
        <v>7.498953000000001</v>
      </c>
      <c r="C1930" s="124">
        <f t="shared" si="1"/>
        <v>21187.57602</v>
      </c>
      <c r="D1930" s="124">
        <v>158884.6367665154</v>
      </c>
      <c r="E1930" s="125">
        <v>8634.0</v>
      </c>
      <c r="F1930" s="125">
        <v>0.83</v>
      </c>
      <c r="G1930" s="126">
        <v>0.8</v>
      </c>
      <c r="H1930" s="127">
        <f t="shared" si="2"/>
        <v>186494.4</v>
      </c>
      <c r="I1930" s="122">
        <f t="shared" si="3"/>
        <v>510.9435616</v>
      </c>
      <c r="J1930" s="122">
        <f t="shared" si="4"/>
        <v>33722.27507</v>
      </c>
      <c r="K1930" s="122">
        <f t="shared" si="5"/>
        <v>27989.48831</v>
      </c>
      <c r="L1930" s="122">
        <f t="shared" si="6"/>
        <v>89701</v>
      </c>
      <c r="M1930" s="125">
        <v>1.0</v>
      </c>
      <c r="N1930" s="125">
        <v>66.0</v>
      </c>
      <c r="O1930" s="118">
        <f t="shared" si="7"/>
        <v>66</v>
      </c>
      <c r="P1930" s="118"/>
      <c r="Q1930" s="118"/>
      <c r="R1930" s="118"/>
      <c r="S1930" s="118"/>
      <c r="T1930" s="118"/>
      <c r="U1930" s="118"/>
      <c r="V1930" s="118"/>
      <c r="W1930" s="118"/>
      <c r="X1930" s="118"/>
      <c r="Y1930" s="118"/>
      <c r="Z1930" s="118"/>
      <c r="AA1930" s="118"/>
      <c r="AB1930" s="118"/>
      <c r="AC1930" s="118"/>
      <c r="AD1930" s="118"/>
      <c r="AE1930" s="118"/>
      <c r="AF1930" s="118"/>
      <c r="AG1930" s="118"/>
    </row>
    <row r="1931" ht="11.25" customHeight="1">
      <c r="A1931" s="123">
        <v>93898.1344062542</v>
      </c>
      <c r="B1931" s="124">
        <v>7.462939</v>
      </c>
      <c r="C1931" s="124">
        <f t="shared" si="1"/>
        <v>4992.807136</v>
      </c>
      <c r="D1931" s="124">
        <v>37261.015095809904</v>
      </c>
      <c r="E1931" s="125">
        <v>5442.0</v>
      </c>
      <c r="F1931" s="125">
        <v>0.9</v>
      </c>
      <c r="G1931" s="126">
        <v>1.2</v>
      </c>
      <c r="H1931" s="127">
        <f t="shared" si="2"/>
        <v>143668.8</v>
      </c>
      <c r="I1931" s="122">
        <f t="shared" si="3"/>
        <v>393.6131507</v>
      </c>
      <c r="J1931" s="122">
        <f t="shared" si="4"/>
        <v>9053.102466</v>
      </c>
      <c r="K1931" s="122">
        <f t="shared" si="5"/>
        <v>8147.792219</v>
      </c>
      <c r="L1931" s="122">
        <f t="shared" si="6"/>
        <v>25349</v>
      </c>
      <c r="M1931" s="125">
        <v>1.0</v>
      </c>
      <c r="N1931" s="125">
        <v>23.0</v>
      </c>
      <c r="O1931" s="118">
        <f t="shared" si="7"/>
        <v>23</v>
      </c>
      <c r="P1931" s="118"/>
      <c r="Q1931" s="118"/>
      <c r="R1931" s="118"/>
      <c r="S1931" s="118"/>
      <c r="T1931" s="118"/>
      <c r="U1931" s="118"/>
      <c r="V1931" s="118"/>
      <c r="W1931" s="118"/>
      <c r="X1931" s="118"/>
      <c r="Y1931" s="118"/>
      <c r="Z1931" s="118"/>
      <c r="AA1931" s="118"/>
      <c r="AB1931" s="118"/>
      <c r="AC1931" s="118"/>
      <c r="AD1931" s="118"/>
      <c r="AE1931" s="118"/>
      <c r="AF1931" s="118"/>
      <c r="AG1931" s="118"/>
    </row>
    <row r="1932" ht="11.25" customHeight="1">
      <c r="A1932" s="123">
        <v>91054.88134875594</v>
      </c>
      <c r="B1932" s="124">
        <v>10.452068</v>
      </c>
      <c r="C1932" s="124">
        <f t="shared" si="1"/>
        <v>11282.88412</v>
      </c>
      <c r="D1932" s="124">
        <v>117929.4720599027</v>
      </c>
      <c r="E1932" s="125">
        <v>5142.0</v>
      </c>
      <c r="F1932" s="125">
        <v>0.39</v>
      </c>
      <c r="G1932" s="126">
        <v>1.2</v>
      </c>
      <c r="H1932" s="127">
        <f t="shared" si="2"/>
        <v>135748.8</v>
      </c>
      <c r="I1932" s="122">
        <f t="shared" si="3"/>
        <v>371.9145205</v>
      </c>
      <c r="J1932" s="122">
        <f t="shared" si="4"/>
        <v>49092.71671</v>
      </c>
      <c r="K1932" s="122">
        <f t="shared" si="5"/>
        <v>19146.15952</v>
      </c>
      <c r="L1932" s="122">
        <f t="shared" si="6"/>
        <v>87385</v>
      </c>
      <c r="M1932" s="125">
        <v>0.82</v>
      </c>
      <c r="N1932" s="125">
        <v>108.0</v>
      </c>
      <c r="O1932" s="118">
        <f t="shared" si="7"/>
        <v>132</v>
      </c>
      <c r="P1932" s="118"/>
      <c r="Q1932" s="118"/>
      <c r="R1932" s="118"/>
      <c r="S1932" s="118"/>
      <c r="T1932" s="118"/>
      <c r="U1932" s="118"/>
      <c r="V1932" s="118"/>
      <c r="W1932" s="118"/>
      <c r="X1932" s="118"/>
      <c r="Y1932" s="118"/>
      <c r="Z1932" s="118"/>
      <c r="AA1932" s="118"/>
      <c r="AB1932" s="118"/>
      <c r="AC1932" s="118"/>
      <c r="AD1932" s="118"/>
      <c r="AE1932" s="118"/>
      <c r="AF1932" s="118"/>
      <c r="AG1932" s="118"/>
    </row>
    <row r="1933" ht="11.25" customHeight="1">
      <c r="A1933" s="123">
        <v>33116.19225145449</v>
      </c>
      <c r="B1933" s="124">
        <v>13.094312</v>
      </c>
      <c r="C1933" s="124">
        <f t="shared" si="1"/>
        <v>3267.64545</v>
      </c>
      <c r="D1933" s="124">
        <v>42787.56902248752</v>
      </c>
      <c r="E1933" s="125">
        <v>5796.0</v>
      </c>
      <c r="F1933" s="125">
        <v>0.34</v>
      </c>
      <c r="G1933" s="126">
        <v>-0.2</v>
      </c>
      <c r="H1933" s="127">
        <f t="shared" si="2"/>
        <v>55641.6</v>
      </c>
      <c r="I1933" s="122">
        <f t="shared" si="3"/>
        <v>152.4427397</v>
      </c>
      <c r="J1933" s="122">
        <f t="shared" si="4"/>
        <v>5335.49589</v>
      </c>
      <c r="K1933" s="122">
        <f t="shared" si="5"/>
        <v>1814.068603</v>
      </c>
      <c r="L1933" s="122">
        <f t="shared" si="6"/>
        <v>8964</v>
      </c>
      <c r="M1933" s="125">
        <v>1.0</v>
      </c>
      <c r="N1933" s="125">
        <v>35.0</v>
      </c>
      <c r="O1933" s="118">
        <f t="shared" si="7"/>
        <v>35</v>
      </c>
      <c r="P1933" s="118"/>
      <c r="Q1933" s="118"/>
      <c r="R1933" s="118"/>
      <c r="S1933" s="118"/>
      <c r="T1933" s="118"/>
      <c r="U1933" s="118"/>
      <c r="V1933" s="118"/>
      <c r="W1933" s="118"/>
      <c r="X1933" s="118"/>
      <c r="Y1933" s="118"/>
      <c r="Z1933" s="118"/>
      <c r="AA1933" s="118"/>
      <c r="AB1933" s="118"/>
      <c r="AC1933" s="118"/>
      <c r="AD1933" s="118"/>
      <c r="AE1933" s="118"/>
      <c r="AF1933" s="118"/>
      <c r="AG1933" s="118"/>
    </row>
    <row r="1934" ht="11.25" customHeight="1">
      <c r="A1934" s="123">
        <v>86564.3925257202</v>
      </c>
      <c r="B1934" s="124">
        <v>7.462939</v>
      </c>
      <c r="C1934" s="124">
        <f t="shared" si="1"/>
        <v>5323.360365</v>
      </c>
      <c r="D1934" s="124">
        <v>39727.913676999015</v>
      </c>
      <c r="E1934" s="125">
        <v>6856.0</v>
      </c>
      <c r="F1934" s="125">
        <v>0.74</v>
      </c>
      <c r="G1934" s="126">
        <v>0.4</v>
      </c>
      <c r="H1934" s="127">
        <f t="shared" si="2"/>
        <v>115180.8</v>
      </c>
      <c r="I1934" s="122">
        <f t="shared" si="3"/>
        <v>315.5638356</v>
      </c>
      <c r="J1934" s="122">
        <f t="shared" si="4"/>
        <v>7257.968219</v>
      </c>
      <c r="K1934" s="122">
        <f t="shared" si="5"/>
        <v>5370.896482</v>
      </c>
      <c r="L1934" s="122">
        <f t="shared" si="6"/>
        <v>18000</v>
      </c>
      <c r="M1934" s="125">
        <v>1.0</v>
      </c>
      <c r="N1934" s="125">
        <v>23.0</v>
      </c>
      <c r="O1934" s="118">
        <f t="shared" si="7"/>
        <v>23</v>
      </c>
      <c r="P1934" s="118"/>
      <c r="Q1934" s="118"/>
      <c r="R1934" s="118"/>
      <c r="S1934" s="118"/>
      <c r="T1934" s="118"/>
      <c r="U1934" s="118"/>
      <c r="V1934" s="118"/>
      <c r="W1934" s="118"/>
      <c r="X1934" s="118"/>
      <c r="Y1934" s="118"/>
      <c r="Z1934" s="118"/>
      <c r="AA1934" s="118"/>
      <c r="AB1934" s="118"/>
      <c r="AC1934" s="118"/>
      <c r="AD1934" s="118"/>
      <c r="AE1934" s="118"/>
      <c r="AF1934" s="118"/>
      <c r="AG1934" s="118"/>
    </row>
    <row r="1935" ht="11.25" customHeight="1">
      <c r="A1935" s="123">
        <v>4642.238692205292</v>
      </c>
      <c r="B1935" s="124">
        <v>7.57108</v>
      </c>
      <c r="C1935" s="124">
        <f t="shared" si="1"/>
        <v>13445.57207</v>
      </c>
      <c r="D1935" s="124">
        <v>101797.5017575877</v>
      </c>
      <c r="E1935" s="125">
        <v>6654.0</v>
      </c>
      <c r="F1935" s="125">
        <v>0.66</v>
      </c>
      <c r="G1935" s="126">
        <v>0.4</v>
      </c>
      <c r="H1935" s="127">
        <f t="shared" si="2"/>
        <v>111787.2</v>
      </c>
      <c r="I1935" s="122">
        <f t="shared" si="3"/>
        <v>306.2663014</v>
      </c>
      <c r="J1935" s="122">
        <f t="shared" si="4"/>
        <v>20213.57589</v>
      </c>
      <c r="K1935" s="122">
        <f t="shared" si="5"/>
        <v>13340.96009</v>
      </c>
      <c r="L1935" s="122">
        <f t="shared" si="6"/>
        <v>46895</v>
      </c>
      <c r="M1935" s="125">
        <v>1.0</v>
      </c>
      <c r="N1935" s="125">
        <v>66.0</v>
      </c>
      <c r="O1935" s="118">
        <f t="shared" si="7"/>
        <v>66</v>
      </c>
      <c r="P1935" s="118"/>
      <c r="Q1935" s="118"/>
      <c r="R1935" s="118"/>
      <c r="S1935" s="118"/>
      <c r="T1935" s="118"/>
      <c r="U1935" s="118"/>
      <c r="V1935" s="118"/>
      <c r="W1935" s="118"/>
      <c r="X1935" s="118"/>
      <c r="Y1935" s="118"/>
      <c r="Z1935" s="118"/>
      <c r="AA1935" s="118"/>
      <c r="AB1935" s="118"/>
      <c r="AC1935" s="118"/>
      <c r="AD1935" s="118"/>
      <c r="AE1935" s="118"/>
      <c r="AF1935" s="118"/>
      <c r="AG1935" s="118"/>
    </row>
    <row r="1936" ht="11.25" customHeight="1">
      <c r="A1936" s="123">
        <v>18596.897629893607</v>
      </c>
      <c r="B1936" s="124">
        <v>9.478293</v>
      </c>
      <c r="C1936" s="124">
        <f t="shared" si="1"/>
        <v>3240.358882</v>
      </c>
      <c r="D1936" s="124">
        <v>30713.07091092876</v>
      </c>
      <c r="E1936" s="125">
        <v>6904.0</v>
      </c>
      <c r="F1936" s="125">
        <v>0.22</v>
      </c>
      <c r="G1936" s="126">
        <v>0.8</v>
      </c>
      <c r="H1936" s="127">
        <f t="shared" si="2"/>
        <v>149126.4</v>
      </c>
      <c r="I1936" s="122">
        <f t="shared" si="3"/>
        <v>408.5654795</v>
      </c>
      <c r="J1936" s="122">
        <f t="shared" si="4"/>
        <v>15116.92274</v>
      </c>
      <c r="K1936" s="122">
        <f t="shared" si="5"/>
        <v>3325.723003</v>
      </c>
      <c r="L1936" s="122">
        <f t="shared" si="6"/>
        <v>21768</v>
      </c>
      <c r="M1936" s="125">
        <v>1.0</v>
      </c>
      <c r="N1936" s="125">
        <v>37.0</v>
      </c>
      <c r="O1936" s="118">
        <f t="shared" si="7"/>
        <v>37</v>
      </c>
      <c r="P1936" s="118"/>
      <c r="Q1936" s="118"/>
      <c r="R1936" s="118"/>
      <c r="S1936" s="118"/>
      <c r="T1936" s="118"/>
      <c r="U1936" s="118"/>
      <c r="V1936" s="118"/>
      <c r="W1936" s="118"/>
      <c r="X1936" s="118"/>
      <c r="Y1936" s="118"/>
      <c r="Z1936" s="118"/>
      <c r="AA1936" s="118"/>
      <c r="AB1936" s="118"/>
      <c r="AC1936" s="118"/>
      <c r="AD1936" s="118"/>
      <c r="AE1936" s="118"/>
      <c r="AF1936" s="118"/>
      <c r="AG1936" s="118"/>
    </row>
    <row r="1937" ht="11.25" customHeight="1">
      <c r="A1937" s="123">
        <v>56095.15082812954</v>
      </c>
      <c r="B1937" s="124">
        <v>16.36789</v>
      </c>
      <c r="C1937" s="124">
        <f t="shared" si="1"/>
        <v>8956.788322</v>
      </c>
      <c r="D1937" s="124">
        <v>146603.72600756926</v>
      </c>
      <c r="E1937" s="125">
        <v>7898.0</v>
      </c>
      <c r="F1937" s="125">
        <v>0.42</v>
      </c>
      <c r="G1937" s="126">
        <v>0.4</v>
      </c>
      <c r="H1937" s="127">
        <f t="shared" si="2"/>
        <v>132686.4</v>
      </c>
      <c r="I1937" s="122">
        <f t="shared" si="3"/>
        <v>363.5243836</v>
      </c>
      <c r="J1937" s="122">
        <f t="shared" si="4"/>
        <v>24719.65808</v>
      </c>
      <c r="K1937" s="122">
        <f t="shared" si="5"/>
        <v>10382.25639</v>
      </c>
      <c r="L1937" s="122">
        <f t="shared" si="6"/>
        <v>45484</v>
      </c>
      <c r="M1937" s="125">
        <v>0.85</v>
      </c>
      <c r="N1937" s="125">
        <v>58.0</v>
      </c>
      <c r="O1937" s="118">
        <f t="shared" si="7"/>
        <v>68</v>
      </c>
      <c r="P1937" s="118"/>
      <c r="Q1937" s="118"/>
      <c r="R1937" s="118"/>
      <c r="S1937" s="118"/>
      <c r="T1937" s="118"/>
      <c r="U1937" s="118"/>
      <c r="V1937" s="118"/>
      <c r="W1937" s="118"/>
      <c r="X1937" s="118"/>
      <c r="Y1937" s="118"/>
      <c r="Z1937" s="118"/>
      <c r="AA1937" s="118"/>
      <c r="AB1937" s="118"/>
      <c r="AC1937" s="118"/>
      <c r="AD1937" s="118"/>
      <c r="AE1937" s="118"/>
      <c r="AF1937" s="118"/>
      <c r="AG1937" s="118"/>
    </row>
    <row r="1938" ht="11.25" customHeight="1">
      <c r="A1938" s="123">
        <v>38229.378697246495</v>
      </c>
      <c r="B1938" s="124">
        <v>7.774745</v>
      </c>
      <c r="C1938" s="124">
        <f t="shared" si="1"/>
        <v>6130.593102</v>
      </c>
      <c r="D1938" s="124">
        <v>47663.79806790692</v>
      </c>
      <c r="E1938" s="125">
        <v>6396.0</v>
      </c>
      <c r="F1938" s="125">
        <v>0.19</v>
      </c>
      <c r="G1938" s="126">
        <v>0.8</v>
      </c>
      <c r="H1938" s="127">
        <f t="shared" si="2"/>
        <v>138153.6</v>
      </c>
      <c r="I1938" s="122">
        <f t="shared" si="3"/>
        <v>378.5030137</v>
      </c>
      <c r="J1938" s="122">
        <f t="shared" si="4"/>
        <v>27630.72</v>
      </c>
      <c r="K1938" s="122">
        <f t="shared" si="5"/>
        <v>5249.8368</v>
      </c>
      <c r="L1938" s="122">
        <f t="shared" si="6"/>
        <v>38130</v>
      </c>
      <c r="M1938" s="125">
        <v>0.7</v>
      </c>
      <c r="N1938" s="125">
        <v>51.0</v>
      </c>
      <c r="O1938" s="118">
        <f t="shared" si="7"/>
        <v>73</v>
      </c>
      <c r="P1938" s="118"/>
      <c r="Q1938" s="118"/>
      <c r="R1938" s="118"/>
      <c r="S1938" s="118"/>
      <c r="T1938" s="118"/>
      <c r="U1938" s="118"/>
      <c r="V1938" s="118"/>
      <c r="W1938" s="118"/>
      <c r="X1938" s="118"/>
      <c r="Y1938" s="118"/>
      <c r="Z1938" s="118"/>
      <c r="AA1938" s="118"/>
      <c r="AB1938" s="118"/>
      <c r="AC1938" s="118"/>
      <c r="AD1938" s="118"/>
      <c r="AE1938" s="118"/>
      <c r="AF1938" s="118"/>
      <c r="AG1938" s="118"/>
    </row>
    <row r="1939" ht="11.25" customHeight="1">
      <c r="A1939" s="123">
        <v>28535.787954436975</v>
      </c>
      <c r="B1939" s="124">
        <v>27.720187000000003</v>
      </c>
      <c r="C1939" s="124">
        <f t="shared" si="1"/>
        <v>5431.708762</v>
      </c>
      <c r="D1939" s="124">
        <v>150567.98262118275</v>
      </c>
      <c r="E1939" s="125">
        <v>8262.0</v>
      </c>
      <c r="F1939" s="125">
        <v>0.4</v>
      </c>
      <c r="G1939" s="126">
        <v>0.8</v>
      </c>
      <c r="H1939" s="127">
        <f t="shared" si="2"/>
        <v>178459.2</v>
      </c>
      <c r="I1939" s="122">
        <f t="shared" si="3"/>
        <v>488.9293151</v>
      </c>
      <c r="J1939" s="122">
        <f t="shared" si="4"/>
        <v>21512.88986</v>
      </c>
      <c r="K1939" s="122">
        <f t="shared" si="5"/>
        <v>8605.155945</v>
      </c>
      <c r="L1939" s="122">
        <f t="shared" si="6"/>
        <v>38723</v>
      </c>
      <c r="M1939" s="125">
        <v>0.82</v>
      </c>
      <c r="N1939" s="125">
        <v>36.0</v>
      </c>
      <c r="O1939" s="118">
        <f t="shared" si="7"/>
        <v>44</v>
      </c>
      <c r="P1939" s="118"/>
      <c r="Q1939" s="118"/>
      <c r="R1939" s="118"/>
      <c r="S1939" s="118"/>
      <c r="T1939" s="118"/>
      <c r="U1939" s="118"/>
      <c r="V1939" s="118"/>
      <c r="W1939" s="118"/>
      <c r="X1939" s="118"/>
      <c r="Y1939" s="118"/>
      <c r="Z1939" s="118"/>
      <c r="AA1939" s="118"/>
      <c r="AB1939" s="118"/>
      <c r="AC1939" s="118"/>
      <c r="AD1939" s="118"/>
      <c r="AE1939" s="118"/>
      <c r="AF1939" s="118"/>
      <c r="AG1939" s="118"/>
    </row>
    <row r="1940" ht="11.25" customHeight="1">
      <c r="A1940" s="123">
        <v>61716.7714869825</v>
      </c>
      <c r="B1940" s="124">
        <v>28.55028</v>
      </c>
      <c r="C1940" s="124">
        <f t="shared" si="1"/>
        <v>4632.790538</v>
      </c>
      <c r="D1940" s="124">
        <v>132267.46705298134</v>
      </c>
      <c r="E1940" s="125">
        <v>6290.0</v>
      </c>
      <c r="F1940" s="125">
        <v>0.4</v>
      </c>
      <c r="G1940" s="126">
        <v>-0.2</v>
      </c>
      <c r="H1940" s="127">
        <f t="shared" si="2"/>
        <v>60384</v>
      </c>
      <c r="I1940" s="122">
        <f t="shared" si="3"/>
        <v>165.4356164</v>
      </c>
      <c r="J1940" s="122">
        <f t="shared" si="4"/>
        <v>7279.167123</v>
      </c>
      <c r="K1940" s="122">
        <f t="shared" si="5"/>
        <v>2911.666849</v>
      </c>
      <c r="L1940" s="122">
        <f t="shared" si="6"/>
        <v>13103</v>
      </c>
      <c r="M1940" s="125">
        <v>1.0</v>
      </c>
      <c r="N1940" s="125">
        <v>44.0</v>
      </c>
      <c r="O1940" s="118">
        <f t="shared" si="7"/>
        <v>44</v>
      </c>
      <c r="P1940" s="118"/>
      <c r="Q1940" s="118"/>
      <c r="R1940" s="118"/>
      <c r="S1940" s="118"/>
      <c r="T1940" s="118"/>
      <c r="U1940" s="118"/>
      <c r="V1940" s="118"/>
      <c r="W1940" s="118"/>
      <c r="X1940" s="118"/>
      <c r="Y1940" s="118"/>
      <c r="Z1940" s="118"/>
      <c r="AA1940" s="118"/>
      <c r="AB1940" s="118"/>
      <c r="AC1940" s="118"/>
      <c r="AD1940" s="118"/>
      <c r="AE1940" s="118"/>
      <c r="AF1940" s="118"/>
      <c r="AG1940" s="118"/>
    </row>
    <row r="1941" ht="11.25" customHeight="1">
      <c r="A1941" s="123">
        <v>9089.83595004873</v>
      </c>
      <c r="B1941" s="124">
        <v>25.440382000000003</v>
      </c>
      <c r="C1941" s="124">
        <f t="shared" si="1"/>
        <v>5106.445259</v>
      </c>
      <c r="D1941" s="124">
        <v>129909.91804719424</v>
      </c>
      <c r="E1941" s="125">
        <v>7188.0</v>
      </c>
      <c r="F1941" s="125">
        <v>0.38</v>
      </c>
      <c r="G1941" s="126">
        <v>-0.2</v>
      </c>
      <c r="H1941" s="127">
        <f t="shared" si="2"/>
        <v>69004.8</v>
      </c>
      <c r="I1941" s="122">
        <f t="shared" si="3"/>
        <v>189.0542466</v>
      </c>
      <c r="J1941" s="122">
        <f t="shared" si="4"/>
        <v>8318.386849</v>
      </c>
      <c r="K1941" s="122">
        <f t="shared" si="5"/>
        <v>3160.987003</v>
      </c>
      <c r="L1941" s="122">
        <f t="shared" si="6"/>
        <v>14640</v>
      </c>
      <c r="M1941" s="125">
        <v>1.0</v>
      </c>
      <c r="N1941" s="125">
        <v>44.0</v>
      </c>
      <c r="O1941" s="118">
        <f t="shared" si="7"/>
        <v>44</v>
      </c>
      <c r="P1941" s="118"/>
      <c r="Q1941" s="118"/>
      <c r="R1941" s="118"/>
      <c r="S1941" s="118"/>
      <c r="T1941" s="118"/>
      <c r="U1941" s="118"/>
      <c r="V1941" s="118"/>
      <c r="W1941" s="118"/>
      <c r="X1941" s="118"/>
      <c r="Y1941" s="118"/>
      <c r="Z1941" s="118"/>
      <c r="AA1941" s="118"/>
      <c r="AB1941" s="118"/>
      <c r="AC1941" s="118"/>
      <c r="AD1941" s="118"/>
      <c r="AE1941" s="118"/>
      <c r="AF1941" s="118"/>
      <c r="AG1941" s="118"/>
    </row>
    <row r="1942" ht="11.25" customHeight="1">
      <c r="A1942" s="123">
        <v>42375.456802523404</v>
      </c>
      <c r="B1942" s="124">
        <v>7.498953000000001</v>
      </c>
      <c r="C1942" s="124">
        <f t="shared" si="1"/>
        <v>16940.70786</v>
      </c>
      <c r="D1942" s="124">
        <v>127037.57203879091</v>
      </c>
      <c r="E1942" s="125">
        <v>7786.0</v>
      </c>
      <c r="F1942" s="125">
        <v>0.72</v>
      </c>
      <c r="G1942" s="126">
        <v>0.8</v>
      </c>
      <c r="H1942" s="127">
        <f t="shared" si="2"/>
        <v>168177.6</v>
      </c>
      <c r="I1942" s="122">
        <f t="shared" si="3"/>
        <v>460.7605479</v>
      </c>
      <c r="J1942" s="122">
        <f t="shared" si="4"/>
        <v>30410.19616</v>
      </c>
      <c r="K1942" s="122">
        <f t="shared" si="5"/>
        <v>21895.34124</v>
      </c>
      <c r="L1942" s="122">
        <f t="shared" si="6"/>
        <v>74201</v>
      </c>
      <c r="M1942" s="125">
        <v>1.0</v>
      </c>
      <c r="N1942" s="125">
        <v>66.0</v>
      </c>
      <c r="O1942" s="118">
        <f t="shared" si="7"/>
        <v>66</v>
      </c>
      <c r="P1942" s="118"/>
      <c r="Q1942" s="118"/>
      <c r="R1942" s="118"/>
      <c r="S1942" s="118"/>
      <c r="T1942" s="118"/>
      <c r="U1942" s="118"/>
      <c r="V1942" s="118"/>
      <c r="W1942" s="118"/>
      <c r="X1942" s="118"/>
      <c r="Y1942" s="118"/>
      <c r="Z1942" s="118"/>
      <c r="AA1942" s="118"/>
      <c r="AB1942" s="118"/>
      <c r="AC1942" s="118"/>
      <c r="AD1942" s="118"/>
      <c r="AE1942" s="118"/>
      <c r="AF1942" s="118"/>
      <c r="AG1942" s="118"/>
    </row>
    <row r="1943" ht="11.25" customHeight="1">
      <c r="A1943" s="123">
        <v>18011.477569047485</v>
      </c>
      <c r="B1943" s="124">
        <v>12.626658</v>
      </c>
      <c r="C1943" s="124">
        <f t="shared" si="1"/>
        <v>4537.094429</v>
      </c>
      <c r="D1943" s="124">
        <v>57288.3396653628</v>
      </c>
      <c r="E1943" s="125">
        <v>5142.0</v>
      </c>
      <c r="F1943" s="125">
        <v>0.44</v>
      </c>
      <c r="G1943" s="126">
        <v>1.2</v>
      </c>
      <c r="H1943" s="127">
        <f t="shared" si="2"/>
        <v>135748.8</v>
      </c>
      <c r="I1943" s="122">
        <f t="shared" si="3"/>
        <v>371.9145205</v>
      </c>
      <c r="J1943" s="122">
        <f t="shared" si="4"/>
        <v>16364.2389</v>
      </c>
      <c r="K1943" s="122">
        <f t="shared" si="5"/>
        <v>7200.265118</v>
      </c>
      <c r="L1943" s="122">
        <f t="shared" si="6"/>
        <v>30765</v>
      </c>
      <c r="M1943" s="125">
        <v>1.0</v>
      </c>
      <c r="N1943" s="125">
        <v>44.0</v>
      </c>
      <c r="O1943" s="118">
        <f t="shared" si="7"/>
        <v>44</v>
      </c>
      <c r="P1943" s="118"/>
      <c r="Q1943" s="118"/>
      <c r="R1943" s="118"/>
      <c r="S1943" s="118"/>
      <c r="T1943" s="118"/>
      <c r="U1943" s="118"/>
      <c r="V1943" s="118"/>
      <c r="W1943" s="118"/>
      <c r="X1943" s="118"/>
      <c r="Y1943" s="118"/>
      <c r="Z1943" s="118"/>
      <c r="AA1943" s="118"/>
      <c r="AB1943" s="118"/>
      <c r="AC1943" s="118"/>
      <c r="AD1943" s="118"/>
      <c r="AE1943" s="118"/>
      <c r="AF1943" s="118"/>
      <c r="AG1943" s="118"/>
    </row>
    <row r="1944" ht="11.25" customHeight="1">
      <c r="A1944" s="123">
        <v>20540.37645356751</v>
      </c>
      <c r="B1944" s="124">
        <v>7.498953000000001</v>
      </c>
      <c r="C1944" s="124">
        <f t="shared" si="1"/>
        <v>4722.896413</v>
      </c>
      <c r="D1944" s="124">
        <v>35416.77822662601</v>
      </c>
      <c r="E1944" s="125">
        <v>5054.0</v>
      </c>
      <c r="F1944" s="125">
        <v>0.92</v>
      </c>
      <c r="G1944" s="126">
        <v>0.2</v>
      </c>
      <c r="H1944" s="127">
        <f t="shared" si="2"/>
        <v>72777.6</v>
      </c>
      <c r="I1944" s="122">
        <f t="shared" si="3"/>
        <v>199.3906849</v>
      </c>
      <c r="J1944" s="122">
        <f t="shared" si="4"/>
        <v>4585.985753</v>
      </c>
      <c r="K1944" s="122">
        <f t="shared" si="5"/>
        <v>4219.106893</v>
      </c>
      <c r="L1944" s="122">
        <f t="shared" si="6"/>
        <v>13024</v>
      </c>
      <c r="M1944" s="125">
        <v>1.0</v>
      </c>
      <c r="N1944" s="125">
        <v>23.0</v>
      </c>
      <c r="O1944" s="118">
        <f t="shared" si="7"/>
        <v>23</v>
      </c>
      <c r="P1944" s="118"/>
      <c r="Q1944" s="118"/>
      <c r="R1944" s="118"/>
      <c r="S1944" s="118"/>
      <c r="T1944" s="118"/>
      <c r="U1944" s="118"/>
      <c r="V1944" s="118"/>
      <c r="W1944" s="118"/>
      <c r="X1944" s="118"/>
      <c r="Y1944" s="118"/>
      <c r="Z1944" s="118"/>
      <c r="AA1944" s="118"/>
      <c r="AB1944" s="118"/>
      <c r="AC1944" s="118"/>
      <c r="AD1944" s="118"/>
      <c r="AE1944" s="118"/>
      <c r="AF1944" s="118"/>
      <c r="AG1944" s="118"/>
    </row>
    <row r="1945" ht="11.25" customHeight="1">
      <c r="A1945" s="123">
        <v>13930.053335741399</v>
      </c>
      <c r="B1945" s="124">
        <v>16.693611</v>
      </c>
      <c r="C1945" s="124">
        <f t="shared" si="1"/>
        <v>18244.45184</v>
      </c>
      <c r="D1945" s="124">
        <v>304565.781898748</v>
      </c>
      <c r="E1945" s="125">
        <v>7414.0</v>
      </c>
      <c r="F1945" s="125">
        <v>0.51</v>
      </c>
      <c r="G1945" s="126">
        <v>-0.7</v>
      </c>
      <c r="H1945" s="127">
        <f t="shared" si="2"/>
        <v>26690.4</v>
      </c>
      <c r="I1945" s="122">
        <f t="shared" si="3"/>
        <v>73.12438356</v>
      </c>
      <c r="J1945" s="122">
        <f t="shared" si="4"/>
        <v>9286.796712</v>
      </c>
      <c r="K1945" s="122">
        <f t="shared" si="5"/>
        <v>4736.266323</v>
      </c>
      <c r="L1945" s="122">
        <f t="shared" si="6"/>
        <v>18759</v>
      </c>
      <c r="M1945" s="125">
        <v>0.85</v>
      </c>
      <c r="N1945" s="125">
        <v>108.0</v>
      </c>
      <c r="O1945" s="118">
        <f t="shared" si="7"/>
        <v>127</v>
      </c>
      <c r="P1945" s="118"/>
      <c r="Q1945" s="118"/>
      <c r="R1945" s="118"/>
      <c r="S1945" s="118"/>
      <c r="T1945" s="118"/>
      <c r="U1945" s="118"/>
      <c r="V1945" s="118"/>
      <c r="W1945" s="118"/>
      <c r="X1945" s="118"/>
      <c r="Y1945" s="118"/>
      <c r="Z1945" s="118"/>
      <c r="AA1945" s="118"/>
      <c r="AB1945" s="118"/>
      <c r="AC1945" s="118"/>
      <c r="AD1945" s="118"/>
      <c r="AE1945" s="118"/>
      <c r="AF1945" s="118"/>
      <c r="AG1945" s="118"/>
    </row>
    <row r="1946" ht="11.25" customHeight="1">
      <c r="A1946" s="123">
        <v>92199.42146297621</v>
      </c>
      <c r="B1946" s="124">
        <v>12.692020000000001</v>
      </c>
      <c r="C1946" s="124">
        <f t="shared" si="1"/>
        <v>24873.69015</v>
      </c>
      <c r="D1946" s="124">
        <v>315697.3728581464</v>
      </c>
      <c r="E1946" s="125">
        <v>7414.0</v>
      </c>
      <c r="F1946" s="125">
        <v>0.52</v>
      </c>
      <c r="G1946" s="126">
        <v>0.8</v>
      </c>
      <c r="H1946" s="127">
        <f t="shared" si="2"/>
        <v>160142.4</v>
      </c>
      <c r="I1946" s="122">
        <f t="shared" si="3"/>
        <v>438.7463014</v>
      </c>
      <c r="J1946" s="122">
        <f t="shared" si="4"/>
        <v>79413.08055</v>
      </c>
      <c r="K1946" s="122">
        <f t="shared" si="5"/>
        <v>41294.80188</v>
      </c>
      <c r="L1946" s="122">
        <f t="shared" si="6"/>
        <v>162003</v>
      </c>
      <c r="M1946" s="125">
        <v>0.72</v>
      </c>
      <c r="N1946" s="125">
        <v>130.0</v>
      </c>
      <c r="O1946" s="118">
        <f t="shared" si="7"/>
        <v>181</v>
      </c>
      <c r="P1946" s="118"/>
      <c r="Q1946" s="118"/>
      <c r="R1946" s="118"/>
      <c r="S1946" s="118"/>
      <c r="T1946" s="118"/>
      <c r="U1946" s="118"/>
      <c r="V1946" s="118"/>
      <c r="W1946" s="118"/>
      <c r="X1946" s="118"/>
      <c r="Y1946" s="118"/>
      <c r="Z1946" s="118"/>
      <c r="AA1946" s="118"/>
      <c r="AB1946" s="118"/>
      <c r="AC1946" s="118"/>
      <c r="AD1946" s="118"/>
      <c r="AE1946" s="118"/>
      <c r="AF1946" s="118"/>
      <c r="AG1946" s="118"/>
    </row>
    <row r="1947" ht="11.25" customHeight="1">
      <c r="A1947" s="123">
        <v>63513.447267649746</v>
      </c>
      <c r="B1947" s="124">
        <v>8.067037000000001</v>
      </c>
      <c r="C1947" s="124">
        <f t="shared" si="1"/>
        <v>3351.300475</v>
      </c>
      <c r="D1947" s="124">
        <v>27035.064926783954</v>
      </c>
      <c r="E1947" s="125">
        <v>8302.0</v>
      </c>
      <c r="F1947" s="125">
        <v>0.17</v>
      </c>
      <c r="G1947" s="126">
        <v>0.6</v>
      </c>
      <c r="H1947" s="127">
        <f t="shared" si="2"/>
        <v>159398.4</v>
      </c>
      <c r="I1947" s="122">
        <f t="shared" si="3"/>
        <v>436.7079452</v>
      </c>
      <c r="J1947" s="122">
        <f t="shared" si="4"/>
        <v>13974.65425</v>
      </c>
      <c r="K1947" s="122">
        <f t="shared" si="5"/>
        <v>2375.691222</v>
      </c>
      <c r="L1947" s="122">
        <f t="shared" si="6"/>
        <v>18726</v>
      </c>
      <c r="M1947" s="125">
        <v>0.72</v>
      </c>
      <c r="N1947" s="125">
        <v>23.0</v>
      </c>
      <c r="O1947" s="118">
        <f t="shared" si="7"/>
        <v>32</v>
      </c>
      <c r="P1947" s="118"/>
      <c r="Q1947" s="118"/>
      <c r="R1947" s="118"/>
      <c r="S1947" s="118"/>
      <c r="T1947" s="118"/>
      <c r="U1947" s="118"/>
      <c r="V1947" s="118"/>
      <c r="W1947" s="118"/>
      <c r="X1947" s="118"/>
      <c r="Y1947" s="118"/>
      <c r="Z1947" s="118"/>
      <c r="AA1947" s="118"/>
      <c r="AB1947" s="118"/>
      <c r="AC1947" s="118"/>
      <c r="AD1947" s="118"/>
      <c r="AE1947" s="118"/>
      <c r="AF1947" s="118"/>
      <c r="AG1947" s="118"/>
    </row>
    <row r="1948" ht="11.25" customHeight="1">
      <c r="A1948" s="123">
        <v>94414.55339119365</v>
      </c>
      <c r="B1948" s="124">
        <v>12.217458000000002</v>
      </c>
      <c r="C1948" s="124">
        <f t="shared" si="1"/>
        <v>2518.405653</v>
      </c>
      <c r="D1948" s="124">
        <v>30768.515294636425</v>
      </c>
      <c r="E1948" s="125">
        <v>7648.0</v>
      </c>
      <c r="F1948" s="125">
        <v>0.63</v>
      </c>
      <c r="G1948" s="126">
        <v>1.5</v>
      </c>
      <c r="H1948" s="127">
        <f t="shared" si="2"/>
        <v>229440</v>
      </c>
      <c r="I1948" s="122">
        <f t="shared" si="3"/>
        <v>628.6027397</v>
      </c>
      <c r="J1948" s="122">
        <f t="shared" si="4"/>
        <v>7543.232877</v>
      </c>
      <c r="K1948" s="122">
        <f t="shared" si="5"/>
        <v>4752.236712</v>
      </c>
      <c r="L1948" s="122">
        <f t="shared" si="6"/>
        <v>17048</v>
      </c>
      <c r="M1948" s="125">
        <v>1.0</v>
      </c>
      <c r="N1948" s="125">
        <v>12.0</v>
      </c>
      <c r="O1948" s="118">
        <f t="shared" si="7"/>
        <v>12</v>
      </c>
      <c r="P1948" s="118"/>
      <c r="Q1948" s="118"/>
      <c r="R1948" s="118"/>
      <c r="S1948" s="118"/>
      <c r="T1948" s="118"/>
      <c r="U1948" s="118"/>
      <c r="V1948" s="118"/>
      <c r="W1948" s="118"/>
      <c r="X1948" s="118"/>
      <c r="Y1948" s="118"/>
      <c r="Z1948" s="118"/>
      <c r="AA1948" s="118"/>
      <c r="AB1948" s="118"/>
      <c r="AC1948" s="118"/>
      <c r="AD1948" s="118"/>
      <c r="AE1948" s="118"/>
      <c r="AF1948" s="118"/>
      <c r="AG1948" s="118"/>
    </row>
    <row r="1949" ht="11.25" customHeight="1">
      <c r="A1949" s="123">
        <v>6029.396021990175</v>
      </c>
      <c r="B1949" s="124">
        <v>8.219024000000001</v>
      </c>
      <c r="C1949" s="124">
        <f t="shared" si="1"/>
        <v>5149.935851</v>
      </c>
      <c r="D1949" s="124">
        <v>42327.446359493115</v>
      </c>
      <c r="E1949" s="125">
        <v>9450.0</v>
      </c>
      <c r="F1949" s="125">
        <v>0.48</v>
      </c>
      <c r="G1949" s="126">
        <v>0.6</v>
      </c>
      <c r="H1949" s="127">
        <f t="shared" si="2"/>
        <v>181440</v>
      </c>
      <c r="I1949" s="122">
        <f t="shared" si="3"/>
        <v>497.0958904</v>
      </c>
      <c r="J1949" s="122">
        <f t="shared" si="4"/>
        <v>12924.49315</v>
      </c>
      <c r="K1949" s="122">
        <f t="shared" si="5"/>
        <v>6203.756712</v>
      </c>
      <c r="L1949" s="122">
        <f t="shared" si="6"/>
        <v>25332</v>
      </c>
      <c r="M1949" s="125">
        <v>0.9</v>
      </c>
      <c r="N1949" s="125">
        <v>23.0</v>
      </c>
      <c r="O1949" s="118">
        <f t="shared" si="7"/>
        <v>26</v>
      </c>
      <c r="P1949" s="118"/>
      <c r="Q1949" s="118"/>
      <c r="R1949" s="118"/>
      <c r="S1949" s="118"/>
      <c r="T1949" s="118"/>
      <c r="U1949" s="118"/>
      <c r="V1949" s="118"/>
      <c r="W1949" s="118"/>
      <c r="X1949" s="118"/>
      <c r="Y1949" s="118"/>
      <c r="Z1949" s="118"/>
      <c r="AA1949" s="118"/>
      <c r="AB1949" s="118"/>
      <c r="AC1949" s="118"/>
      <c r="AD1949" s="118"/>
      <c r="AE1949" s="118"/>
      <c r="AF1949" s="118"/>
      <c r="AG1949" s="118"/>
    </row>
    <row r="1950" ht="11.25" customHeight="1">
      <c r="A1950" s="123">
        <v>44002.601977692124</v>
      </c>
      <c r="B1950" s="124">
        <v>8.125491</v>
      </c>
      <c r="C1950" s="124">
        <f t="shared" si="1"/>
        <v>5359.284747</v>
      </c>
      <c r="D1950" s="124">
        <v>43546.819977618645</v>
      </c>
      <c r="E1950" s="125">
        <v>7276.0</v>
      </c>
      <c r="F1950" s="125">
        <v>0.39</v>
      </c>
      <c r="G1950" s="126">
        <v>-0.4</v>
      </c>
      <c r="H1950" s="127">
        <f t="shared" si="2"/>
        <v>52387.2</v>
      </c>
      <c r="I1950" s="122">
        <f t="shared" si="3"/>
        <v>143.5265753</v>
      </c>
      <c r="J1950" s="122">
        <f t="shared" si="4"/>
        <v>5310.483288</v>
      </c>
      <c r="K1950" s="122">
        <f t="shared" si="5"/>
        <v>2071.088482</v>
      </c>
      <c r="L1950" s="122">
        <f t="shared" si="6"/>
        <v>9453</v>
      </c>
      <c r="M1950" s="125">
        <v>1.0</v>
      </c>
      <c r="N1950" s="125">
        <v>37.0</v>
      </c>
      <c r="O1950" s="118">
        <f t="shared" si="7"/>
        <v>37</v>
      </c>
      <c r="P1950" s="118"/>
      <c r="Q1950" s="118"/>
      <c r="R1950" s="118"/>
      <c r="S1950" s="118"/>
      <c r="T1950" s="118"/>
      <c r="U1950" s="118"/>
      <c r="V1950" s="118"/>
      <c r="W1950" s="118"/>
      <c r="X1950" s="118"/>
      <c r="Y1950" s="118"/>
      <c r="Z1950" s="118"/>
      <c r="AA1950" s="118"/>
      <c r="AB1950" s="118"/>
      <c r="AC1950" s="118"/>
      <c r="AD1950" s="118"/>
      <c r="AE1950" s="118"/>
      <c r="AF1950" s="118"/>
      <c r="AG1950" s="118"/>
    </row>
    <row r="1951" ht="11.25" customHeight="1">
      <c r="A1951" s="123">
        <v>23986.338041204748</v>
      </c>
      <c r="B1951" s="124">
        <v>5.915822</v>
      </c>
      <c r="C1951" s="124">
        <f t="shared" si="1"/>
        <v>12538.55449</v>
      </c>
      <c r="D1951" s="124">
        <v>74175.85648190351</v>
      </c>
      <c r="E1951" s="125">
        <v>10082.0</v>
      </c>
      <c r="F1951" s="125">
        <v>0.53</v>
      </c>
      <c r="G1951" s="126">
        <v>-0.2</v>
      </c>
      <c r="H1951" s="127">
        <f t="shared" si="2"/>
        <v>96787.2</v>
      </c>
      <c r="I1951" s="122">
        <f t="shared" si="3"/>
        <v>265.170411</v>
      </c>
      <c r="J1951" s="122">
        <f t="shared" si="4"/>
        <v>14319.20219</v>
      </c>
      <c r="K1951" s="122">
        <f t="shared" si="5"/>
        <v>7589.177162</v>
      </c>
      <c r="L1951" s="122">
        <f t="shared" si="6"/>
        <v>29498</v>
      </c>
      <c r="M1951" s="125">
        <v>0.82</v>
      </c>
      <c r="N1951" s="125">
        <v>44.0</v>
      </c>
      <c r="O1951" s="118">
        <f t="shared" si="7"/>
        <v>54</v>
      </c>
      <c r="P1951" s="118"/>
      <c r="Q1951" s="118"/>
      <c r="R1951" s="118"/>
      <c r="S1951" s="118"/>
      <c r="T1951" s="118"/>
      <c r="U1951" s="118"/>
      <c r="V1951" s="118"/>
      <c r="W1951" s="118"/>
      <c r="X1951" s="118"/>
      <c r="Y1951" s="118"/>
      <c r="Z1951" s="118"/>
      <c r="AA1951" s="118"/>
      <c r="AB1951" s="118"/>
      <c r="AC1951" s="118"/>
      <c r="AD1951" s="118"/>
      <c r="AE1951" s="118"/>
      <c r="AF1951" s="118"/>
      <c r="AG1951" s="118"/>
    </row>
    <row r="1952" ht="11.25" customHeight="1">
      <c r="A1952" s="123">
        <v>73719.85220933151</v>
      </c>
      <c r="B1952" s="124">
        <v>7.498953000000001</v>
      </c>
      <c r="C1952" s="124">
        <f t="shared" si="1"/>
        <v>22060.95693</v>
      </c>
      <c r="D1952" s="124">
        <v>165434.07911670892</v>
      </c>
      <c r="E1952" s="125">
        <v>8634.0</v>
      </c>
      <c r="F1952" s="125">
        <v>0.87</v>
      </c>
      <c r="G1952" s="126">
        <v>0.6</v>
      </c>
      <c r="H1952" s="127">
        <f t="shared" si="2"/>
        <v>165772.8</v>
      </c>
      <c r="I1952" s="122">
        <f t="shared" si="3"/>
        <v>454.1720548</v>
      </c>
      <c r="J1952" s="122">
        <f t="shared" si="4"/>
        <v>29975.35562</v>
      </c>
      <c r="K1952" s="122">
        <f t="shared" si="5"/>
        <v>26078.55939</v>
      </c>
      <c r="L1952" s="122">
        <f t="shared" si="6"/>
        <v>82132</v>
      </c>
      <c r="M1952" s="125">
        <v>1.0</v>
      </c>
      <c r="N1952" s="125">
        <v>66.0</v>
      </c>
      <c r="O1952" s="118">
        <f t="shared" si="7"/>
        <v>66</v>
      </c>
      <c r="P1952" s="118"/>
      <c r="Q1952" s="118"/>
      <c r="R1952" s="118"/>
      <c r="S1952" s="118"/>
      <c r="T1952" s="118"/>
      <c r="U1952" s="118"/>
      <c r="V1952" s="118"/>
      <c r="W1952" s="118"/>
      <c r="X1952" s="118"/>
      <c r="Y1952" s="118"/>
      <c r="Z1952" s="118"/>
      <c r="AA1952" s="118"/>
      <c r="AB1952" s="118"/>
      <c r="AC1952" s="118"/>
      <c r="AD1952" s="118"/>
      <c r="AE1952" s="118"/>
      <c r="AF1952" s="118"/>
      <c r="AG1952" s="118"/>
    </row>
    <row r="1953" ht="11.25" customHeight="1">
      <c r="A1953" s="123">
        <v>63798.28567530567</v>
      </c>
      <c r="B1953" s="124">
        <v>13.129391000000002</v>
      </c>
      <c r="C1953" s="124">
        <f t="shared" si="1"/>
        <v>5758.547493</v>
      </c>
      <c r="D1953" s="124">
        <v>75606.2216246102</v>
      </c>
      <c r="E1953" s="125">
        <v>8336.0</v>
      </c>
      <c r="F1953" s="125">
        <v>0.43</v>
      </c>
      <c r="G1953" s="126">
        <v>0.6</v>
      </c>
      <c r="H1953" s="127">
        <f t="shared" si="2"/>
        <v>160051.2</v>
      </c>
      <c r="I1953" s="122">
        <f t="shared" si="3"/>
        <v>438.4964384</v>
      </c>
      <c r="J1953" s="122">
        <f t="shared" si="4"/>
        <v>17539.85753</v>
      </c>
      <c r="K1953" s="122">
        <f t="shared" si="5"/>
        <v>7542.13874</v>
      </c>
      <c r="L1953" s="122">
        <f t="shared" si="6"/>
        <v>32624</v>
      </c>
      <c r="M1953" s="125">
        <v>0.82</v>
      </c>
      <c r="N1953" s="125">
        <v>33.0</v>
      </c>
      <c r="O1953" s="118">
        <f t="shared" si="7"/>
        <v>40</v>
      </c>
      <c r="P1953" s="118"/>
      <c r="Q1953" s="118"/>
      <c r="R1953" s="118"/>
      <c r="S1953" s="118"/>
      <c r="T1953" s="118"/>
      <c r="U1953" s="118"/>
      <c r="V1953" s="118"/>
      <c r="W1953" s="118"/>
      <c r="X1953" s="118"/>
      <c r="Y1953" s="118"/>
      <c r="Z1953" s="118"/>
      <c r="AA1953" s="118"/>
      <c r="AB1953" s="118"/>
      <c r="AC1953" s="118"/>
      <c r="AD1953" s="118"/>
      <c r="AE1953" s="118"/>
      <c r="AF1953" s="118"/>
      <c r="AG1953" s="118"/>
    </row>
    <row r="1954" ht="11.25" customHeight="1">
      <c r="A1954" s="123">
        <v>98629.22568480328</v>
      </c>
      <c r="B1954" s="124">
        <v>7.9089670000000005</v>
      </c>
      <c r="C1954" s="124">
        <f t="shared" si="1"/>
        <v>3852.767476</v>
      </c>
      <c r="D1954" s="124">
        <v>30471.410828528333</v>
      </c>
      <c r="E1954" s="125">
        <v>7454.0</v>
      </c>
      <c r="F1954" s="125">
        <v>0.71</v>
      </c>
      <c r="G1954" s="126">
        <v>0.6</v>
      </c>
      <c r="H1954" s="127">
        <f t="shared" si="2"/>
        <v>143116.8</v>
      </c>
      <c r="I1954" s="122">
        <f t="shared" si="3"/>
        <v>392.1008219</v>
      </c>
      <c r="J1954" s="122">
        <f t="shared" si="4"/>
        <v>6273.613151</v>
      </c>
      <c r="K1954" s="122">
        <f t="shared" si="5"/>
        <v>4454.265337</v>
      </c>
      <c r="L1954" s="122">
        <f t="shared" si="6"/>
        <v>15182</v>
      </c>
      <c r="M1954" s="125">
        <v>1.0</v>
      </c>
      <c r="N1954" s="125">
        <v>16.0</v>
      </c>
      <c r="O1954" s="118">
        <f t="shared" si="7"/>
        <v>16</v>
      </c>
      <c r="P1954" s="118"/>
      <c r="Q1954" s="118"/>
      <c r="R1954" s="118"/>
      <c r="S1954" s="118"/>
      <c r="T1954" s="118"/>
      <c r="U1954" s="118"/>
      <c r="V1954" s="118"/>
      <c r="W1954" s="118"/>
      <c r="X1954" s="118"/>
      <c r="Y1954" s="118"/>
      <c r="Z1954" s="118"/>
      <c r="AA1954" s="118"/>
      <c r="AB1954" s="118"/>
      <c r="AC1954" s="118"/>
      <c r="AD1954" s="118"/>
      <c r="AE1954" s="118"/>
      <c r="AF1954" s="118"/>
      <c r="AG1954" s="118"/>
    </row>
    <row r="1955" ht="11.25" customHeight="1">
      <c r="A1955" s="123">
        <v>29892.127347216512</v>
      </c>
      <c r="B1955" s="124">
        <v>7.462939</v>
      </c>
      <c r="C1955" s="124">
        <f t="shared" si="1"/>
        <v>13736.18972</v>
      </c>
      <c r="D1955" s="124">
        <v>102512.34599231528</v>
      </c>
      <c r="E1955" s="125">
        <v>7430.0</v>
      </c>
      <c r="F1955" s="125">
        <v>0.59</v>
      </c>
      <c r="G1955" s="126">
        <v>-0.6</v>
      </c>
      <c r="H1955" s="127">
        <f t="shared" si="2"/>
        <v>35664</v>
      </c>
      <c r="I1955" s="122">
        <f t="shared" si="3"/>
        <v>97.70958904</v>
      </c>
      <c r="J1955" s="122">
        <f t="shared" si="4"/>
        <v>6448.832877</v>
      </c>
      <c r="K1955" s="122">
        <f t="shared" si="5"/>
        <v>3804.811397</v>
      </c>
      <c r="L1955" s="122">
        <f t="shared" si="6"/>
        <v>14058</v>
      </c>
      <c r="M1955" s="125">
        <v>1.0</v>
      </c>
      <c r="N1955" s="125">
        <v>66.0</v>
      </c>
      <c r="O1955" s="118">
        <f t="shared" si="7"/>
        <v>66</v>
      </c>
      <c r="P1955" s="118"/>
      <c r="Q1955" s="118"/>
      <c r="R1955" s="118"/>
      <c r="S1955" s="118"/>
      <c r="T1955" s="118"/>
      <c r="U1955" s="118"/>
      <c r="V1955" s="118"/>
      <c r="W1955" s="118"/>
      <c r="X1955" s="118"/>
      <c r="Y1955" s="118"/>
      <c r="Z1955" s="118"/>
      <c r="AA1955" s="118"/>
      <c r="AB1955" s="118"/>
      <c r="AC1955" s="118"/>
      <c r="AD1955" s="118"/>
      <c r="AE1955" s="118"/>
      <c r="AF1955" s="118"/>
      <c r="AG1955" s="118"/>
    </row>
    <row r="1956" ht="11.25" customHeight="1">
      <c r="A1956" s="123">
        <v>59614.488878628</v>
      </c>
      <c r="B1956" s="124">
        <v>9.551828</v>
      </c>
      <c r="C1956" s="124">
        <f t="shared" si="1"/>
        <v>20775.58267</v>
      </c>
      <c r="D1956" s="124">
        <v>198444.79229512336</v>
      </c>
      <c r="E1956" s="125">
        <v>8262.0</v>
      </c>
      <c r="F1956" s="125">
        <v>0.57</v>
      </c>
      <c r="G1956" s="126">
        <v>0.5</v>
      </c>
      <c r="H1956" s="127">
        <f t="shared" si="2"/>
        <v>148716</v>
      </c>
      <c r="I1956" s="122">
        <f t="shared" si="3"/>
        <v>407.4410959</v>
      </c>
      <c r="J1956" s="122">
        <f t="shared" si="4"/>
        <v>50522.69589</v>
      </c>
      <c r="K1956" s="122">
        <f t="shared" si="5"/>
        <v>28797.93666</v>
      </c>
      <c r="L1956" s="122">
        <f t="shared" si="6"/>
        <v>108119</v>
      </c>
      <c r="M1956" s="125">
        <v>0.7</v>
      </c>
      <c r="N1956" s="125">
        <v>87.0</v>
      </c>
      <c r="O1956" s="118">
        <f t="shared" si="7"/>
        <v>124</v>
      </c>
      <c r="P1956" s="118"/>
      <c r="Q1956" s="118"/>
      <c r="R1956" s="118"/>
      <c r="S1956" s="118"/>
      <c r="T1956" s="118"/>
      <c r="U1956" s="118"/>
      <c r="V1956" s="118"/>
      <c r="W1956" s="118"/>
      <c r="X1956" s="118"/>
      <c r="Y1956" s="118"/>
      <c r="Z1956" s="118"/>
      <c r="AA1956" s="118"/>
      <c r="AB1956" s="118"/>
      <c r="AC1956" s="118"/>
      <c r="AD1956" s="118"/>
      <c r="AE1956" s="118"/>
      <c r="AF1956" s="118"/>
      <c r="AG1956" s="118"/>
    </row>
    <row r="1957" ht="11.25" customHeight="1">
      <c r="A1957" s="123">
        <v>88893.99832571053</v>
      </c>
      <c r="B1957" s="124">
        <v>15.572876</v>
      </c>
      <c r="C1957" s="124">
        <f t="shared" si="1"/>
        <v>2775.545458</v>
      </c>
      <c r="D1957" s="124">
        <v>43223.22524249469</v>
      </c>
      <c r="E1957" s="125">
        <v>10874.0</v>
      </c>
      <c r="F1957" s="125">
        <v>0.13</v>
      </c>
      <c r="G1957" s="126">
        <v>1.2</v>
      </c>
      <c r="H1957" s="127">
        <f t="shared" si="2"/>
        <v>287073.6</v>
      </c>
      <c r="I1957" s="122">
        <f t="shared" si="3"/>
        <v>786.5030137</v>
      </c>
      <c r="J1957" s="122">
        <f t="shared" si="4"/>
        <v>22022.08438</v>
      </c>
      <c r="K1957" s="122">
        <f t="shared" si="5"/>
        <v>2862.87097</v>
      </c>
      <c r="L1957" s="122">
        <f t="shared" si="6"/>
        <v>27748</v>
      </c>
      <c r="M1957" s="125">
        <v>0.82</v>
      </c>
      <c r="N1957" s="125">
        <v>23.0</v>
      </c>
      <c r="O1957" s="118">
        <f t="shared" si="7"/>
        <v>28</v>
      </c>
      <c r="P1957" s="118"/>
      <c r="Q1957" s="118"/>
      <c r="R1957" s="118"/>
      <c r="S1957" s="118"/>
      <c r="T1957" s="118"/>
      <c r="U1957" s="118"/>
      <c r="V1957" s="118"/>
      <c r="W1957" s="118"/>
      <c r="X1957" s="118"/>
      <c r="Y1957" s="118"/>
      <c r="Z1957" s="118"/>
      <c r="AA1957" s="118"/>
      <c r="AB1957" s="118"/>
      <c r="AC1957" s="118"/>
      <c r="AD1957" s="118"/>
      <c r="AE1957" s="118"/>
      <c r="AF1957" s="118"/>
      <c r="AG1957" s="118"/>
    </row>
    <row r="1958" ht="11.25" customHeight="1">
      <c r="A1958" s="123">
        <v>49628.93980861148</v>
      </c>
      <c r="B1958" s="124">
        <v>13.374900000000002</v>
      </c>
      <c r="C1958" s="124">
        <f t="shared" si="1"/>
        <v>2961.110407</v>
      </c>
      <c r="D1958" s="124">
        <v>39604.55558257779</v>
      </c>
      <c r="E1958" s="125">
        <v>10954.0</v>
      </c>
      <c r="F1958" s="125">
        <v>0.14</v>
      </c>
      <c r="G1958" s="126">
        <v>1.2</v>
      </c>
      <c r="H1958" s="127">
        <f t="shared" si="2"/>
        <v>289185.6</v>
      </c>
      <c r="I1958" s="122">
        <f t="shared" si="3"/>
        <v>792.2893151</v>
      </c>
      <c r="J1958" s="122">
        <f t="shared" si="4"/>
        <v>22184.10082</v>
      </c>
      <c r="K1958" s="122">
        <f t="shared" si="5"/>
        <v>3105.774115</v>
      </c>
      <c r="L1958" s="122">
        <f t="shared" si="6"/>
        <v>28396</v>
      </c>
      <c r="M1958" s="125">
        <v>0.82</v>
      </c>
      <c r="N1958" s="125">
        <v>23.0</v>
      </c>
      <c r="O1958" s="118">
        <f t="shared" si="7"/>
        <v>28</v>
      </c>
      <c r="P1958" s="118"/>
      <c r="Q1958" s="118"/>
      <c r="R1958" s="118"/>
      <c r="S1958" s="118"/>
      <c r="T1958" s="118"/>
      <c r="U1958" s="118"/>
      <c r="V1958" s="118"/>
      <c r="W1958" s="118"/>
      <c r="X1958" s="118"/>
      <c r="Y1958" s="118"/>
      <c r="Z1958" s="118"/>
      <c r="AA1958" s="118"/>
      <c r="AB1958" s="118"/>
      <c r="AC1958" s="118"/>
      <c r="AD1958" s="118"/>
      <c r="AE1958" s="118"/>
      <c r="AF1958" s="118"/>
      <c r="AG1958" s="118"/>
    </row>
    <row r="1959" ht="11.25" customHeight="1">
      <c r="A1959" s="123">
        <v>68621.70153837788</v>
      </c>
      <c r="B1959" s="124">
        <v>7.462939</v>
      </c>
      <c r="C1959" s="124">
        <f t="shared" si="1"/>
        <v>19511.73607</v>
      </c>
      <c r="D1959" s="124">
        <v>145614.89605197834</v>
      </c>
      <c r="E1959" s="125">
        <v>10138.0</v>
      </c>
      <c r="F1959" s="125">
        <v>0.62</v>
      </c>
      <c r="G1959" s="126">
        <v>0.2</v>
      </c>
      <c r="H1959" s="127">
        <f t="shared" si="2"/>
        <v>145987.2</v>
      </c>
      <c r="I1959" s="122">
        <f t="shared" si="3"/>
        <v>399.9649315</v>
      </c>
      <c r="J1959" s="122">
        <f t="shared" si="4"/>
        <v>26397.68548</v>
      </c>
      <c r="K1959" s="122">
        <f t="shared" si="5"/>
        <v>16366.565</v>
      </c>
      <c r="L1959" s="122">
        <f t="shared" si="6"/>
        <v>59131</v>
      </c>
      <c r="M1959" s="125">
        <v>1.0</v>
      </c>
      <c r="N1959" s="125">
        <v>66.0</v>
      </c>
      <c r="O1959" s="118">
        <f t="shared" si="7"/>
        <v>66</v>
      </c>
      <c r="P1959" s="118"/>
      <c r="Q1959" s="118"/>
      <c r="R1959" s="118"/>
      <c r="S1959" s="118"/>
      <c r="T1959" s="118"/>
      <c r="U1959" s="118"/>
      <c r="V1959" s="118"/>
      <c r="W1959" s="118"/>
      <c r="X1959" s="118"/>
      <c r="Y1959" s="118"/>
      <c r="Z1959" s="118"/>
      <c r="AA1959" s="118"/>
      <c r="AB1959" s="118"/>
      <c r="AC1959" s="118"/>
      <c r="AD1959" s="118"/>
      <c r="AE1959" s="118"/>
      <c r="AF1959" s="118"/>
      <c r="AG1959" s="118"/>
    </row>
    <row r="1960" ht="11.25" customHeight="1">
      <c r="A1960" s="123">
        <v>68753.34456966989</v>
      </c>
      <c r="B1960" s="124">
        <v>10.17148</v>
      </c>
      <c r="C1960" s="124">
        <f t="shared" si="1"/>
        <v>15547.10937</v>
      </c>
      <c r="D1960" s="124">
        <v>158137.11199010792</v>
      </c>
      <c r="E1960" s="125">
        <v>12394.0</v>
      </c>
      <c r="F1960" s="125">
        <v>0.26</v>
      </c>
      <c r="G1960" s="126">
        <v>0.5</v>
      </c>
      <c r="H1960" s="127">
        <f t="shared" si="2"/>
        <v>223092</v>
      </c>
      <c r="I1960" s="122">
        <f t="shared" si="3"/>
        <v>611.2109589</v>
      </c>
      <c r="J1960" s="122">
        <f t="shared" si="4"/>
        <v>58065.0411</v>
      </c>
      <c r="K1960" s="122">
        <f t="shared" si="5"/>
        <v>15096.91068</v>
      </c>
      <c r="L1960" s="122">
        <f t="shared" si="6"/>
        <v>88259</v>
      </c>
      <c r="M1960" s="125">
        <v>0.82</v>
      </c>
      <c r="N1960" s="125">
        <v>78.0</v>
      </c>
      <c r="O1960" s="118">
        <f t="shared" si="7"/>
        <v>95</v>
      </c>
      <c r="P1960" s="118"/>
      <c r="Q1960" s="118"/>
      <c r="R1960" s="118"/>
      <c r="S1960" s="118"/>
      <c r="T1960" s="118"/>
      <c r="U1960" s="118"/>
      <c r="V1960" s="118"/>
      <c r="W1960" s="118"/>
      <c r="X1960" s="118"/>
      <c r="Y1960" s="118"/>
      <c r="Z1960" s="118"/>
      <c r="AA1960" s="118"/>
      <c r="AB1960" s="118"/>
      <c r="AC1960" s="118"/>
      <c r="AD1960" s="118"/>
      <c r="AE1960" s="118"/>
      <c r="AF1960" s="118"/>
      <c r="AG1960" s="118"/>
    </row>
    <row r="1961" ht="11.25" customHeight="1">
      <c r="A1961" s="123">
        <v>40922.617743408526</v>
      </c>
      <c r="B1961" s="124">
        <v>8.441158</v>
      </c>
      <c r="C1961" s="124">
        <f t="shared" si="1"/>
        <v>35211.66844</v>
      </c>
      <c r="D1961" s="124">
        <v>297227.25673419115</v>
      </c>
      <c r="E1961" s="125">
        <v>11618.0</v>
      </c>
      <c r="F1961" s="125">
        <v>0.77</v>
      </c>
      <c r="G1961" s="126">
        <v>0.2</v>
      </c>
      <c r="H1961" s="127">
        <f t="shared" si="2"/>
        <v>167299.2</v>
      </c>
      <c r="I1961" s="122">
        <f t="shared" si="3"/>
        <v>458.3539726</v>
      </c>
      <c r="J1961" s="122">
        <f t="shared" si="4"/>
        <v>46752.10521</v>
      </c>
      <c r="K1961" s="122">
        <f t="shared" si="5"/>
        <v>35999.12101</v>
      </c>
      <c r="L1961" s="122">
        <f t="shared" si="6"/>
        <v>118750</v>
      </c>
      <c r="M1961" s="125">
        <v>0.85</v>
      </c>
      <c r="N1961" s="125">
        <v>87.0</v>
      </c>
      <c r="O1961" s="118">
        <f t="shared" si="7"/>
        <v>102</v>
      </c>
      <c r="P1961" s="118"/>
      <c r="Q1961" s="118"/>
      <c r="R1961" s="118"/>
      <c r="S1961" s="118"/>
      <c r="T1961" s="118"/>
      <c r="U1961" s="118"/>
      <c r="V1961" s="118"/>
      <c r="W1961" s="118"/>
      <c r="X1961" s="118"/>
      <c r="Y1961" s="118"/>
      <c r="Z1961" s="118"/>
      <c r="AA1961" s="118"/>
      <c r="AB1961" s="118"/>
      <c r="AC1961" s="118"/>
      <c r="AD1961" s="118"/>
      <c r="AE1961" s="118"/>
      <c r="AF1961" s="118"/>
      <c r="AG1961" s="118"/>
    </row>
    <row r="1962" ht="11.25" customHeight="1">
      <c r="A1962" s="123">
        <v>26976.037391702255</v>
      </c>
      <c r="B1962" s="124">
        <v>13.784100000000002</v>
      </c>
      <c r="C1962" s="124">
        <f t="shared" si="1"/>
        <v>7807.272597</v>
      </c>
      <c r="D1962" s="124">
        <v>107616.2262059427</v>
      </c>
      <c r="E1962" s="125">
        <v>12620.0</v>
      </c>
      <c r="F1962" s="125">
        <v>0.36</v>
      </c>
      <c r="G1962" s="126">
        <v>1.2</v>
      </c>
      <c r="H1962" s="127">
        <f t="shared" si="2"/>
        <v>333168</v>
      </c>
      <c r="I1962" s="122">
        <f t="shared" si="3"/>
        <v>912.7890411</v>
      </c>
      <c r="J1962" s="122">
        <f t="shared" si="4"/>
        <v>33773.19452</v>
      </c>
      <c r="K1962" s="122">
        <f t="shared" si="5"/>
        <v>12158.35003</v>
      </c>
      <c r="L1962" s="122">
        <f t="shared" si="6"/>
        <v>58090</v>
      </c>
      <c r="M1962" s="125">
        <v>1.0</v>
      </c>
      <c r="N1962" s="125">
        <v>37.0</v>
      </c>
      <c r="O1962" s="118">
        <f t="shared" si="7"/>
        <v>37</v>
      </c>
      <c r="P1962" s="118"/>
      <c r="Q1962" s="118"/>
      <c r="R1962" s="118"/>
      <c r="S1962" s="118"/>
      <c r="T1962" s="118"/>
      <c r="U1962" s="118"/>
      <c r="V1962" s="118"/>
      <c r="W1962" s="118"/>
      <c r="X1962" s="118"/>
      <c r="Y1962" s="118"/>
      <c r="Z1962" s="118"/>
      <c r="AA1962" s="118"/>
      <c r="AB1962" s="118"/>
      <c r="AC1962" s="118"/>
      <c r="AD1962" s="118"/>
      <c r="AE1962" s="118"/>
      <c r="AF1962" s="118"/>
      <c r="AG1962" s="118"/>
    </row>
    <row r="1963" ht="11.25" customHeight="1">
      <c r="A1963" s="123">
        <v>17406.29569322507</v>
      </c>
      <c r="B1963" s="124">
        <v>7.408808000000001</v>
      </c>
      <c r="C1963" s="124">
        <f t="shared" si="1"/>
        <v>14511.05468</v>
      </c>
      <c r="D1963" s="124">
        <v>107509.61803417656</v>
      </c>
      <c r="E1963" s="125">
        <v>12418.0</v>
      </c>
      <c r="F1963" s="125">
        <v>0.32</v>
      </c>
      <c r="G1963" s="126">
        <v>1.5</v>
      </c>
      <c r="H1963" s="127">
        <f t="shared" si="2"/>
        <v>372540</v>
      </c>
      <c r="I1963" s="122">
        <f t="shared" si="3"/>
        <v>1020.657534</v>
      </c>
      <c r="J1963" s="122">
        <f t="shared" si="4"/>
        <v>67363.39726</v>
      </c>
      <c r="K1963" s="122">
        <f t="shared" si="5"/>
        <v>21556.28712</v>
      </c>
      <c r="L1963" s="122">
        <f t="shared" si="6"/>
        <v>110476</v>
      </c>
      <c r="M1963" s="125">
        <v>1.0</v>
      </c>
      <c r="N1963" s="125">
        <v>66.0</v>
      </c>
      <c r="O1963" s="118">
        <f t="shared" si="7"/>
        <v>66</v>
      </c>
      <c r="P1963" s="118"/>
      <c r="Q1963" s="118"/>
      <c r="R1963" s="118"/>
      <c r="S1963" s="118"/>
      <c r="T1963" s="118"/>
      <c r="U1963" s="118"/>
      <c r="V1963" s="118"/>
      <c r="W1963" s="118"/>
      <c r="X1963" s="118"/>
      <c r="Y1963" s="118"/>
      <c r="Z1963" s="118"/>
      <c r="AA1963" s="118"/>
      <c r="AB1963" s="118"/>
      <c r="AC1963" s="118"/>
      <c r="AD1963" s="118"/>
      <c r="AE1963" s="118"/>
      <c r="AF1963" s="118"/>
      <c r="AG1963" s="118"/>
    </row>
    <row r="1964" ht="11.25" customHeight="1">
      <c r="A1964" s="123">
        <v>76681.2418914831</v>
      </c>
      <c r="B1964" s="124">
        <v>5.869061</v>
      </c>
      <c r="C1964" s="124">
        <f t="shared" si="1"/>
        <v>16184.66652</v>
      </c>
      <c r="D1964" s="124">
        <v>94988.79508192457</v>
      </c>
      <c r="E1964" s="125">
        <v>14892.0</v>
      </c>
      <c r="F1964" s="125">
        <v>0.49</v>
      </c>
      <c r="G1964" s="126">
        <v>-0.6</v>
      </c>
      <c r="H1964" s="127">
        <f t="shared" si="2"/>
        <v>71481.6</v>
      </c>
      <c r="I1964" s="122">
        <f t="shared" si="3"/>
        <v>195.84</v>
      </c>
      <c r="J1964" s="122">
        <f t="shared" si="4"/>
        <v>9400.32</v>
      </c>
      <c r="K1964" s="122">
        <f t="shared" si="5"/>
        <v>4606.1568</v>
      </c>
      <c r="L1964" s="122">
        <f t="shared" si="6"/>
        <v>18613</v>
      </c>
      <c r="M1964" s="125">
        <v>0.85</v>
      </c>
      <c r="N1964" s="125">
        <v>41.0</v>
      </c>
      <c r="O1964" s="118">
        <f t="shared" si="7"/>
        <v>48</v>
      </c>
      <c r="P1964" s="118"/>
      <c r="Q1964" s="118"/>
      <c r="R1964" s="118"/>
      <c r="S1964" s="118"/>
      <c r="T1964" s="118"/>
      <c r="U1964" s="118"/>
      <c r="V1964" s="118"/>
      <c r="W1964" s="118"/>
      <c r="X1964" s="118"/>
      <c r="Y1964" s="118"/>
      <c r="Z1964" s="118"/>
      <c r="AA1964" s="118"/>
      <c r="AB1964" s="118"/>
      <c r="AC1964" s="118"/>
      <c r="AD1964" s="118"/>
      <c r="AE1964" s="118"/>
      <c r="AF1964" s="118"/>
      <c r="AG1964" s="118"/>
    </row>
    <row r="1965" ht="11.25" customHeight="1">
      <c r="A1965" s="123">
        <v>4831.799116807057</v>
      </c>
      <c r="B1965" s="124">
        <v>7.408808000000001</v>
      </c>
      <c r="C1965" s="124">
        <f t="shared" si="1"/>
        <v>27868.13464</v>
      </c>
      <c r="D1965" s="124">
        <v>206469.65885119204</v>
      </c>
      <c r="E1965" s="125">
        <v>14850.0</v>
      </c>
      <c r="F1965" s="125">
        <v>0.6</v>
      </c>
      <c r="G1965" s="126">
        <v>-0.1</v>
      </c>
      <c r="H1965" s="127">
        <f t="shared" si="2"/>
        <v>160380</v>
      </c>
      <c r="I1965" s="122">
        <f t="shared" si="3"/>
        <v>439.3972603</v>
      </c>
      <c r="J1965" s="122">
        <f t="shared" si="4"/>
        <v>29000.21918</v>
      </c>
      <c r="K1965" s="122">
        <f t="shared" si="5"/>
        <v>17400.13151</v>
      </c>
      <c r="L1965" s="122">
        <f t="shared" si="6"/>
        <v>63800</v>
      </c>
      <c r="M1965" s="125">
        <v>1.0</v>
      </c>
      <c r="N1965" s="125">
        <v>66.0</v>
      </c>
      <c r="O1965" s="118">
        <f t="shared" si="7"/>
        <v>66</v>
      </c>
      <c r="P1965" s="118"/>
      <c r="Q1965" s="118"/>
      <c r="R1965" s="118"/>
      <c r="S1965" s="118"/>
      <c r="T1965" s="118"/>
      <c r="U1965" s="118"/>
      <c r="V1965" s="118"/>
      <c r="W1965" s="118"/>
      <c r="X1965" s="118"/>
      <c r="Y1965" s="118"/>
      <c r="Z1965" s="118"/>
      <c r="AA1965" s="118"/>
      <c r="AB1965" s="118"/>
      <c r="AC1965" s="118"/>
      <c r="AD1965" s="118"/>
      <c r="AE1965" s="118"/>
      <c r="AF1965" s="118"/>
      <c r="AG1965" s="118"/>
    </row>
    <row r="1966" ht="11.25" customHeight="1">
      <c r="A1966" s="123">
        <v>39743.4388361269</v>
      </c>
      <c r="B1966" s="124">
        <v>7.727984</v>
      </c>
      <c r="C1966" s="124">
        <f t="shared" si="1"/>
        <v>8545.48035</v>
      </c>
      <c r="D1966" s="124">
        <v>66039.33541697123</v>
      </c>
      <c r="E1966" s="125">
        <v>14430.0</v>
      </c>
      <c r="F1966" s="125">
        <v>0.28</v>
      </c>
      <c r="G1966" s="126">
        <v>0.8</v>
      </c>
      <c r="H1966" s="127">
        <f t="shared" si="2"/>
        <v>311688</v>
      </c>
      <c r="I1966" s="122">
        <f t="shared" si="3"/>
        <v>853.939726</v>
      </c>
      <c r="J1966" s="122">
        <f t="shared" si="4"/>
        <v>34157.58904</v>
      </c>
      <c r="K1966" s="122">
        <f t="shared" si="5"/>
        <v>9564.124932</v>
      </c>
      <c r="L1966" s="122">
        <f t="shared" si="6"/>
        <v>53286</v>
      </c>
      <c r="M1966" s="125">
        <v>0.77</v>
      </c>
      <c r="N1966" s="125">
        <v>31.0</v>
      </c>
      <c r="O1966" s="118">
        <f t="shared" si="7"/>
        <v>40</v>
      </c>
      <c r="P1966" s="118"/>
      <c r="Q1966" s="118"/>
      <c r="R1966" s="118"/>
      <c r="S1966" s="118"/>
      <c r="T1966" s="118"/>
      <c r="U1966" s="118"/>
      <c r="V1966" s="118"/>
      <c r="W1966" s="118"/>
      <c r="X1966" s="118"/>
      <c r="Y1966" s="118"/>
      <c r="Z1966" s="118"/>
      <c r="AA1966" s="118"/>
      <c r="AB1966" s="118"/>
      <c r="AC1966" s="118"/>
      <c r="AD1966" s="118"/>
      <c r="AE1966" s="118"/>
      <c r="AF1966" s="118"/>
      <c r="AG1966" s="118"/>
    </row>
    <row r="1967" ht="11.25" customHeight="1">
      <c r="A1967" s="123">
        <v>53537.7834540202</v>
      </c>
      <c r="B1967" s="124">
        <v>9.02572</v>
      </c>
      <c r="C1967" s="124">
        <f t="shared" si="1"/>
        <v>6039.420015</v>
      </c>
      <c r="D1967" s="124">
        <v>54510.114015232946</v>
      </c>
      <c r="E1967" s="125">
        <v>15748.0</v>
      </c>
      <c r="F1967" s="125">
        <v>0.12</v>
      </c>
      <c r="G1967" s="126">
        <v>-0.7</v>
      </c>
      <c r="H1967" s="127">
        <f t="shared" si="2"/>
        <v>56692.8</v>
      </c>
      <c r="I1967" s="122">
        <f t="shared" si="3"/>
        <v>155.3227397</v>
      </c>
      <c r="J1967" s="122">
        <f t="shared" si="4"/>
        <v>5280.973151</v>
      </c>
      <c r="K1967" s="122">
        <f t="shared" si="5"/>
        <v>633.7167781</v>
      </c>
      <c r="L1967" s="122">
        <f t="shared" si="6"/>
        <v>6548</v>
      </c>
      <c r="M1967" s="125">
        <v>0.76</v>
      </c>
      <c r="N1967" s="125">
        <v>26.0</v>
      </c>
      <c r="O1967" s="118">
        <f t="shared" si="7"/>
        <v>34</v>
      </c>
      <c r="P1967" s="118"/>
      <c r="Q1967" s="118"/>
      <c r="R1967" s="118"/>
      <c r="S1967" s="118"/>
      <c r="T1967" s="118"/>
      <c r="U1967" s="118"/>
      <c r="V1967" s="118"/>
      <c r="W1967" s="118"/>
      <c r="X1967" s="118"/>
      <c r="Y1967" s="118"/>
      <c r="Z1967" s="118"/>
      <c r="AA1967" s="118"/>
      <c r="AB1967" s="118"/>
      <c r="AC1967" s="118"/>
      <c r="AD1967" s="118"/>
      <c r="AE1967" s="118"/>
      <c r="AF1967" s="118"/>
      <c r="AG1967" s="118"/>
    </row>
    <row r="1968" ht="11.25" customHeight="1">
      <c r="A1968" s="123">
        <v>40555.53966941673</v>
      </c>
      <c r="B1968" s="124">
        <v>7.498953000000001</v>
      </c>
      <c r="C1968" s="124">
        <f t="shared" si="1"/>
        <v>36845.51563</v>
      </c>
      <c r="D1968" s="124">
        <v>276302.78995256266</v>
      </c>
      <c r="E1968" s="125">
        <v>17760.0</v>
      </c>
      <c r="F1968" s="125">
        <v>0.68</v>
      </c>
      <c r="G1968" s="126">
        <v>0.2</v>
      </c>
      <c r="H1968" s="127">
        <f t="shared" si="2"/>
        <v>255744</v>
      </c>
      <c r="I1968" s="122">
        <f t="shared" si="3"/>
        <v>700.6684932</v>
      </c>
      <c r="J1968" s="122">
        <f t="shared" si="4"/>
        <v>46244.12055</v>
      </c>
      <c r="K1968" s="122">
        <f t="shared" si="5"/>
        <v>31446.00197</v>
      </c>
      <c r="L1968" s="122">
        <f t="shared" si="6"/>
        <v>109136</v>
      </c>
      <c r="M1968" s="125">
        <v>1.0</v>
      </c>
      <c r="N1968" s="125">
        <v>66.0</v>
      </c>
      <c r="O1968" s="118">
        <f t="shared" si="7"/>
        <v>66</v>
      </c>
      <c r="P1968" s="118"/>
      <c r="Q1968" s="118"/>
      <c r="R1968" s="118"/>
      <c r="S1968" s="118"/>
      <c r="T1968" s="118"/>
      <c r="U1968" s="118"/>
      <c r="V1968" s="118"/>
      <c r="W1968" s="118"/>
      <c r="X1968" s="118"/>
      <c r="Y1968" s="118"/>
      <c r="Z1968" s="118"/>
      <c r="AA1968" s="118"/>
      <c r="AB1968" s="118"/>
      <c r="AC1968" s="118"/>
      <c r="AD1968" s="118"/>
      <c r="AE1968" s="118"/>
      <c r="AF1968" s="118"/>
      <c r="AG1968" s="118"/>
    </row>
    <row r="1969" ht="11.25" customHeight="1">
      <c r="A1969" s="123">
        <v>43989.70312219108</v>
      </c>
      <c r="B1969" s="124">
        <v>11.141856</v>
      </c>
      <c r="C1969" s="124">
        <f t="shared" si="1"/>
        <v>20537.43552</v>
      </c>
      <c r="D1969" s="124">
        <v>228825.14913405362</v>
      </c>
      <c r="E1969" s="125">
        <v>16258.0</v>
      </c>
      <c r="F1969" s="125">
        <v>0.33</v>
      </c>
      <c r="G1969" s="126">
        <v>1.5</v>
      </c>
      <c r="H1969" s="127">
        <f t="shared" si="2"/>
        <v>487740</v>
      </c>
      <c r="I1969" s="122">
        <f t="shared" si="3"/>
        <v>1336.273973</v>
      </c>
      <c r="J1969" s="122">
        <f t="shared" si="4"/>
        <v>116255.8356</v>
      </c>
      <c r="K1969" s="122">
        <f t="shared" si="5"/>
        <v>38364.42575</v>
      </c>
      <c r="L1969" s="122">
        <f t="shared" si="6"/>
        <v>192985</v>
      </c>
      <c r="M1969" s="125">
        <v>0.7</v>
      </c>
      <c r="N1969" s="125">
        <v>61.0</v>
      </c>
      <c r="O1969" s="118">
        <f t="shared" si="7"/>
        <v>87</v>
      </c>
      <c r="P1969" s="118"/>
      <c r="Q1969" s="118"/>
      <c r="R1969" s="118"/>
      <c r="S1969" s="118"/>
      <c r="T1969" s="118"/>
      <c r="U1969" s="118"/>
      <c r="V1969" s="118"/>
      <c r="W1969" s="118"/>
      <c r="X1969" s="118"/>
      <c r="Y1969" s="118"/>
      <c r="Z1969" s="118"/>
      <c r="AA1969" s="118"/>
      <c r="AB1969" s="118"/>
      <c r="AC1969" s="118"/>
      <c r="AD1969" s="118"/>
      <c r="AE1969" s="118"/>
      <c r="AF1969" s="118"/>
      <c r="AG1969" s="118"/>
    </row>
    <row r="1970" ht="11.25" customHeight="1">
      <c r="A1970" s="123">
        <v>92052.30979086483</v>
      </c>
      <c r="B1970" s="124">
        <v>25.113022000000004</v>
      </c>
      <c r="C1970" s="124">
        <f t="shared" si="1"/>
        <v>11483.72821</v>
      </c>
      <c r="D1970" s="124">
        <v>288391.11912378104</v>
      </c>
      <c r="E1970" s="125">
        <v>17380.0</v>
      </c>
      <c r="F1970" s="125">
        <v>0.35</v>
      </c>
      <c r="G1970" s="126">
        <v>-0.6</v>
      </c>
      <c r="H1970" s="127">
        <f t="shared" si="2"/>
        <v>83424</v>
      </c>
      <c r="I1970" s="122">
        <f t="shared" si="3"/>
        <v>228.5589041</v>
      </c>
      <c r="J1970" s="122">
        <f t="shared" si="4"/>
        <v>10056.59178</v>
      </c>
      <c r="K1970" s="122">
        <f t="shared" si="5"/>
        <v>3519.807123</v>
      </c>
      <c r="L1970" s="122">
        <f t="shared" si="6"/>
        <v>17096</v>
      </c>
      <c r="M1970" s="125">
        <v>1.0</v>
      </c>
      <c r="N1970" s="125">
        <v>44.0</v>
      </c>
      <c r="O1970" s="118">
        <f t="shared" si="7"/>
        <v>44</v>
      </c>
      <c r="P1970" s="118"/>
      <c r="Q1970" s="118"/>
      <c r="R1970" s="118"/>
      <c r="S1970" s="118"/>
      <c r="T1970" s="118"/>
      <c r="U1970" s="118"/>
      <c r="V1970" s="118"/>
      <c r="W1970" s="118"/>
      <c r="X1970" s="118"/>
      <c r="Y1970" s="118"/>
      <c r="Z1970" s="118"/>
      <c r="AA1970" s="118"/>
      <c r="AB1970" s="118"/>
      <c r="AC1970" s="118"/>
      <c r="AD1970" s="118"/>
      <c r="AE1970" s="118"/>
      <c r="AF1970" s="118"/>
      <c r="AG1970" s="118"/>
    </row>
    <row r="1971" ht="11.25" customHeight="1">
      <c r="A1971" s="123">
        <v>27746.724725036907</v>
      </c>
      <c r="B1971" s="124">
        <v>7.498953000000001</v>
      </c>
      <c r="C1971" s="124">
        <f t="shared" si="1"/>
        <v>49483.56491</v>
      </c>
      <c r="D1971" s="124">
        <v>371074.92755623494</v>
      </c>
      <c r="E1971" s="125">
        <v>20808.0</v>
      </c>
      <c r="F1971" s="125">
        <v>0.8</v>
      </c>
      <c r="G1971" s="126">
        <v>0.8</v>
      </c>
      <c r="H1971" s="127">
        <f t="shared" si="2"/>
        <v>449452.8</v>
      </c>
      <c r="I1971" s="122">
        <f t="shared" si="3"/>
        <v>1231.377534</v>
      </c>
      <c r="J1971" s="122">
        <f t="shared" si="4"/>
        <v>81270.91726</v>
      </c>
      <c r="K1971" s="122">
        <f t="shared" si="5"/>
        <v>65016.73381</v>
      </c>
      <c r="L1971" s="122">
        <f t="shared" si="6"/>
        <v>211304</v>
      </c>
      <c r="M1971" s="125">
        <v>1.0</v>
      </c>
      <c r="N1971" s="125">
        <v>66.0</v>
      </c>
      <c r="O1971" s="118">
        <f t="shared" si="7"/>
        <v>66</v>
      </c>
      <c r="P1971" s="118"/>
      <c r="Q1971" s="118"/>
      <c r="R1971" s="118"/>
      <c r="S1971" s="118"/>
      <c r="T1971" s="118"/>
      <c r="U1971" s="118"/>
      <c r="V1971" s="118"/>
      <c r="W1971" s="118"/>
      <c r="X1971" s="118"/>
      <c r="Y1971" s="118"/>
      <c r="Z1971" s="118"/>
      <c r="AA1971" s="118"/>
      <c r="AB1971" s="118"/>
      <c r="AC1971" s="118"/>
      <c r="AD1971" s="118"/>
      <c r="AE1971" s="118"/>
      <c r="AF1971" s="118"/>
      <c r="AG1971" s="118"/>
    </row>
    <row r="1972" ht="11.25" customHeight="1">
      <c r="A1972" s="123">
        <v>86403.55773506097</v>
      </c>
      <c r="B1972" s="124">
        <v>10.890022</v>
      </c>
      <c r="C1972" s="124">
        <f t="shared" si="1"/>
        <v>31711.18965</v>
      </c>
      <c r="D1972" s="124">
        <v>345335.5529382388</v>
      </c>
      <c r="E1972" s="125">
        <v>17284.0</v>
      </c>
      <c r="F1972" s="125">
        <v>0.64</v>
      </c>
      <c r="G1972" s="126">
        <v>0.2</v>
      </c>
      <c r="H1972" s="127">
        <f t="shared" si="2"/>
        <v>248889.6</v>
      </c>
      <c r="I1972" s="122">
        <f t="shared" si="3"/>
        <v>681.8893151</v>
      </c>
      <c r="J1972" s="122">
        <f t="shared" si="4"/>
        <v>44322.80548</v>
      </c>
      <c r="K1972" s="122">
        <f t="shared" si="5"/>
        <v>28366.59551</v>
      </c>
      <c r="L1972" s="122">
        <f t="shared" si="6"/>
        <v>101056</v>
      </c>
      <c r="M1972" s="125">
        <v>1.0</v>
      </c>
      <c r="N1972" s="125">
        <v>65.0</v>
      </c>
      <c r="O1972" s="118">
        <f t="shared" si="7"/>
        <v>65</v>
      </c>
      <c r="P1972" s="118"/>
      <c r="Q1972" s="118"/>
      <c r="R1972" s="118"/>
      <c r="S1972" s="118"/>
      <c r="T1972" s="118"/>
      <c r="U1972" s="118"/>
      <c r="V1972" s="118"/>
      <c r="W1972" s="118"/>
      <c r="X1972" s="118"/>
      <c r="Y1972" s="118"/>
      <c r="Z1972" s="118"/>
      <c r="AA1972" s="118"/>
      <c r="AB1972" s="118"/>
      <c r="AC1972" s="118"/>
      <c r="AD1972" s="118"/>
      <c r="AE1972" s="118"/>
      <c r="AF1972" s="118"/>
      <c r="AG1972" s="118"/>
    </row>
    <row r="1973" ht="11.25" customHeight="1">
      <c r="A1973" s="123">
        <v>61763.2874430463</v>
      </c>
      <c r="B1973" s="124">
        <v>5.2844880000000005</v>
      </c>
      <c r="C1973" s="124">
        <f t="shared" si="1"/>
        <v>26013.23599</v>
      </c>
      <c r="D1973" s="124">
        <v>137466.63342548133</v>
      </c>
      <c r="E1973" s="125">
        <v>13452.0</v>
      </c>
      <c r="F1973" s="125">
        <v>0.44</v>
      </c>
      <c r="G1973" s="126">
        <v>1.2</v>
      </c>
      <c r="H1973" s="127">
        <f t="shared" si="2"/>
        <v>355132.8</v>
      </c>
      <c r="I1973" s="122">
        <f t="shared" si="3"/>
        <v>972.9665753</v>
      </c>
      <c r="J1973" s="122">
        <f t="shared" si="4"/>
        <v>86594.02521</v>
      </c>
      <c r="K1973" s="122">
        <f t="shared" si="5"/>
        <v>38101.37109</v>
      </c>
      <c r="L1973" s="122">
        <f t="shared" si="6"/>
        <v>162797</v>
      </c>
      <c r="M1973" s="125">
        <v>0.85</v>
      </c>
      <c r="N1973" s="125">
        <v>76.0</v>
      </c>
      <c r="O1973" s="118">
        <f t="shared" si="7"/>
        <v>89</v>
      </c>
      <c r="P1973" s="118"/>
      <c r="Q1973" s="118"/>
      <c r="R1973" s="118"/>
      <c r="S1973" s="118"/>
      <c r="T1973" s="118"/>
      <c r="U1973" s="118"/>
      <c r="V1973" s="118"/>
      <c r="W1973" s="118"/>
      <c r="X1973" s="118"/>
      <c r="Y1973" s="118"/>
      <c r="Z1973" s="118"/>
      <c r="AA1973" s="118"/>
      <c r="AB1973" s="118"/>
      <c r="AC1973" s="118"/>
      <c r="AD1973" s="118"/>
      <c r="AE1973" s="118"/>
      <c r="AF1973" s="118"/>
      <c r="AG1973" s="118"/>
    </row>
    <row r="1974" ht="11.25" customHeight="1">
      <c r="A1974" s="123">
        <v>28852.236776077512</v>
      </c>
      <c r="B1974" s="124">
        <v>7.498953000000001</v>
      </c>
      <c r="C1974" s="124">
        <f t="shared" si="1"/>
        <v>42867.06289</v>
      </c>
      <c r="D1974" s="124">
        <v>321458.08985811356</v>
      </c>
      <c r="E1974" s="125">
        <v>19038.0</v>
      </c>
      <c r="F1974" s="125">
        <v>0.75</v>
      </c>
      <c r="G1974" s="126">
        <v>1.2</v>
      </c>
      <c r="H1974" s="127">
        <f t="shared" si="2"/>
        <v>502603.2</v>
      </c>
      <c r="I1974" s="122">
        <f t="shared" si="3"/>
        <v>1376.995068</v>
      </c>
      <c r="J1974" s="122">
        <f t="shared" si="4"/>
        <v>90881.67452</v>
      </c>
      <c r="K1974" s="122">
        <f t="shared" si="5"/>
        <v>68161.25589</v>
      </c>
      <c r="L1974" s="122">
        <f t="shared" si="6"/>
        <v>227204</v>
      </c>
      <c r="M1974" s="125">
        <v>1.0</v>
      </c>
      <c r="N1974" s="125">
        <v>66.0</v>
      </c>
      <c r="O1974" s="118">
        <f t="shared" si="7"/>
        <v>66</v>
      </c>
      <c r="P1974" s="118"/>
      <c r="Q1974" s="118"/>
      <c r="R1974" s="118"/>
      <c r="S1974" s="118"/>
      <c r="T1974" s="118"/>
      <c r="U1974" s="118"/>
      <c r="V1974" s="118"/>
      <c r="W1974" s="118"/>
      <c r="X1974" s="118"/>
      <c r="Y1974" s="118"/>
      <c r="Z1974" s="118"/>
      <c r="AA1974" s="118"/>
      <c r="AB1974" s="118"/>
      <c r="AC1974" s="118"/>
      <c r="AD1974" s="118"/>
      <c r="AE1974" s="118"/>
      <c r="AF1974" s="118"/>
      <c r="AG1974" s="118"/>
    </row>
    <row r="1975" ht="11.25" customHeight="1">
      <c r="A1975" s="123">
        <v>14290.544891541245</v>
      </c>
      <c r="B1975" s="124">
        <v>6.009355</v>
      </c>
      <c r="C1975" s="124">
        <f t="shared" si="1"/>
        <v>16293.49641</v>
      </c>
      <c r="D1975" s="124">
        <v>97913.40412108562</v>
      </c>
      <c r="E1975" s="125">
        <v>15360.0</v>
      </c>
      <c r="F1975" s="125">
        <v>0.5</v>
      </c>
      <c r="G1975" s="126">
        <v>1.5</v>
      </c>
      <c r="H1975" s="127">
        <f t="shared" si="2"/>
        <v>460800</v>
      </c>
      <c r="I1975" s="122">
        <f t="shared" si="3"/>
        <v>1262.465753</v>
      </c>
      <c r="J1975" s="122">
        <f t="shared" si="4"/>
        <v>64385.75342</v>
      </c>
      <c r="K1975" s="122">
        <f t="shared" si="5"/>
        <v>32192.87671</v>
      </c>
      <c r="L1975" s="122">
        <f t="shared" si="6"/>
        <v>128772</v>
      </c>
      <c r="M1975" s="125">
        <v>0.72</v>
      </c>
      <c r="N1975" s="125">
        <v>37.0</v>
      </c>
      <c r="O1975" s="118">
        <f t="shared" si="7"/>
        <v>51</v>
      </c>
      <c r="P1975" s="118"/>
      <c r="Q1975" s="118"/>
      <c r="R1975" s="118"/>
      <c r="S1975" s="118"/>
      <c r="T1975" s="118"/>
      <c r="U1975" s="118"/>
      <c r="V1975" s="118"/>
      <c r="W1975" s="118"/>
      <c r="X1975" s="118"/>
      <c r="Y1975" s="118"/>
      <c r="Z1975" s="118"/>
      <c r="AA1975" s="118"/>
      <c r="AB1975" s="118"/>
      <c r="AC1975" s="118"/>
      <c r="AD1975" s="118"/>
      <c r="AE1975" s="118"/>
      <c r="AF1975" s="118"/>
      <c r="AG1975" s="118"/>
    </row>
    <row r="1976" ht="11.25" customHeight="1">
      <c r="A1976" s="123">
        <v>57292.27939486973</v>
      </c>
      <c r="B1976" s="124">
        <v>26.036637000000002</v>
      </c>
      <c r="C1976" s="124">
        <f t="shared" si="1"/>
        <v>14866.78528</v>
      </c>
      <c r="D1976" s="124">
        <v>387081.09178919985</v>
      </c>
      <c r="E1976" s="125">
        <v>19152.0</v>
      </c>
      <c r="F1976" s="125">
        <v>0.42</v>
      </c>
      <c r="G1976" s="126">
        <v>0.8</v>
      </c>
      <c r="H1976" s="127">
        <f t="shared" si="2"/>
        <v>413683.2</v>
      </c>
      <c r="I1976" s="122">
        <f t="shared" si="3"/>
        <v>1133.37863</v>
      </c>
      <c r="J1976" s="122">
        <f t="shared" si="4"/>
        <v>49868.65973</v>
      </c>
      <c r="K1976" s="122">
        <f t="shared" si="5"/>
        <v>20944.83708</v>
      </c>
      <c r="L1976" s="122">
        <f t="shared" si="6"/>
        <v>91758</v>
      </c>
      <c r="M1976" s="125">
        <v>1.0</v>
      </c>
      <c r="N1976" s="125">
        <v>44.0</v>
      </c>
      <c r="O1976" s="118">
        <f t="shared" si="7"/>
        <v>44</v>
      </c>
      <c r="P1976" s="118"/>
      <c r="Q1976" s="118"/>
      <c r="R1976" s="118"/>
      <c r="S1976" s="118"/>
      <c r="T1976" s="118"/>
      <c r="U1976" s="118"/>
      <c r="V1976" s="118"/>
      <c r="W1976" s="118"/>
      <c r="X1976" s="118"/>
      <c r="Y1976" s="118"/>
      <c r="Z1976" s="118"/>
      <c r="AA1976" s="118"/>
      <c r="AB1976" s="118"/>
      <c r="AC1976" s="118"/>
      <c r="AD1976" s="118"/>
      <c r="AE1976" s="118"/>
      <c r="AF1976" s="118"/>
      <c r="AG1976" s="118"/>
    </row>
    <row r="1977" ht="11.25" customHeight="1">
      <c r="A1977" s="123">
        <v>99155.58079729784</v>
      </c>
      <c r="B1977" s="124">
        <v>5.015593000000001</v>
      </c>
      <c r="C1977" s="124">
        <f t="shared" si="1"/>
        <v>3980.854598</v>
      </c>
      <c r="D1977" s="124">
        <v>19966.346457094183</v>
      </c>
      <c r="E1977" s="125">
        <v>24058.0</v>
      </c>
      <c r="F1977" s="125">
        <v>0.15</v>
      </c>
      <c r="G1977" s="126">
        <v>1.2</v>
      </c>
      <c r="H1977" s="127">
        <f t="shared" si="2"/>
        <v>635131.2</v>
      </c>
      <c r="I1977" s="122">
        <f t="shared" si="3"/>
        <v>1740.085479</v>
      </c>
      <c r="J1977" s="122">
        <f t="shared" si="4"/>
        <v>20881.02575</v>
      </c>
      <c r="K1977" s="122">
        <f t="shared" si="5"/>
        <v>3132.153863</v>
      </c>
      <c r="L1977" s="122">
        <f t="shared" si="6"/>
        <v>27145</v>
      </c>
      <c r="M1977" s="125">
        <v>1.0</v>
      </c>
      <c r="N1977" s="125">
        <v>12.0</v>
      </c>
      <c r="O1977" s="118">
        <f t="shared" si="7"/>
        <v>12</v>
      </c>
      <c r="P1977" s="118"/>
      <c r="Q1977" s="118"/>
      <c r="R1977" s="118"/>
      <c r="S1977" s="118"/>
      <c r="T1977" s="118"/>
      <c r="U1977" s="118"/>
      <c r="V1977" s="118"/>
      <c r="W1977" s="118"/>
      <c r="X1977" s="118"/>
      <c r="Y1977" s="118"/>
      <c r="Z1977" s="118"/>
      <c r="AA1977" s="118"/>
      <c r="AB1977" s="118"/>
      <c r="AC1977" s="118"/>
      <c r="AD1977" s="118"/>
      <c r="AE1977" s="118"/>
      <c r="AF1977" s="118"/>
      <c r="AG1977" s="118"/>
    </row>
    <row r="1978" ht="11.25" customHeight="1">
      <c r="A1978" s="123">
        <v>54058.36795907114</v>
      </c>
      <c r="B1978" s="124">
        <v>5.354635</v>
      </c>
      <c r="C1978" s="124">
        <f t="shared" si="1"/>
        <v>28115.93496</v>
      </c>
      <c r="D1978" s="124">
        <v>150550.56940765402</v>
      </c>
      <c r="E1978" s="125">
        <v>20114.0</v>
      </c>
      <c r="F1978" s="125">
        <v>0.38</v>
      </c>
      <c r="G1978" s="126">
        <v>0.5</v>
      </c>
      <c r="H1978" s="127">
        <f t="shared" si="2"/>
        <v>362052</v>
      </c>
      <c r="I1978" s="122">
        <f t="shared" si="3"/>
        <v>991.9232877</v>
      </c>
      <c r="J1978" s="122">
        <f t="shared" si="4"/>
        <v>74394.24658</v>
      </c>
      <c r="K1978" s="122">
        <f t="shared" si="5"/>
        <v>28269.8137</v>
      </c>
      <c r="L1978" s="122">
        <f t="shared" si="6"/>
        <v>130934</v>
      </c>
      <c r="M1978" s="125">
        <v>0.75</v>
      </c>
      <c r="N1978" s="125">
        <v>56.0</v>
      </c>
      <c r="O1978" s="118">
        <f t="shared" si="7"/>
        <v>75</v>
      </c>
      <c r="P1978" s="118"/>
      <c r="Q1978" s="118"/>
      <c r="R1978" s="118"/>
      <c r="S1978" s="118"/>
      <c r="T1978" s="118"/>
      <c r="U1978" s="118"/>
      <c r="V1978" s="118"/>
      <c r="W1978" s="118"/>
      <c r="X1978" s="118"/>
      <c r="Y1978" s="118"/>
      <c r="Z1978" s="118"/>
      <c r="AA1978" s="118"/>
      <c r="AB1978" s="118"/>
      <c r="AC1978" s="118"/>
      <c r="AD1978" s="118"/>
      <c r="AE1978" s="118"/>
      <c r="AF1978" s="118"/>
      <c r="AG1978" s="118"/>
    </row>
    <row r="1979" ht="11.25" customHeight="1">
      <c r="A1979" s="123">
        <v>67194.73670919785</v>
      </c>
      <c r="B1979" s="124">
        <v>6.128210000000001</v>
      </c>
      <c r="C1979" s="124">
        <f t="shared" si="1"/>
        <v>44669.59432</v>
      </c>
      <c r="D1979" s="124">
        <v>273744.65459322504</v>
      </c>
      <c r="E1979" s="125">
        <v>21318.0</v>
      </c>
      <c r="F1979" s="125">
        <v>0.41</v>
      </c>
      <c r="G1979" s="126">
        <v>0.4</v>
      </c>
      <c r="H1979" s="127">
        <f t="shared" si="2"/>
        <v>358142.4</v>
      </c>
      <c r="I1979" s="122">
        <f t="shared" si="3"/>
        <v>981.2120548</v>
      </c>
      <c r="J1979" s="122">
        <f t="shared" si="4"/>
        <v>92233.93315</v>
      </c>
      <c r="K1979" s="122">
        <f t="shared" si="5"/>
        <v>37815.91259</v>
      </c>
      <c r="L1979" s="122">
        <f t="shared" si="6"/>
        <v>167866</v>
      </c>
      <c r="M1979" s="125">
        <v>1.0</v>
      </c>
      <c r="N1979" s="125">
        <v>94.0</v>
      </c>
      <c r="O1979" s="118">
        <f t="shared" si="7"/>
        <v>94</v>
      </c>
      <c r="P1979" s="118"/>
      <c r="Q1979" s="118"/>
      <c r="R1979" s="118"/>
      <c r="S1979" s="118"/>
      <c r="T1979" s="118"/>
      <c r="U1979" s="118"/>
      <c r="V1979" s="118"/>
      <c r="W1979" s="118"/>
      <c r="X1979" s="118"/>
      <c r="Y1979" s="118"/>
      <c r="Z1979" s="118"/>
      <c r="AA1979" s="118"/>
      <c r="AB1979" s="118"/>
      <c r="AC1979" s="118"/>
      <c r="AD1979" s="118"/>
      <c r="AE1979" s="118"/>
      <c r="AF1979" s="118"/>
      <c r="AG1979" s="118"/>
    </row>
    <row r="1980" ht="11.25" customHeight="1">
      <c r="A1980" s="123">
        <v>74844.42321734427</v>
      </c>
      <c r="B1980" s="124">
        <v>7.516949</v>
      </c>
      <c r="C1980" s="124">
        <f t="shared" si="1"/>
        <v>33888.19342</v>
      </c>
      <c r="D1980" s="124">
        <v>254735.82162164233</v>
      </c>
      <c r="E1980" s="125">
        <v>23508.0</v>
      </c>
      <c r="F1980" s="125">
        <v>0.43</v>
      </c>
      <c r="G1980" s="126">
        <v>0.2</v>
      </c>
      <c r="H1980" s="127">
        <f t="shared" si="2"/>
        <v>338515.2</v>
      </c>
      <c r="I1980" s="122">
        <f t="shared" si="3"/>
        <v>927.4389041</v>
      </c>
      <c r="J1980" s="122">
        <f t="shared" si="4"/>
        <v>61210.96767</v>
      </c>
      <c r="K1980" s="122">
        <f t="shared" si="5"/>
        <v>26320.7161</v>
      </c>
      <c r="L1980" s="122">
        <f t="shared" si="6"/>
        <v>113852</v>
      </c>
      <c r="M1980" s="125">
        <v>1.0</v>
      </c>
      <c r="N1980" s="125">
        <v>66.0</v>
      </c>
      <c r="O1980" s="118">
        <f t="shared" si="7"/>
        <v>66</v>
      </c>
      <c r="P1980" s="118"/>
      <c r="Q1980" s="118"/>
      <c r="R1980" s="118"/>
      <c r="S1980" s="118"/>
      <c r="T1980" s="118"/>
      <c r="U1980" s="118"/>
      <c r="V1980" s="118"/>
      <c r="W1980" s="118"/>
      <c r="X1980" s="118"/>
      <c r="Y1980" s="118"/>
      <c r="Z1980" s="118"/>
      <c r="AA1980" s="118"/>
      <c r="AB1980" s="118"/>
      <c r="AC1980" s="118"/>
      <c r="AD1980" s="118"/>
      <c r="AE1980" s="118"/>
      <c r="AF1980" s="118"/>
      <c r="AG1980" s="118"/>
    </row>
    <row r="1981" ht="11.25" customHeight="1">
      <c r="A1981" s="123">
        <v>14804.730206893313</v>
      </c>
      <c r="B1981" s="124">
        <v>7.736168</v>
      </c>
      <c r="C1981" s="124">
        <f t="shared" si="1"/>
        <v>26630.8543</v>
      </c>
      <c r="D1981" s="124">
        <v>206020.7628326665</v>
      </c>
      <c r="E1981" s="125">
        <v>28002.0</v>
      </c>
      <c r="F1981" s="125">
        <v>0.24</v>
      </c>
      <c r="G1981" s="126">
        <v>0.8</v>
      </c>
      <c r="H1981" s="127">
        <f t="shared" si="2"/>
        <v>604843.2</v>
      </c>
      <c r="I1981" s="122">
        <f t="shared" si="3"/>
        <v>1657.104658</v>
      </c>
      <c r="J1981" s="122">
        <f t="shared" si="4"/>
        <v>109368.9074</v>
      </c>
      <c r="K1981" s="122">
        <f t="shared" si="5"/>
        <v>26248.53778</v>
      </c>
      <c r="L1981" s="122">
        <f t="shared" si="6"/>
        <v>161866</v>
      </c>
      <c r="M1981" s="125">
        <v>1.0</v>
      </c>
      <c r="N1981" s="125">
        <v>66.0</v>
      </c>
      <c r="O1981" s="118">
        <f t="shared" si="7"/>
        <v>66</v>
      </c>
      <c r="P1981" s="118"/>
      <c r="Q1981" s="118"/>
      <c r="R1981" s="118"/>
      <c r="S1981" s="118"/>
      <c r="T1981" s="118"/>
      <c r="U1981" s="118"/>
      <c r="V1981" s="118"/>
      <c r="W1981" s="118"/>
      <c r="X1981" s="118"/>
      <c r="Y1981" s="118"/>
      <c r="Z1981" s="118"/>
      <c r="AA1981" s="118"/>
      <c r="AB1981" s="118"/>
      <c r="AC1981" s="118"/>
      <c r="AD1981" s="118"/>
      <c r="AE1981" s="118"/>
      <c r="AF1981" s="118"/>
      <c r="AG1981" s="118"/>
    </row>
    <row r="1982" ht="11.25" customHeight="1">
      <c r="A1982" s="123">
        <v>87232.77680095698</v>
      </c>
      <c r="B1982" s="124">
        <v>12.275923</v>
      </c>
      <c r="C1982" s="124">
        <f t="shared" si="1"/>
        <v>8482.177313</v>
      </c>
      <c r="D1982" s="124">
        <v>104126.5555693638</v>
      </c>
      <c r="E1982" s="125">
        <v>31494.0</v>
      </c>
      <c r="F1982" s="125">
        <v>0.5</v>
      </c>
      <c r="G1982" s="126">
        <v>-0.6</v>
      </c>
      <c r="H1982" s="127">
        <f t="shared" si="2"/>
        <v>151171.2</v>
      </c>
      <c r="I1982" s="122">
        <f t="shared" si="3"/>
        <v>414.1676712</v>
      </c>
      <c r="J1982" s="122">
        <f t="shared" si="4"/>
        <v>4970.012055</v>
      </c>
      <c r="K1982" s="122">
        <f t="shared" si="5"/>
        <v>2485.006027</v>
      </c>
      <c r="L1982" s="122">
        <f t="shared" si="6"/>
        <v>9940</v>
      </c>
      <c r="M1982" s="125">
        <v>1.0</v>
      </c>
      <c r="N1982" s="125">
        <v>12.0</v>
      </c>
      <c r="O1982" s="118">
        <f t="shared" si="7"/>
        <v>12</v>
      </c>
      <c r="P1982" s="118"/>
      <c r="Q1982" s="118"/>
      <c r="R1982" s="118"/>
      <c r="S1982" s="118"/>
      <c r="T1982" s="118"/>
      <c r="U1982" s="118"/>
      <c r="V1982" s="118"/>
      <c r="W1982" s="118"/>
      <c r="X1982" s="118"/>
      <c r="Y1982" s="118"/>
      <c r="Z1982" s="118"/>
      <c r="AA1982" s="118"/>
      <c r="AB1982" s="118"/>
      <c r="AC1982" s="118"/>
      <c r="AD1982" s="118"/>
      <c r="AE1982" s="118"/>
      <c r="AF1982" s="118"/>
      <c r="AG1982" s="118"/>
    </row>
    <row r="1983" ht="11.25" customHeight="1">
      <c r="A1983" s="123">
        <v>18043.662527543904</v>
      </c>
      <c r="B1983" s="124">
        <v>7.470771000000001</v>
      </c>
      <c r="C1983" s="124">
        <f t="shared" si="1"/>
        <v>18810.52865</v>
      </c>
      <c r="D1983" s="124">
        <v>140529.15193746542</v>
      </c>
      <c r="E1983" s="125">
        <v>33096.0</v>
      </c>
      <c r="F1983" s="125">
        <v>0.26</v>
      </c>
      <c r="G1983" s="126">
        <v>0.2</v>
      </c>
      <c r="H1983" s="127">
        <f t="shared" si="2"/>
        <v>476582.4</v>
      </c>
      <c r="I1983" s="122">
        <f t="shared" si="3"/>
        <v>1305.705205</v>
      </c>
      <c r="J1983" s="122">
        <f t="shared" si="4"/>
        <v>48311.0926</v>
      </c>
      <c r="K1983" s="122">
        <f t="shared" si="5"/>
        <v>12560.88408</v>
      </c>
      <c r="L1983" s="122">
        <f t="shared" si="6"/>
        <v>73433</v>
      </c>
      <c r="M1983" s="125">
        <v>1.0</v>
      </c>
      <c r="N1983" s="125">
        <v>37.0</v>
      </c>
      <c r="O1983" s="118">
        <f t="shared" si="7"/>
        <v>37</v>
      </c>
      <c r="P1983" s="118"/>
      <c r="Q1983" s="118"/>
      <c r="R1983" s="118"/>
      <c r="S1983" s="118"/>
      <c r="T1983" s="118"/>
      <c r="U1983" s="118"/>
      <c r="V1983" s="118"/>
      <c r="W1983" s="118"/>
      <c r="X1983" s="118"/>
      <c r="Y1983" s="118"/>
      <c r="Z1983" s="118"/>
      <c r="AA1983" s="118"/>
      <c r="AB1983" s="118"/>
      <c r="AC1983" s="118"/>
      <c r="AD1983" s="118"/>
      <c r="AE1983" s="118"/>
      <c r="AF1983" s="118"/>
      <c r="AG1983" s="118"/>
    </row>
    <row r="1984" ht="11.25" customHeight="1">
      <c r="A1984" s="123">
        <v>97858.2125084955</v>
      </c>
      <c r="B1984" s="124">
        <v>7.408808000000001</v>
      </c>
      <c r="C1984" s="124">
        <f t="shared" si="1"/>
        <v>53387.23501</v>
      </c>
      <c r="D1984" s="124">
        <v>395535.7738221712</v>
      </c>
      <c r="E1984" s="125">
        <v>33936.0</v>
      </c>
      <c r="F1984" s="125">
        <v>0.48</v>
      </c>
      <c r="G1984" s="126">
        <v>0.5</v>
      </c>
      <c r="H1984" s="127">
        <f t="shared" si="2"/>
        <v>610848</v>
      </c>
      <c r="I1984" s="122">
        <f t="shared" si="3"/>
        <v>1673.556164</v>
      </c>
      <c r="J1984" s="122">
        <f t="shared" si="4"/>
        <v>110454.7068</v>
      </c>
      <c r="K1984" s="122">
        <f t="shared" si="5"/>
        <v>53018.25929</v>
      </c>
      <c r="L1984" s="122">
        <f t="shared" si="6"/>
        <v>216491</v>
      </c>
      <c r="M1984" s="125">
        <v>1.0</v>
      </c>
      <c r="N1984" s="125">
        <v>66.0</v>
      </c>
      <c r="O1984" s="118">
        <f t="shared" si="7"/>
        <v>66</v>
      </c>
      <c r="P1984" s="118"/>
      <c r="Q1984" s="118"/>
      <c r="R1984" s="118"/>
      <c r="S1984" s="118"/>
      <c r="T1984" s="118"/>
      <c r="U1984" s="118"/>
      <c r="V1984" s="118"/>
      <c r="W1984" s="118"/>
      <c r="X1984" s="118"/>
      <c r="Y1984" s="118"/>
      <c r="Z1984" s="118"/>
      <c r="AA1984" s="118"/>
      <c r="AB1984" s="118"/>
      <c r="AC1984" s="118"/>
      <c r="AD1984" s="118"/>
      <c r="AE1984" s="118"/>
      <c r="AF1984" s="118"/>
      <c r="AG1984" s="118"/>
    </row>
    <row r="1985" ht="11.25" customHeight="1">
      <c r="A1985" s="123">
        <v>45558.36563920507</v>
      </c>
      <c r="B1985" s="124">
        <v>7.408808000000001</v>
      </c>
      <c r="C1985" s="124">
        <f t="shared" si="1"/>
        <v>72747.65188</v>
      </c>
      <c r="D1985" s="124">
        <v>538973.3852330258</v>
      </c>
      <c r="E1985" s="125">
        <v>55100.0</v>
      </c>
      <c r="F1985" s="125">
        <v>0.38</v>
      </c>
      <c r="G1985" s="126">
        <v>1.2</v>
      </c>
      <c r="H1985" s="127">
        <f t="shared" si="2"/>
        <v>1454640</v>
      </c>
      <c r="I1985" s="122">
        <f t="shared" si="3"/>
        <v>3985.315068</v>
      </c>
      <c r="J1985" s="122">
        <f t="shared" si="4"/>
        <v>263030.7945</v>
      </c>
      <c r="K1985" s="122">
        <f t="shared" si="5"/>
        <v>99951.70192</v>
      </c>
      <c r="L1985" s="122">
        <f t="shared" si="6"/>
        <v>462934</v>
      </c>
      <c r="M1985" s="125">
        <v>1.0</v>
      </c>
      <c r="N1985" s="125">
        <v>66.0</v>
      </c>
      <c r="O1985" s="118">
        <f t="shared" si="7"/>
        <v>66</v>
      </c>
      <c r="P1985" s="118"/>
      <c r="Q1985" s="118"/>
      <c r="R1985" s="118"/>
      <c r="S1985" s="118"/>
      <c r="T1985" s="118"/>
      <c r="U1985" s="118"/>
      <c r="V1985" s="118"/>
      <c r="W1985" s="118"/>
      <c r="X1985" s="118"/>
      <c r="Y1985" s="118"/>
      <c r="Z1985" s="118"/>
      <c r="AA1985" s="118"/>
      <c r="AB1985" s="118"/>
      <c r="AC1985" s="118"/>
      <c r="AD1985" s="118"/>
      <c r="AE1985" s="118"/>
      <c r="AF1985" s="118"/>
      <c r="AG1985" s="118"/>
    </row>
    <row r="1986" ht="11.25" customHeight="1">
      <c r="A1986" s="123">
        <v>77066.73259990774</v>
      </c>
      <c r="B1986" s="124">
        <v>5.833982</v>
      </c>
      <c r="C1986" s="124">
        <f t="shared" si="1"/>
        <v>193618.1785</v>
      </c>
      <c r="D1986" s="124">
        <v>1129564.9681042596</v>
      </c>
      <c r="E1986" s="125">
        <v>100674.0</v>
      </c>
      <c r="F1986" s="125">
        <v>0.48</v>
      </c>
      <c r="G1986" s="126" t="str">
        <f>#REF!/100</f>
        <v>#REF!</v>
      </c>
      <c r="H1986" s="127" t="str">
        <f t="shared" si="2"/>
        <v>#REF!</v>
      </c>
      <c r="I1986" s="122" t="str">
        <f t="shared" si="3"/>
        <v>#REF!</v>
      </c>
      <c r="J1986" s="122" t="str">
        <f t="shared" si="4"/>
        <v>#REF!</v>
      </c>
      <c r="K1986" s="122" t="str">
        <f t="shared" si="5"/>
        <v>#REF!</v>
      </c>
      <c r="L1986" s="122" t="str">
        <f t="shared" si="6"/>
        <v>#REF!</v>
      </c>
      <c r="M1986" s="125">
        <v>1.0</v>
      </c>
      <c r="N1986" s="125">
        <v>76.0</v>
      </c>
      <c r="O1986" s="118">
        <f t="shared" si="7"/>
        <v>76</v>
      </c>
      <c r="P1986" s="118"/>
      <c r="Q1986" s="118"/>
      <c r="R1986" s="118"/>
      <c r="S1986" s="118"/>
      <c r="T1986" s="118"/>
      <c r="U1986" s="118"/>
      <c r="V1986" s="118"/>
      <c r="W1986" s="118"/>
      <c r="X1986" s="118"/>
      <c r="Y1986" s="118"/>
      <c r="Z1986" s="118"/>
      <c r="AA1986" s="118"/>
      <c r="AB1986" s="118"/>
      <c r="AC1986" s="118"/>
      <c r="AD1986" s="118"/>
      <c r="AE1986" s="118"/>
      <c r="AF1986" s="118"/>
      <c r="AG1986" s="118"/>
    </row>
    <row r="1987" ht="11.25" customHeight="1">
      <c r="A1987" s="123">
        <v>95551.895274366</v>
      </c>
      <c r="B1987" s="124">
        <v>7.498953000000001</v>
      </c>
      <c r="C1987" s="124">
        <f t="shared" si="1"/>
        <v>123729.8783</v>
      </c>
      <c r="D1987" s="124">
        <v>927844.5421303909</v>
      </c>
      <c r="E1987" s="125">
        <v>82874.0</v>
      </c>
      <c r="F1987" s="125">
        <v>0.45</v>
      </c>
      <c r="G1987" s="126">
        <v>-0.2</v>
      </c>
      <c r="H1987" s="127">
        <f t="shared" si="2"/>
        <v>795590.4</v>
      </c>
      <c r="I1987" s="122">
        <f t="shared" si="3"/>
        <v>2179.699726</v>
      </c>
      <c r="J1987" s="122">
        <f t="shared" si="4"/>
        <v>143860.1819</v>
      </c>
      <c r="K1987" s="122">
        <f t="shared" si="5"/>
        <v>64737.08186</v>
      </c>
      <c r="L1987" s="122">
        <f t="shared" si="6"/>
        <v>273334</v>
      </c>
      <c r="M1987" s="125">
        <v>1.0</v>
      </c>
      <c r="N1987" s="125">
        <v>66.0</v>
      </c>
      <c r="O1987" s="118">
        <f t="shared" si="7"/>
        <v>66</v>
      </c>
      <c r="P1987" s="118"/>
      <c r="Q1987" s="118"/>
      <c r="R1987" s="118"/>
      <c r="S1987" s="118"/>
      <c r="T1987" s="118"/>
      <c r="U1987" s="118"/>
      <c r="V1987" s="118"/>
      <c r="W1987" s="118"/>
      <c r="X1987" s="118"/>
      <c r="Y1987" s="118"/>
      <c r="Z1987" s="118"/>
      <c r="AA1987" s="118"/>
      <c r="AB1987" s="118"/>
      <c r="AC1987" s="118"/>
      <c r="AD1987" s="118"/>
      <c r="AE1987" s="118"/>
      <c r="AF1987" s="118"/>
      <c r="AG1987" s="118"/>
    </row>
    <row r="1988" ht="11.25" customHeight="1">
      <c r="A1988" s="123">
        <v>18382.479863835168</v>
      </c>
      <c r="B1988" s="124">
        <v>7.498953000000001</v>
      </c>
      <c r="C1988" s="124">
        <f t="shared" si="1"/>
        <v>39923.9888</v>
      </c>
      <c r="D1988" s="124">
        <v>299388.1155880636</v>
      </c>
      <c r="E1988" s="125">
        <v>98614.0</v>
      </c>
      <c r="F1988" s="125">
        <v>0.52</v>
      </c>
      <c r="G1988" s="126">
        <v>0.4</v>
      </c>
      <c r="H1988" s="127">
        <f t="shared" si="2"/>
        <v>1656715.2</v>
      </c>
      <c r="I1988" s="122">
        <f t="shared" si="3"/>
        <v>4538.945753</v>
      </c>
      <c r="J1988" s="122">
        <f t="shared" si="4"/>
        <v>72623.13205</v>
      </c>
      <c r="K1988" s="122">
        <f t="shared" si="5"/>
        <v>37764.02867</v>
      </c>
      <c r="L1988" s="122">
        <f t="shared" si="6"/>
        <v>148151</v>
      </c>
      <c r="M1988" s="125">
        <v>1.0</v>
      </c>
      <c r="N1988" s="125">
        <v>16.0</v>
      </c>
      <c r="O1988" s="118">
        <f t="shared" si="7"/>
        <v>16</v>
      </c>
      <c r="P1988" s="118"/>
      <c r="Q1988" s="118"/>
      <c r="R1988" s="118"/>
      <c r="S1988" s="118"/>
      <c r="T1988" s="118"/>
      <c r="U1988" s="118"/>
      <c r="V1988" s="118"/>
      <c r="W1988" s="118"/>
      <c r="X1988" s="118"/>
      <c r="Y1988" s="118"/>
      <c r="Z1988" s="118"/>
      <c r="AA1988" s="118"/>
      <c r="AB1988" s="118"/>
      <c r="AC1988" s="118"/>
      <c r="AD1988" s="118"/>
      <c r="AE1988" s="118"/>
      <c r="AF1988" s="118"/>
      <c r="AG1988" s="118"/>
    </row>
    <row r="1989" ht="11.25" customHeight="1">
      <c r="A1989" s="123">
        <v>87484.99283527932</v>
      </c>
      <c r="B1989" s="124">
        <v>5.226034</v>
      </c>
      <c r="C1989" s="124">
        <f t="shared" si="1"/>
        <v>188037.9142</v>
      </c>
      <c r="D1989" s="124">
        <v>982692.5331201503</v>
      </c>
      <c r="E1989" s="125">
        <v>126260.0</v>
      </c>
      <c r="F1989" s="125">
        <v>0.31</v>
      </c>
      <c r="G1989" s="126">
        <v>0.8</v>
      </c>
      <c r="H1989" s="127">
        <f t="shared" si="2"/>
        <v>2727216</v>
      </c>
      <c r="I1989" s="122">
        <f t="shared" si="3"/>
        <v>7471.824658</v>
      </c>
      <c r="J1989" s="122">
        <f t="shared" si="4"/>
        <v>567858.674</v>
      </c>
      <c r="K1989" s="122">
        <f t="shared" si="5"/>
        <v>176036.1889</v>
      </c>
      <c r="L1989" s="122">
        <f t="shared" si="6"/>
        <v>919931</v>
      </c>
      <c r="M1989" s="125">
        <v>1.0</v>
      </c>
      <c r="N1989" s="125">
        <v>76.0</v>
      </c>
      <c r="O1989" s="118">
        <f t="shared" si="7"/>
        <v>76</v>
      </c>
      <c r="P1989" s="118"/>
      <c r="Q1989" s="118"/>
      <c r="R1989" s="118"/>
      <c r="S1989" s="118"/>
      <c r="T1989" s="118"/>
      <c r="U1989" s="118"/>
      <c r="V1989" s="118"/>
      <c r="W1989" s="118"/>
      <c r="X1989" s="118"/>
      <c r="Y1989" s="118"/>
      <c r="Z1989" s="118"/>
      <c r="AA1989" s="118"/>
      <c r="AB1989" s="118"/>
      <c r="AC1989" s="118"/>
      <c r="AD1989" s="118"/>
      <c r="AE1989" s="118"/>
      <c r="AF1989" s="118"/>
      <c r="AG1989" s="118"/>
    </row>
    <row r="1990" ht="11.25" customHeight="1">
      <c r="A1990" s="123">
        <v>85728.69328715978</v>
      </c>
      <c r="B1990" s="124">
        <v>7.906492</v>
      </c>
      <c r="C1990" s="124">
        <f t="shared" si="1"/>
        <v>24.59539386</v>
      </c>
      <c r="D1990" s="124">
        <v>194.46328481827305</v>
      </c>
      <c r="E1990" s="125">
        <v>130.0</v>
      </c>
      <c r="F1990" s="125">
        <v>0.8</v>
      </c>
      <c r="G1990" s="126">
        <v>-0.2</v>
      </c>
      <c r="H1990" s="127">
        <f t="shared" si="2"/>
        <v>1248</v>
      </c>
      <c r="I1990" s="122">
        <f t="shared" si="3"/>
        <v>3.419178082</v>
      </c>
      <c r="J1990" s="122">
        <f t="shared" si="4"/>
        <v>23.93424658</v>
      </c>
      <c r="K1990" s="122">
        <f t="shared" si="5"/>
        <v>19.14739726</v>
      </c>
      <c r="L1990" s="122">
        <f t="shared" si="6"/>
        <v>62</v>
      </c>
      <c r="M1990" s="125">
        <v>0.7</v>
      </c>
      <c r="N1990" s="125">
        <v>5.0</v>
      </c>
      <c r="O1990" s="118">
        <f t="shared" si="7"/>
        <v>7</v>
      </c>
      <c r="P1990" s="118"/>
      <c r="Q1990" s="118"/>
      <c r="R1990" s="118"/>
      <c r="S1990" s="118"/>
      <c r="T1990" s="118"/>
      <c r="U1990" s="118"/>
      <c r="V1990" s="118"/>
      <c r="W1990" s="118"/>
      <c r="X1990" s="118"/>
      <c r="Y1990" s="118"/>
      <c r="Z1990" s="118"/>
      <c r="AA1990" s="118"/>
      <c r="AB1990" s="118"/>
      <c r="AC1990" s="118"/>
      <c r="AD1990" s="118"/>
      <c r="AE1990" s="118"/>
      <c r="AF1990" s="118"/>
      <c r="AG1990" s="118"/>
    </row>
    <row r="1991" ht="11.25" customHeight="1">
      <c r="A1991" s="123">
        <v>13083.503330748592</v>
      </c>
      <c r="B1991" s="124">
        <v>7.356492</v>
      </c>
      <c r="C1991" s="124">
        <f t="shared" si="1"/>
        <v>9.555115007</v>
      </c>
      <c r="D1991" s="124">
        <v>70.29212711071506</v>
      </c>
      <c r="E1991" s="125">
        <v>50.0</v>
      </c>
      <c r="F1991" s="125">
        <v>0.8</v>
      </c>
      <c r="G1991" s="126">
        <v>0.5</v>
      </c>
      <c r="H1991" s="127">
        <f t="shared" si="2"/>
        <v>900</v>
      </c>
      <c r="I1991" s="122">
        <f t="shared" si="3"/>
        <v>2.465753425</v>
      </c>
      <c r="J1991" s="122">
        <f t="shared" si="4"/>
        <v>17.26027397</v>
      </c>
      <c r="K1991" s="122">
        <f t="shared" si="5"/>
        <v>13.80821918</v>
      </c>
      <c r="L1991" s="122">
        <f t="shared" si="6"/>
        <v>45</v>
      </c>
      <c r="M1991" s="125">
        <v>0.7</v>
      </c>
      <c r="N1991" s="125">
        <v>5.0</v>
      </c>
      <c r="O1991" s="118">
        <f t="shared" si="7"/>
        <v>7</v>
      </c>
      <c r="P1991" s="118"/>
      <c r="Q1991" s="118"/>
      <c r="R1991" s="118"/>
      <c r="S1991" s="118"/>
      <c r="T1991" s="118"/>
      <c r="U1991" s="118"/>
      <c r="V1991" s="118"/>
      <c r="W1991" s="118"/>
      <c r="X1991" s="118"/>
      <c r="Y1991" s="118"/>
      <c r="Z1991" s="118"/>
      <c r="AA1991" s="118"/>
      <c r="AB1991" s="118"/>
      <c r="AC1991" s="118"/>
      <c r="AD1991" s="118"/>
      <c r="AE1991" s="118"/>
      <c r="AF1991" s="118"/>
      <c r="AG1991" s="118"/>
    </row>
    <row r="1992" ht="11.25" customHeight="1">
      <c r="A1992" s="123">
        <v>1610.023410888517</v>
      </c>
      <c r="B1992" s="124">
        <v>8.784017</v>
      </c>
      <c r="C1992" s="124">
        <f t="shared" si="1"/>
        <v>3.359650258</v>
      </c>
      <c r="D1992" s="124">
        <v>29.511224979569803</v>
      </c>
      <c r="E1992" s="125">
        <v>18.0</v>
      </c>
      <c r="F1992" s="125">
        <v>0.8</v>
      </c>
      <c r="G1992" s="126">
        <v>0.6</v>
      </c>
      <c r="H1992" s="127">
        <f t="shared" si="2"/>
        <v>345.6</v>
      </c>
      <c r="I1992" s="122">
        <f t="shared" si="3"/>
        <v>0.9468493151</v>
      </c>
      <c r="J1992" s="122">
        <f t="shared" si="4"/>
        <v>6.627945205</v>
      </c>
      <c r="K1992" s="122">
        <f t="shared" si="5"/>
        <v>5.302356164</v>
      </c>
      <c r="L1992" s="122">
        <f t="shared" si="6"/>
        <v>17</v>
      </c>
      <c r="M1992" s="125">
        <v>0.7</v>
      </c>
      <c r="N1992" s="125">
        <v>5.0</v>
      </c>
      <c r="O1992" s="118">
        <f t="shared" si="7"/>
        <v>7</v>
      </c>
      <c r="P1992" s="118"/>
      <c r="Q1992" s="118"/>
      <c r="R1992" s="118"/>
      <c r="S1992" s="118"/>
      <c r="T1992" s="118"/>
      <c r="U1992" s="118"/>
      <c r="V1992" s="118"/>
      <c r="W1992" s="118"/>
      <c r="X1992" s="118"/>
      <c r="Y1992" s="118"/>
      <c r="Z1992" s="118"/>
      <c r="AA1992" s="118"/>
      <c r="AB1992" s="118"/>
      <c r="AC1992" s="118"/>
      <c r="AD1992" s="118"/>
      <c r="AE1992" s="118"/>
      <c r="AF1992" s="118"/>
      <c r="AG1992" s="118"/>
    </row>
    <row r="1993" ht="11.25" customHeight="1">
      <c r="A1993" s="123">
        <v>4336.412388426547</v>
      </c>
      <c r="B1993" s="124">
        <v>12.231109</v>
      </c>
      <c r="C1993" s="124">
        <f t="shared" si="1"/>
        <v>6.126014033</v>
      </c>
      <c r="D1993" s="124">
        <v>74.92794537203065</v>
      </c>
      <c r="E1993" s="125">
        <v>34.0</v>
      </c>
      <c r="F1993" s="125">
        <v>0.8</v>
      </c>
      <c r="G1993" s="126">
        <v>-0.6</v>
      </c>
      <c r="H1993" s="127">
        <f t="shared" si="2"/>
        <v>163.2</v>
      </c>
      <c r="I1993" s="122">
        <f t="shared" si="3"/>
        <v>0.4471232877</v>
      </c>
      <c r="J1993" s="122">
        <f t="shared" si="4"/>
        <v>3.129863014</v>
      </c>
      <c r="K1993" s="122">
        <f t="shared" si="5"/>
        <v>2.503890411</v>
      </c>
      <c r="L1993" s="122">
        <f t="shared" si="6"/>
        <v>8</v>
      </c>
      <c r="M1993" s="125">
        <v>0.7</v>
      </c>
      <c r="N1993" s="125">
        <v>5.0</v>
      </c>
      <c r="O1993" s="118">
        <f t="shared" si="7"/>
        <v>7</v>
      </c>
      <c r="P1993" s="118"/>
      <c r="Q1993" s="118"/>
      <c r="R1993" s="118"/>
      <c r="S1993" s="118"/>
      <c r="T1993" s="118"/>
      <c r="U1993" s="118"/>
      <c r="V1993" s="118"/>
      <c r="W1993" s="118"/>
      <c r="X1993" s="118"/>
      <c r="Y1993" s="118"/>
      <c r="Z1993" s="118"/>
      <c r="AA1993" s="118"/>
      <c r="AB1993" s="118"/>
      <c r="AC1993" s="118"/>
      <c r="AD1993" s="118"/>
      <c r="AE1993" s="118"/>
      <c r="AF1993" s="118"/>
      <c r="AG1993" s="118"/>
    </row>
    <row r="1994" ht="11.25" customHeight="1">
      <c r="A1994" s="123">
        <v>36540.19918620583</v>
      </c>
      <c r="B1994" s="124">
        <v>5.082374</v>
      </c>
      <c r="C1994" s="124">
        <f t="shared" si="1"/>
        <v>13.42232043</v>
      </c>
      <c r="D1994" s="124">
        <v>68.21725234887703</v>
      </c>
      <c r="E1994" s="125">
        <v>66.0</v>
      </c>
      <c r="F1994" s="125">
        <v>0.8</v>
      </c>
      <c r="G1994" s="126">
        <v>1.2</v>
      </c>
      <c r="H1994" s="127">
        <f t="shared" si="2"/>
        <v>1742.4</v>
      </c>
      <c r="I1994" s="122">
        <f t="shared" si="3"/>
        <v>4.77369863</v>
      </c>
      <c r="J1994" s="122">
        <f t="shared" si="4"/>
        <v>33.41589041</v>
      </c>
      <c r="K1994" s="122">
        <f t="shared" si="5"/>
        <v>26.73271233</v>
      </c>
      <c r="L1994" s="122">
        <f t="shared" si="6"/>
        <v>87</v>
      </c>
      <c r="M1994" s="125">
        <v>0.7</v>
      </c>
      <c r="N1994" s="125">
        <v>5.0</v>
      </c>
      <c r="O1994" s="118">
        <f t="shared" si="7"/>
        <v>7</v>
      </c>
      <c r="P1994" s="118"/>
      <c r="Q1994" s="118"/>
      <c r="R1994" s="118"/>
      <c r="S1994" s="118"/>
      <c r="T1994" s="118"/>
      <c r="U1994" s="118"/>
      <c r="V1994" s="118"/>
      <c r="W1994" s="118"/>
      <c r="X1994" s="118"/>
      <c r="Y1994" s="118"/>
      <c r="Z1994" s="118"/>
      <c r="AA1994" s="118"/>
      <c r="AB1994" s="118"/>
      <c r="AC1994" s="118"/>
      <c r="AD1994" s="118"/>
      <c r="AE1994" s="118"/>
      <c r="AF1994" s="118"/>
      <c r="AG1994" s="118"/>
    </row>
    <row r="1995" ht="11.25" customHeight="1">
      <c r="A1995" s="123">
        <v>84554.93203427957</v>
      </c>
      <c r="B1995" s="124">
        <v>15.000414000000001</v>
      </c>
      <c r="C1995" s="124">
        <f t="shared" si="1"/>
        <v>1.771329451</v>
      </c>
      <c r="D1995" s="124">
        <v>26.57067510170199</v>
      </c>
      <c r="E1995" s="125">
        <v>10.0</v>
      </c>
      <c r="F1995" s="125">
        <v>0.8</v>
      </c>
      <c r="G1995" s="126">
        <v>0.8</v>
      </c>
      <c r="H1995" s="127">
        <f t="shared" si="2"/>
        <v>216</v>
      </c>
      <c r="I1995" s="122">
        <f t="shared" si="3"/>
        <v>0.5917808219</v>
      </c>
      <c r="J1995" s="122">
        <f t="shared" si="4"/>
        <v>4.142465753</v>
      </c>
      <c r="K1995" s="122">
        <f t="shared" si="5"/>
        <v>3.313972603</v>
      </c>
      <c r="L1995" s="122">
        <f t="shared" si="6"/>
        <v>11</v>
      </c>
      <c r="M1995" s="125">
        <v>0.7</v>
      </c>
      <c r="N1995" s="125">
        <v>5.0</v>
      </c>
      <c r="O1995" s="118">
        <f t="shared" si="7"/>
        <v>7</v>
      </c>
      <c r="P1995" s="118"/>
      <c r="Q1995" s="118"/>
      <c r="R1995" s="118"/>
      <c r="S1995" s="118"/>
      <c r="T1995" s="118"/>
      <c r="U1995" s="118"/>
      <c r="V1995" s="118"/>
      <c r="W1995" s="118"/>
      <c r="X1995" s="118"/>
      <c r="Y1995" s="118"/>
      <c r="Z1995" s="118"/>
      <c r="AA1995" s="118"/>
      <c r="AB1995" s="118"/>
      <c r="AC1995" s="118"/>
      <c r="AD1995" s="118"/>
      <c r="AE1995" s="118"/>
      <c r="AF1995" s="118"/>
      <c r="AG1995" s="118"/>
    </row>
    <row r="1996" ht="11.25" customHeight="1">
      <c r="A1996" s="123">
        <v>82987.78396548881</v>
      </c>
      <c r="B1996" s="124">
        <v>21.981377000000002</v>
      </c>
      <c r="C1996" s="124">
        <f t="shared" si="1"/>
        <v>1.728633046</v>
      </c>
      <c r="D1996" s="124">
        <v>37.9977346739691</v>
      </c>
      <c r="E1996" s="125">
        <v>10.0</v>
      </c>
      <c r="F1996" s="125">
        <v>0.8</v>
      </c>
      <c r="G1996" s="126">
        <v>1.5</v>
      </c>
      <c r="H1996" s="127">
        <f t="shared" si="2"/>
        <v>300</v>
      </c>
      <c r="I1996" s="122">
        <f t="shared" si="3"/>
        <v>0.8219178082</v>
      </c>
      <c r="J1996" s="122">
        <f t="shared" si="4"/>
        <v>5.753424658</v>
      </c>
      <c r="K1996" s="122">
        <f t="shared" si="5"/>
        <v>4.602739726</v>
      </c>
      <c r="L1996" s="122">
        <f t="shared" si="6"/>
        <v>15</v>
      </c>
      <c r="M1996" s="125">
        <v>0.7</v>
      </c>
      <c r="N1996" s="125">
        <v>5.0</v>
      </c>
      <c r="O1996" s="118">
        <f t="shared" si="7"/>
        <v>7</v>
      </c>
      <c r="P1996" s="118"/>
      <c r="Q1996" s="118"/>
      <c r="R1996" s="118"/>
      <c r="S1996" s="118"/>
      <c r="T1996" s="118"/>
      <c r="U1996" s="118"/>
      <c r="V1996" s="118"/>
      <c r="W1996" s="118"/>
      <c r="X1996" s="118"/>
      <c r="Y1996" s="118"/>
      <c r="Z1996" s="118"/>
      <c r="AA1996" s="118"/>
      <c r="AB1996" s="118"/>
      <c r="AC1996" s="118"/>
      <c r="AD1996" s="118"/>
      <c r="AE1996" s="118"/>
      <c r="AF1996" s="118"/>
      <c r="AG1996" s="118"/>
    </row>
    <row r="1997" ht="11.25" customHeight="1">
      <c r="A1997" s="123">
        <v>16821.95713684539</v>
      </c>
      <c r="B1997" s="124">
        <v>11.724559000000001</v>
      </c>
      <c r="C1997" s="124">
        <f t="shared" si="1"/>
        <v>14.83291722</v>
      </c>
      <c r="D1997" s="124">
        <v>173.90941309760973</v>
      </c>
      <c r="E1997" s="125">
        <v>82.0</v>
      </c>
      <c r="F1997" s="125">
        <v>0.8</v>
      </c>
      <c r="G1997" s="126">
        <v>-0.4</v>
      </c>
      <c r="H1997" s="127">
        <f t="shared" si="2"/>
        <v>590.4</v>
      </c>
      <c r="I1997" s="122">
        <f t="shared" si="3"/>
        <v>1.617534247</v>
      </c>
      <c r="J1997" s="122">
        <f t="shared" si="4"/>
        <v>11.32273973</v>
      </c>
      <c r="K1997" s="122">
        <f t="shared" si="5"/>
        <v>9.058191781</v>
      </c>
      <c r="L1997" s="122">
        <f t="shared" si="6"/>
        <v>29</v>
      </c>
      <c r="M1997" s="125">
        <v>0.7</v>
      </c>
      <c r="N1997" s="125">
        <v>5.0</v>
      </c>
      <c r="O1997" s="118">
        <f t="shared" si="7"/>
        <v>7</v>
      </c>
      <c r="P1997" s="118"/>
      <c r="Q1997" s="118"/>
      <c r="R1997" s="118"/>
      <c r="S1997" s="118"/>
      <c r="T1997" s="118"/>
      <c r="U1997" s="118"/>
      <c r="V1997" s="118"/>
      <c r="W1997" s="118"/>
      <c r="X1997" s="118"/>
      <c r="Y1997" s="118"/>
      <c r="Z1997" s="118"/>
      <c r="AA1997" s="118"/>
      <c r="AB1997" s="118"/>
      <c r="AC1997" s="118"/>
      <c r="AD1997" s="118"/>
      <c r="AE1997" s="118"/>
      <c r="AF1997" s="118"/>
      <c r="AG1997" s="118"/>
    </row>
    <row r="1998" ht="11.25" customHeight="1">
      <c r="A1998" s="123">
        <v>66097.56462645602</v>
      </c>
      <c r="B1998" s="124">
        <v>11.964436000000003</v>
      </c>
      <c r="C1998" s="124">
        <f t="shared" si="1"/>
        <v>1.805443814</v>
      </c>
      <c r="D1998" s="124">
        <v>21.60111696680107</v>
      </c>
      <c r="E1998" s="125">
        <v>10.0</v>
      </c>
      <c r="F1998" s="125">
        <v>0.8</v>
      </c>
      <c r="G1998" s="126">
        <v>-0.6</v>
      </c>
      <c r="H1998" s="127">
        <f t="shared" si="2"/>
        <v>48</v>
      </c>
      <c r="I1998" s="122">
        <f t="shared" si="3"/>
        <v>0.1315068493</v>
      </c>
      <c r="J1998" s="122">
        <f t="shared" si="4"/>
        <v>0.9205479452</v>
      </c>
      <c r="K1998" s="122">
        <f t="shared" si="5"/>
        <v>0.7364383562</v>
      </c>
      <c r="L1998" s="122">
        <f t="shared" si="6"/>
        <v>2</v>
      </c>
      <c r="M1998" s="125">
        <v>0.7</v>
      </c>
      <c r="N1998" s="125">
        <v>5.0</v>
      </c>
      <c r="O1998" s="118">
        <f t="shared" si="7"/>
        <v>7</v>
      </c>
      <c r="P1998" s="118"/>
      <c r="Q1998" s="118"/>
      <c r="R1998" s="118"/>
      <c r="S1998" s="118"/>
      <c r="T1998" s="118"/>
      <c r="U1998" s="118"/>
      <c r="V1998" s="118"/>
      <c r="W1998" s="118"/>
      <c r="X1998" s="118"/>
      <c r="Y1998" s="118"/>
      <c r="Z1998" s="118"/>
      <c r="AA1998" s="118"/>
      <c r="AB1998" s="118"/>
      <c r="AC1998" s="118"/>
      <c r="AD1998" s="118"/>
      <c r="AE1998" s="118"/>
      <c r="AF1998" s="118"/>
      <c r="AG1998" s="118"/>
    </row>
    <row r="1999" ht="11.25" customHeight="1">
      <c r="A1999" s="123">
        <v>10529.673404726358</v>
      </c>
      <c r="B1999" s="124">
        <v>8.047897</v>
      </c>
      <c r="C1999" s="124">
        <f t="shared" si="1"/>
        <v>1.887471779</v>
      </c>
      <c r="D1999" s="124">
        <v>15.19017846589404</v>
      </c>
      <c r="E1999" s="125">
        <v>10.0</v>
      </c>
      <c r="F1999" s="125">
        <v>0.8</v>
      </c>
      <c r="G1999" s="126">
        <v>1.2</v>
      </c>
      <c r="H1999" s="127">
        <f t="shared" si="2"/>
        <v>264</v>
      </c>
      <c r="I1999" s="122">
        <f t="shared" si="3"/>
        <v>0.7232876712</v>
      </c>
      <c r="J1999" s="122">
        <f t="shared" si="4"/>
        <v>5.063013699</v>
      </c>
      <c r="K1999" s="122">
        <f t="shared" si="5"/>
        <v>4.050410959</v>
      </c>
      <c r="L1999" s="122">
        <f t="shared" si="6"/>
        <v>13</v>
      </c>
      <c r="M1999" s="125">
        <v>0.7</v>
      </c>
      <c r="N1999" s="125">
        <v>5.0</v>
      </c>
      <c r="O1999" s="118">
        <f t="shared" si="7"/>
        <v>7</v>
      </c>
      <c r="P1999" s="118"/>
      <c r="Q1999" s="118"/>
      <c r="R1999" s="118"/>
      <c r="S1999" s="118"/>
      <c r="T1999" s="118"/>
      <c r="U1999" s="118"/>
      <c r="V1999" s="118"/>
      <c r="W1999" s="118"/>
      <c r="X1999" s="118"/>
      <c r="Y1999" s="118"/>
      <c r="Z1999" s="118"/>
      <c r="AA1999" s="118"/>
      <c r="AB1999" s="118"/>
      <c r="AC1999" s="118"/>
      <c r="AD1999" s="118"/>
      <c r="AE1999" s="118"/>
      <c r="AF1999" s="118"/>
      <c r="AG1999" s="118"/>
    </row>
    <row r="2000" ht="11.25" customHeight="1">
      <c r="A2000" s="123">
        <v>14561.625878350382</v>
      </c>
      <c r="B2000" s="124">
        <v>29.683544000000005</v>
      </c>
      <c r="C2000" s="124">
        <f t="shared" si="1"/>
        <v>1.704827595</v>
      </c>
      <c r="D2000" s="124">
        <v>50.60532493688122</v>
      </c>
      <c r="E2000" s="125">
        <v>10.0</v>
      </c>
      <c r="F2000" s="125">
        <v>0.8</v>
      </c>
      <c r="G2000" s="126">
        <v>1.5</v>
      </c>
      <c r="H2000" s="127">
        <f t="shared" si="2"/>
        <v>300</v>
      </c>
      <c r="I2000" s="122">
        <f t="shared" si="3"/>
        <v>0.8219178082</v>
      </c>
      <c r="J2000" s="122">
        <f t="shared" si="4"/>
        <v>5.753424658</v>
      </c>
      <c r="K2000" s="122">
        <f t="shared" si="5"/>
        <v>4.602739726</v>
      </c>
      <c r="L2000" s="122">
        <f t="shared" si="6"/>
        <v>15</v>
      </c>
      <c r="M2000" s="125">
        <v>0.7</v>
      </c>
      <c r="N2000" s="125">
        <v>5.0</v>
      </c>
      <c r="O2000" s="118">
        <f t="shared" si="7"/>
        <v>7</v>
      </c>
      <c r="P2000" s="118"/>
      <c r="Q2000" s="118"/>
      <c r="R2000" s="118"/>
      <c r="S2000" s="118"/>
      <c r="T2000" s="118"/>
      <c r="U2000" s="118"/>
      <c r="V2000" s="118"/>
      <c r="W2000" s="118"/>
      <c r="X2000" s="118"/>
      <c r="Y2000" s="118"/>
      <c r="Z2000" s="118"/>
      <c r="AA2000" s="118"/>
      <c r="AB2000" s="118"/>
      <c r="AC2000" s="118"/>
      <c r="AD2000" s="118"/>
      <c r="AE2000" s="118"/>
      <c r="AF2000" s="118"/>
      <c r="AG2000" s="118"/>
    </row>
    <row r="2001" ht="11.25" customHeight="1">
      <c r="A2001" s="123">
        <v>66951.12365704801</v>
      </c>
      <c r="B2001" s="124">
        <v>7.414176000000001</v>
      </c>
      <c r="C2001" s="124">
        <f t="shared" si="1"/>
        <v>41.99558382</v>
      </c>
      <c r="D2001" s="124">
        <v>311.36264964036343</v>
      </c>
      <c r="E2001" s="125">
        <v>220.0</v>
      </c>
      <c r="F2001" s="125">
        <v>0.8</v>
      </c>
      <c r="G2001" s="126">
        <v>-0.2</v>
      </c>
      <c r="H2001" s="127">
        <f t="shared" si="2"/>
        <v>2112</v>
      </c>
      <c r="I2001" s="122">
        <f t="shared" si="3"/>
        <v>5.78630137</v>
      </c>
      <c r="J2001" s="122">
        <f t="shared" si="4"/>
        <v>40.50410959</v>
      </c>
      <c r="K2001" s="122">
        <f t="shared" si="5"/>
        <v>32.40328767</v>
      </c>
      <c r="L2001" s="122">
        <f t="shared" si="6"/>
        <v>105</v>
      </c>
      <c r="M2001" s="125">
        <v>0.7</v>
      </c>
      <c r="N2001" s="125">
        <v>5.0</v>
      </c>
      <c r="O2001" s="118">
        <f t="shared" si="7"/>
        <v>7</v>
      </c>
      <c r="P2001" s="118"/>
      <c r="Q2001" s="118"/>
      <c r="R2001" s="118"/>
      <c r="S2001" s="118"/>
      <c r="T2001" s="118"/>
      <c r="U2001" s="118"/>
      <c r="V2001" s="118"/>
      <c r="W2001" s="118"/>
      <c r="X2001" s="118"/>
      <c r="Y2001" s="118"/>
      <c r="Z2001" s="118"/>
      <c r="AA2001" s="118"/>
      <c r="AB2001" s="118"/>
      <c r="AC2001" s="118"/>
      <c r="AD2001" s="118"/>
      <c r="AE2001" s="118"/>
      <c r="AF2001" s="118"/>
      <c r="AG2001" s="118"/>
    </row>
    <row r="2002" ht="11.25" customHeight="1">
      <c r="A2002" s="123">
        <v>26378.629851496527</v>
      </c>
      <c r="B2002" s="124">
        <v>10.042208</v>
      </c>
      <c r="C2002" s="124">
        <f t="shared" si="1"/>
        <v>4.778040195</v>
      </c>
      <c r="D2002" s="124">
        <v>47.98207346675805</v>
      </c>
      <c r="E2002" s="125">
        <v>26.0</v>
      </c>
      <c r="F2002" s="125">
        <v>0.8</v>
      </c>
      <c r="G2002" s="126">
        <v>0.8</v>
      </c>
      <c r="H2002" s="127">
        <f t="shared" si="2"/>
        <v>561.6</v>
      </c>
      <c r="I2002" s="122">
        <f t="shared" si="3"/>
        <v>1.538630137</v>
      </c>
      <c r="J2002" s="122">
        <f t="shared" si="4"/>
        <v>10.77041096</v>
      </c>
      <c r="K2002" s="122">
        <f t="shared" si="5"/>
        <v>8.616328767</v>
      </c>
      <c r="L2002" s="122">
        <f t="shared" si="6"/>
        <v>28</v>
      </c>
      <c r="M2002" s="125">
        <v>0.7</v>
      </c>
      <c r="N2002" s="125">
        <v>5.0</v>
      </c>
      <c r="O2002" s="118">
        <f t="shared" si="7"/>
        <v>7</v>
      </c>
      <c r="P2002" s="118"/>
      <c r="Q2002" s="118"/>
      <c r="R2002" s="118"/>
      <c r="S2002" s="118"/>
      <c r="T2002" s="118"/>
      <c r="U2002" s="118"/>
      <c r="V2002" s="118"/>
      <c r="W2002" s="118"/>
      <c r="X2002" s="118"/>
      <c r="Y2002" s="118"/>
      <c r="Z2002" s="118"/>
      <c r="AA2002" s="118"/>
      <c r="AB2002" s="118"/>
      <c r="AC2002" s="118"/>
      <c r="AD2002" s="118"/>
      <c r="AE2002" s="118"/>
      <c r="AF2002" s="118"/>
      <c r="AG2002" s="118"/>
    </row>
    <row r="2003" ht="11.25" customHeight="1">
      <c r="A2003" s="123">
        <v>98206.36745573013</v>
      </c>
      <c r="B2003" s="124">
        <v>21.534337</v>
      </c>
      <c r="C2003" s="124">
        <f t="shared" si="1"/>
        <v>3.114967686</v>
      </c>
      <c r="D2003" s="124">
        <v>67.07876389502368</v>
      </c>
      <c r="E2003" s="125">
        <v>18.0</v>
      </c>
      <c r="F2003" s="125">
        <v>0.8</v>
      </c>
      <c r="G2003" s="126">
        <v>-0.4</v>
      </c>
      <c r="H2003" s="127">
        <f t="shared" si="2"/>
        <v>129.6</v>
      </c>
      <c r="I2003" s="122">
        <f t="shared" si="3"/>
        <v>0.3550684932</v>
      </c>
      <c r="J2003" s="122">
        <f t="shared" si="4"/>
        <v>2.485479452</v>
      </c>
      <c r="K2003" s="122">
        <f t="shared" si="5"/>
        <v>1.988383562</v>
      </c>
      <c r="L2003" s="122">
        <f t="shared" si="6"/>
        <v>6</v>
      </c>
      <c r="M2003" s="125">
        <v>0.7</v>
      </c>
      <c r="N2003" s="125">
        <v>5.0</v>
      </c>
      <c r="O2003" s="118">
        <f t="shared" si="7"/>
        <v>7</v>
      </c>
      <c r="P2003" s="118"/>
      <c r="Q2003" s="118"/>
      <c r="R2003" s="118"/>
      <c r="S2003" s="118"/>
      <c r="T2003" s="118"/>
      <c r="U2003" s="118"/>
      <c r="V2003" s="118"/>
      <c r="W2003" s="118"/>
      <c r="X2003" s="118"/>
      <c r="Y2003" s="118"/>
      <c r="Z2003" s="118"/>
      <c r="AA2003" s="118"/>
      <c r="AB2003" s="118"/>
      <c r="AC2003" s="118"/>
      <c r="AD2003" s="118"/>
      <c r="AE2003" s="118"/>
      <c r="AF2003" s="118"/>
      <c r="AG2003" s="118"/>
    </row>
    <row r="2004" ht="11.25" customHeight="1">
      <c r="A2004" s="123">
        <v>86793.4041773432</v>
      </c>
      <c r="B2004" s="124">
        <v>12.078847000000001</v>
      </c>
      <c r="C2004" s="124">
        <f t="shared" si="1"/>
        <v>4.690002871</v>
      </c>
      <c r="D2004" s="124">
        <v>56.64982710884533</v>
      </c>
      <c r="E2004" s="125">
        <v>26.0</v>
      </c>
      <c r="F2004" s="125">
        <v>0.8</v>
      </c>
      <c r="G2004" s="126">
        <v>1.5</v>
      </c>
      <c r="H2004" s="127">
        <f t="shared" si="2"/>
        <v>780</v>
      </c>
      <c r="I2004" s="122">
        <f t="shared" si="3"/>
        <v>2.136986301</v>
      </c>
      <c r="J2004" s="122">
        <f t="shared" si="4"/>
        <v>14.95890411</v>
      </c>
      <c r="K2004" s="122">
        <f t="shared" si="5"/>
        <v>11.96712329</v>
      </c>
      <c r="L2004" s="122">
        <f t="shared" si="6"/>
        <v>39</v>
      </c>
      <c r="M2004" s="125">
        <v>0.7</v>
      </c>
      <c r="N2004" s="125">
        <v>5.0</v>
      </c>
      <c r="O2004" s="118">
        <f t="shared" si="7"/>
        <v>7</v>
      </c>
      <c r="P2004" s="118"/>
      <c r="Q2004" s="118"/>
      <c r="R2004" s="118"/>
      <c r="S2004" s="118"/>
      <c r="T2004" s="118"/>
      <c r="U2004" s="118"/>
      <c r="V2004" s="118"/>
      <c r="W2004" s="118"/>
      <c r="X2004" s="118"/>
      <c r="Y2004" s="118"/>
      <c r="Z2004" s="118"/>
      <c r="AA2004" s="118"/>
      <c r="AB2004" s="118"/>
      <c r="AC2004" s="118"/>
      <c r="AD2004" s="118"/>
      <c r="AE2004" s="118"/>
      <c r="AF2004" s="118"/>
      <c r="AG2004" s="118"/>
    </row>
    <row r="2005" ht="11.25" customHeight="1">
      <c r="A2005" s="123">
        <v>32713.08559150805</v>
      </c>
      <c r="B2005" s="124">
        <v>15.523431</v>
      </c>
      <c r="C2005" s="124">
        <f t="shared" si="1"/>
        <v>1.766799861</v>
      </c>
      <c r="D2005" s="124">
        <v>27.426795728083825</v>
      </c>
      <c r="E2005" s="125">
        <v>10.0</v>
      </c>
      <c r="F2005" s="125">
        <v>0.8</v>
      </c>
      <c r="G2005" s="126">
        <v>1.5</v>
      </c>
      <c r="H2005" s="127">
        <f t="shared" si="2"/>
        <v>300</v>
      </c>
      <c r="I2005" s="122">
        <f t="shared" si="3"/>
        <v>0.8219178082</v>
      </c>
      <c r="J2005" s="122">
        <f t="shared" si="4"/>
        <v>5.753424658</v>
      </c>
      <c r="K2005" s="122">
        <f t="shared" si="5"/>
        <v>4.602739726</v>
      </c>
      <c r="L2005" s="122">
        <f t="shared" si="6"/>
        <v>15</v>
      </c>
      <c r="M2005" s="125">
        <v>0.7</v>
      </c>
      <c r="N2005" s="125">
        <v>5.0</v>
      </c>
      <c r="O2005" s="118">
        <f t="shared" si="7"/>
        <v>7</v>
      </c>
      <c r="P2005" s="118"/>
      <c r="Q2005" s="118"/>
      <c r="R2005" s="118"/>
      <c r="S2005" s="118"/>
      <c r="T2005" s="118"/>
      <c r="U2005" s="118"/>
      <c r="V2005" s="118"/>
      <c r="W2005" s="118"/>
      <c r="X2005" s="118"/>
      <c r="Y2005" s="118"/>
      <c r="Z2005" s="118"/>
      <c r="AA2005" s="118"/>
      <c r="AB2005" s="118"/>
      <c r="AC2005" s="118"/>
      <c r="AD2005" s="118"/>
      <c r="AE2005" s="118"/>
      <c r="AF2005" s="118"/>
      <c r="AG2005" s="118"/>
    </row>
    <row r="2006" ht="11.25" customHeight="1">
      <c r="A2006" s="123">
        <v>92433.65716079029</v>
      </c>
      <c r="B2006" s="124">
        <v>5.645926</v>
      </c>
      <c r="C2006" s="124">
        <f t="shared" si="1"/>
        <v>3.589341168</v>
      </c>
      <c r="D2006" s="124">
        <v>20.265154625042577</v>
      </c>
      <c r="E2006" s="125">
        <v>18.0</v>
      </c>
      <c r="F2006" s="125">
        <v>0.8</v>
      </c>
      <c r="G2006" s="126">
        <v>1.5</v>
      </c>
      <c r="H2006" s="127">
        <f t="shared" si="2"/>
        <v>540</v>
      </c>
      <c r="I2006" s="122">
        <f t="shared" si="3"/>
        <v>1.479452055</v>
      </c>
      <c r="J2006" s="122">
        <f t="shared" si="4"/>
        <v>10.35616438</v>
      </c>
      <c r="K2006" s="122">
        <f t="shared" si="5"/>
        <v>8.284931507</v>
      </c>
      <c r="L2006" s="122">
        <f t="shared" si="6"/>
        <v>27</v>
      </c>
      <c r="M2006" s="125">
        <v>0.7</v>
      </c>
      <c r="N2006" s="125">
        <v>5.0</v>
      </c>
      <c r="O2006" s="118">
        <f t="shared" si="7"/>
        <v>7</v>
      </c>
      <c r="P2006" s="118"/>
      <c r="Q2006" s="118"/>
      <c r="R2006" s="118"/>
      <c r="S2006" s="118"/>
      <c r="T2006" s="118"/>
      <c r="U2006" s="118"/>
      <c r="V2006" s="118"/>
      <c r="W2006" s="118"/>
      <c r="X2006" s="118"/>
      <c r="Y2006" s="118"/>
      <c r="Z2006" s="118"/>
      <c r="AA2006" s="118"/>
      <c r="AB2006" s="118"/>
      <c r="AC2006" s="118"/>
      <c r="AD2006" s="118"/>
      <c r="AE2006" s="118"/>
      <c r="AF2006" s="118"/>
      <c r="AG2006" s="118"/>
    </row>
    <row r="2007" ht="11.25" customHeight="1">
      <c r="A2007" s="123">
        <v>78261.55220363778</v>
      </c>
      <c r="B2007" s="124">
        <v>11.884950000000002</v>
      </c>
      <c r="C2007" s="124">
        <f t="shared" si="1"/>
        <v>6.14234175</v>
      </c>
      <c r="D2007" s="124">
        <v>73.00142458267541</v>
      </c>
      <c r="E2007" s="125">
        <v>34.0</v>
      </c>
      <c r="F2007" s="125">
        <v>0.8</v>
      </c>
      <c r="G2007" s="126">
        <v>-0.4</v>
      </c>
      <c r="H2007" s="127">
        <f t="shared" si="2"/>
        <v>244.8</v>
      </c>
      <c r="I2007" s="122">
        <f t="shared" si="3"/>
        <v>0.6706849315</v>
      </c>
      <c r="J2007" s="122">
        <f t="shared" si="4"/>
        <v>4.694794521</v>
      </c>
      <c r="K2007" s="122">
        <f t="shared" si="5"/>
        <v>3.755835616</v>
      </c>
      <c r="L2007" s="122">
        <f t="shared" si="6"/>
        <v>12</v>
      </c>
      <c r="M2007" s="125">
        <v>0.7</v>
      </c>
      <c r="N2007" s="125">
        <v>5.0</v>
      </c>
      <c r="O2007" s="118">
        <f t="shared" si="7"/>
        <v>7</v>
      </c>
      <c r="P2007" s="118"/>
      <c r="Q2007" s="118"/>
      <c r="R2007" s="118"/>
      <c r="S2007" s="118"/>
      <c r="T2007" s="118"/>
      <c r="U2007" s="118"/>
      <c r="V2007" s="118"/>
      <c r="W2007" s="118"/>
      <c r="X2007" s="118"/>
      <c r="Y2007" s="118"/>
      <c r="Z2007" s="118"/>
      <c r="AA2007" s="118"/>
      <c r="AB2007" s="118"/>
      <c r="AC2007" s="118"/>
      <c r="AD2007" s="118"/>
      <c r="AE2007" s="118"/>
      <c r="AF2007" s="118"/>
      <c r="AG2007" s="118"/>
    </row>
    <row r="2008" ht="11.25" customHeight="1">
      <c r="A2008" s="123">
        <v>57719.39020970391</v>
      </c>
      <c r="B2008" s="124">
        <v>47.049343</v>
      </c>
      <c r="C2008" s="124">
        <f t="shared" si="1"/>
        <v>3.023552735</v>
      </c>
      <c r="D2008" s="124">
        <v>142.25616970390055</v>
      </c>
      <c r="E2008" s="125">
        <v>18.0</v>
      </c>
      <c r="F2008" s="125">
        <v>0.8</v>
      </c>
      <c r="G2008" s="126">
        <v>1.2</v>
      </c>
      <c r="H2008" s="127">
        <f t="shared" si="2"/>
        <v>475.2</v>
      </c>
      <c r="I2008" s="122">
        <f t="shared" si="3"/>
        <v>1.301917808</v>
      </c>
      <c r="J2008" s="122">
        <f t="shared" si="4"/>
        <v>9.113424658</v>
      </c>
      <c r="K2008" s="122">
        <f t="shared" si="5"/>
        <v>7.290739726</v>
      </c>
      <c r="L2008" s="122">
        <f t="shared" si="6"/>
        <v>24</v>
      </c>
      <c r="M2008" s="125">
        <v>0.7</v>
      </c>
      <c r="N2008" s="125">
        <v>5.0</v>
      </c>
      <c r="O2008" s="118">
        <f t="shared" si="7"/>
        <v>7</v>
      </c>
      <c r="P2008" s="118"/>
      <c r="Q2008" s="118"/>
      <c r="R2008" s="118"/>
      <c r="S2008" s="118"/>
      <c r="T2008" s="118"/>
      <c r="U2008" s="118"/>
      <c r="V2008" s="118"/>
      <c r="W2008" s="118"/>
      <c r="X2008" s="118"/>
      <c r="Y2008" s="118"/>
      <c r="Z2008" s="118"/>
      <c r="AA2008" s="118"/>
      <c r="AB2008" s="118"/>
      <c r="AC2008" s="118"/>
      <c r="AD2008" s="118"/>
      <c r="AE2008" s="118"/>
      <c r="AF2008" s="118"/>
      <c r="AG2008" s="118"/>
    </row>
    <row r="2009" ht="11.25" customHeight="1">
      <c r="A2009" s="123">
        <v>2199.0989839852705</v>
      </c>
      <c r="B2009" s="124">
        <v>8.006944</v>
      </c>
      <c r="C2009" s="124">
        <f t="shared" si="1"/>
        <v>13.9767754</v>
      </c>
      <c r="D2009" s="124">
        <v>111.91125792061008</v>
      </c>
      <c r="E2009" s="125">
        <v>74.0</v>
      </c>
      <c r="F2009" s="125">
        <v>0.8</v>
      </c>
      <c r="G2009" s="126">
        <v>1.2</v>
      </c>
      <c r="H2009" s="127">
        <f t="shared" si="2"/>
        <v>1953.6</v>
      </c>
      <c r="I2009" s="122">
        <f t="shared" si="3"/>
        <v>5.352328767</v>
      </c>
      <c r="J2009" s="122">
        <f t="shared" si="4"/>
        <v>37.46630137</v>
      </c>
      <c r="K2009" s="122">
        <f t="shared" si="5"/>
        <v>29.9730411</v>
      </c>
      <c r="L2009" s="122">
        <f t="shared" si="6"/>
        <v>97</v>
      </c>
      <c r="M2009" s="125">
        <v>0.7</v>
      </c>
      <c r="N2009" s="125">
        <v>5.0</v>
      </c>
      <c r="O2009" s="118">
        <f t="shared" si="7"/>
        <v>7</v>
      </c>
      <c r="P2009" s="118"/>
      <c r="Q2009" s="118"/>
      <c r="R2009" s="118"/>
      <c r="S2009" s="118"/>
      <c r="T2009" s="118"/>
      <c r="U2009" s="118"/>
      <c r="V2009" s="118"/>
      <c r="W2009" s="118"/>
      <c r="X2009" s="118"/>
      <c r="Y2009" s="118"/>
      <c r="Z2009" s="118"/>
      <c r="AA2009" s="118"/>
      <c r="AB2009" s="118"/>
      <c r="AC2009" s="118"/>
      <c r="AD2009" s="118"/>
      <c r="AE2009" s="118"/>
      <c r="AF2009" s="118"/>
      <c r="AG2009" s="118"/>
    </row>
    <row r="2010" ht="11.25" customHeight="1">
      <c r="A2010" s="123">
        <v>31340.14649178094</v>
      </c>
      <c r="B2010" s="124">
        <v>10.454433000000002</v>
      </c>
      <c r="C2010" s="124">
        <f t="shared" si="1"/>
        <v>6.221283767</v>
      </c>
      <c r="D2010" s="124">
        <v>65.03999431500621</v>
      </c>
      <c r="E2010" s="125">
        <v>34.0</v>
      </c>
      <c r="F2010" s="125">
        <v>0.8</v>
      </c>
      <c r="G2010" s="126">
        <v>1.2</v>
      </c>
      <c r="H2010" s="127">
        <f t="shared" si="2"/>
        <v>897.6</v>
      </c>
      <c r="I2010" s="122">
        <f t="shared" si="3"/>
        <v>2.459178082</v>
      </c>
      <c r="J2010" s="122">
        <f t="shared" si="4"/>
        <v>17.21424658</v>
      </c>
      <c r="K2010" s="122">
        <f t="shared" si="5"/>
        <v>13.77139726</v>
      </c>
      <c r="L2010" s="122">
        <f t="shared" si="6"/>
        <v>45</v>
      </c>
      <c r="M2010" s="125">
        <v>0.7</v>
      </c>
      <c r="N2010" s="125">
        <v>5.0</v>
      </c>
      <c r="O2010" s="118">
        <f t="shared" si="7"/>
        <v>7</v>
      </c>
      <c r="P2010" s="118"/>
      <c r="Q2010" s="118"/>
      <c r="R2010" s="118"/>
      <c r="S2010" s="118"/>
      <c r="T2010" s="118"/>
      <c r="U2010" s="118"/>
      <c r="V2010" s="118"/>
      <c r="W2010" s="118"/>
      <c r="X2010" s="118"/>
      <c r="Y2010" s="118"/>
      <c r="Z2010" s="118"/>
      <c r="AA2010" s="118"/>
      <c r="AB2010" s="118"/>
      <c r="AC2010" s="118"/>
      <c r="AD2010" s="118"/>
      <c r="AE2010" s="118"/>
      <c r="AF2010" s="118"/>
      <c r="AG2010" s="118"/>
    </row>
    <row r="2011" ht="11.25" customHeight="1">
      <c r="A2011" s="123">
        <v>44624.30576690598</v>
      </c>
      <c r="B2011" s="124">
        <v>7.719558000000001</v>
      </c>
      <c r="C2011" s="124">
        <f t="shared" si="1"/>
        <v>35.30521664</v>
      </c>
      <c r="D2011" s="124">
        <v>272.540667539539</v>
      </c>
      <c r="E2011" s="125">
        <v>186.0</v>
      </c>
      <c r="F2011" s="125">
        <v>0.8</v>
      </c>
      <c r="G2011" s="126">
        <v>0.4</v>
      </c>
      <c r="H2011" s="127">
        <f t="shared" si="2"/>
        <v>3124.8</v>
      </c>
      <c r="I2011" s="122">
        <f t="shared" si="3"/>
        <v>8.56109589</v>
      </c>
      <c r="J2011" s="122">
        <f t="shared" si="4"/>
        <v>59.92767123</v>
      </c>
      <c r="K2011" s="122">
        <f t="shared" si="5"/>
        <v>47.94213699</v>
      </c>
      <c r="L2011" s="122">
        <f t="shared" si="6"/>
        <v>156</v>
      </c>
      <c r="M2011" s="125">
        <v>0.7</v>
      </c>
      <c r="N2011" s="125">
        <v>5.0</v>
      </c>
      <c r="O2011" s="118">
        <f t="shared" si="7"/>
        <v>7</v>
      </c>
      <c r="P2011" s="118"/>
      <c r="Q2011" s="118"/>
      <c r="R2011" s="118"/>
      <c r="S2011" s="118"/>
      <c r="T2011" s="118"/>
      <c r="U2011" s="118"/>
      <c r="V2011" s="118"/>
      <c r="W2011" s="118"/>
      <c r="X2011" s="118"/>
      <c r="Y2011" s="118"/>
      <c r="Z2011" s="118"/>
      <c r="AA2011" s="118"/>
      <c r="AB2011" s="118"/>
      <c r="AC2011" s="118"/>
      <c r="AD2011" s="118"/>
      <c r="AE2011" s="118"/>
      <c r="AF2011" s="118"/>
      <c r="AG2011" s="118"/>
    </row>
    <row r="2012" ht="11.25" customHeight="1">
      <c r="A2012" s="125"/>
      <c r="B2012" s="125"/>
      <c r="C2012" s="125"/>
      <c r="D2012" s="125"/>
      <c r="E2012" s="125"/>
      <c r="F2012" s="125"/>
      <c r="G2012" s="126"/>
      <c r="H2012" s="127"/>
      <c r="I2012" s="127"/>
      <c r="J2012" s="127"/>
      <c r="K2012" s="127"/>
      <c r="L2012" s="127"/>
      <c r="M2012" s="125"/>
      <c r="N2012" s="125"/>
      <c r="O2012" s="125"/>
      <c r="P2012" s="118"/>
      <c r="Q2012" s="118"/>
      <c r="R2012" s="118"/>
      <c r="S2012" s="118"/>
      <c r="T2012" s="118"/>
      <c r="U2012" s="118"/>
      <c r="V2012" s="118"/>
      <c r="W2012" s="118"/>
      <c r="X2012" s="118"/>
      <c r="Y2012" s="118"/>
      <c r="Z2012" s="118"/>
      <c r="AA2012" s="118"/>
      <c r="AB2012" s="118"/>
      <c r="AC2012" s="118"/>
      <c r="AD2012" s="118"/>
      <c r="AE2012" s="118"/>
      <c r="AF2012" s="118"/>
      <c r="AG2012" s="118"/>
    </row>
    <row r="2013" ht="11.25" customHeight="1">
      <c r="A2013" s="118"/>
      <c r="B2013" s="118"/>
      <c r="C2013" s="118"/>
      <c r="D2013" s="118"/>
      <c r="E2013" s="118"/>
      <c r="F2013" s="118"/>
      <c r="G2013" s="121"/>
      <c r="H2013" s="122"/>
      <c r="I2013" s="122"/>
      <c r="J2013" s="122"/>
      <c r="K2013" s="122"/>
      <c r="L2013" s="122"/>
      <c r="M2013" s="118"/>
      <c r="N2013" s="118"/>
      <c r="O2013" s="118"/>
      <c r="P2013" s="118"/>
      <c r="Q2013" s="118"/>
      <c r="R2013" s="118"/>
      <c r="S2013" s="118"/>
      <c r="T2013" s="118"/>
      <c r="U2013" s="118"/>
      <c r="V2013" s="118"/>
      <c r="W2013" s="118"/>
      <c r="X2013" s="118"/>
      <c r="Y2013" s="118"/>
      <c r="Z2013" s="118"/>
      <c r="AA2013" s="118"/>
      <c r="AB2013" s="118"/>
      <c r="AC2013" s="118"/>
      <c r="AD2013" s="118"/>
      <c r="AE2013" s="118"/>
      <c r="AF2013" s="118"/>
      <c r="AG2013" s="118"/>
    </row>
    <row r="2014" ht="11.25" customHeight="1">
      <c r="A2014" s="118"/>
      <c r="B2014" s="118"/>
      <c r="C2014" s="118"/>
      <c r="D2014" s="118"/>
      <c r="E2014" s="118"/>
      <c r="F2014" s="118"/>
      <c r="G2014" s="121"/>
      <c r="H2014" s="122"/>
      <c r="I2014" s="122"/>
      <c r="J2014" s="122"/>
      <c r="K2014" s="122"/>
      <c r="L2014" s="122"/>
      <c r="M2014" s="118"/>
      <c r="N2014" s="118"/>
      <c r="O2014" s="118"/>
      <c r="P2014" s="118"/>
      <c r="Q2014" s="118"/>
      <c r="R2014" s="118"/>
      <c r="S2014" s="118"/>
      <c r="T2014" s="118"/>
      <c r="U2014" s="118"/>
      <c r="V2014" s="118"/>
      <c r="W2014" s="118"/>
      <c r="X2014" s="118"/>
      <c r="Y2014" s="118"/>
      <c r="Z2014" s="118"/>
      <c r="AA2014" s="118"/>
      <c r="AB2014" s="118"/>
      <c r="AC2014" s="118"/>
      <c r="AD2014" s="118"/>
      <c r="AE2014" s="118"/>
      <c r="AF2014" s="118"/>
      <c r="AG2014" s="118"/>
    </row>
    <row r="2015" ht="11.25" customHeight="1">
      <c r="A2015" s="118"/>
      <c r="B2015" s="118"/>
      <c r="C2015" s="118"/>
      <c r="D2015" s="118"/>
      <c r="E2015" s="118"/>
      <c r="F2015" s="118"/>
      <c r="G2015" s="121"/>
      <c r="H2015" s="122"/>
      <c r="I2015" s="122"/>
      <c r="J2015" s="122"/>
      <c r="K2015" s="122"/>
      <c r="L2015" s="122"/>
      <c r="M2015" s="118"/>
      <c r="N2015" s="118"/>
      <c r="O2015" s="118"/>
      <c r="P2015" s="118"/>
      <c r="Q2015" s="118"/>
      <c r="R2015" s="118"/>
      <c r="S2015" s="118"/>
      <c r="T2015" s="118"/>
      <c r="U2015" s="118"/>
      <c r="V2015" s="118"/>
      <c r="W2015" s="118"/>
      <c r="X2015" s="118"/>
      <c r="Y2015" s="118"/>
      <c r="Z2015" s="118"/>
      <c r="AA2015" s="118"/>
      <c r="AB2015" s="118"/>
      <c r="AC2015" s="118"/>
      <c r="AD2015" s="118"/>
      <c r="AE2015" s="118"/>
      <c r="AF2015" s="118"/>
      <c r="AG2015" s="118"/>
    </row>
    <row r="2016" ht="11.25" customHeight="1">
      <c r="A2016" s="118"/>
      <c r="B2016" s="118"/>
      <c r="C2016" s="118"/>
      <c r="D2016" s="118"/>
      <c r="E2016" s="118"/>
      <c r="F2016" s="118"/>
      <c r="G2016" s="121"/>
      <c r="H2016" s="122"/>
      <c r="I2016" s="122"/>
      <c r="J2016" s="122"/>
      <c r="K2016" s="122"/>
      <c r="L2016" s="122"/>
      <c r="M2016" s="118"/>
      <c r="N2016" s="118"/>
      <c r="O2016" s="118"/>
      <c r="P2016" s="118"/>
      <c r="Q2016" s="118"/>
      <c r="R2016" s="118"/>
      <c r="S2016" s="118"/>
      <c r="T2016" s="118"/>
      <c r="U2016" s="118"/>
      <c r="V2016" s="118"/>
      <c r="W2016" s="118"/>
      <c r="X2016" s="118"/>
      <c r="Y2016" s="118"/>
      <c r="Z2016" s="118"/>
      <c r="AA2016" s="118"/>
      <c r="AB2016" s="118"/>
      <c r="AC2016" s="118"/>
      <c r="AD2016" s="118"/>
      <c r="AE2016" s="118"/>
      <c r="AF2016" s="118"/>
      <c r="AG2016" s="118"/>
    </row>
    <row r="2017" ht="11.25" customHeight="1">
      <c r="A2017" s="118"/>
      <c r="B2017" s="118"/>
      <c r="C2017" s="118"/>
      <c r="D2017" s="118"/>
      <c r="E2017" s="118"/>
      <c r="F2017" s="118"/>
      <c r="G2017" s="121"/>
      <c r="H2017" s="122"/>
      <c r="I2017" s="122"/>
      <c r="J2017" s="122"/>
      <c r="K2017" s="122"/>
      <c r="L2017" s="122"/>
      <c r="M2017" s="118"/>
      <c r="N2017" s="118"/>
      <c r="O2017" s="118"/>
      <c r="P2017" s="118"/>
      <c r="Q2017" s="118"/>
      <c r="R2017" s="118"/>
      <c r="S2017" s="118"/>
      <c r="T2017" s="118"/>
      <c r="U2017" s="118"/>
      <c r="V2017" s="118"/>
      <c r="W2017" s="118"/>
      <c r="X2017" s="118"/>
      <c r="Y2017" s="118"/>
      <c r="Z2017" s="118"/>
      <c r="AA2017" s="118"/>
      <c r="AB2017" s="118"/>
      <c r="AC2017" s="118"/>
      <c r="AD2017" s="118"/>
      <c r="AE2017" s="118"/>
      <c r="AF2017" s="118"/>
      <c r="AG2017" s="118"/>
    </row>
    <row r="2018" ht="11.25" customHeight="1">
      <c r="A2018" s="118"/>
      <c r="B2018" s="118"/>
      <c r="C2018" s="118"/>
      <c r="D2018" s="118"/>
      <c r="E2018" s="118"/>
      <c r="F2018" s="118"/>
      <c r="G2018" s="121"/>
      <c r="H2018" s="122"/>
      <c r="I2018" s="122"/>
      <c r="J2018" s="122"/>
      <c r="K2018" s="122"/>
      <c r="L2018" s="122"/>
      <c r="M2018" s="118"/>
      <c r="N2018" s="118"/>
      <c r="O2018" s="118"/>
      <c r="P2018" s="118"/>
      <c r="Q2018" s="118"/>
      <c r="R2018" s="118"/>
      <c r="S2018" s="118"/>
      <c r="T2018" s="118"/>
      <c r="U2018" s="118"/>
      <c r="V2018" s="118"/>
      <c r="W2018" s="118"/>
      <c r="X2018" s="118"/>
      <c r="Y2018" s="118"/>
      <c r="Z2018" s="118"/>
      <c r="AA2018" s="118"/>
      <c r="AB2018" s="118"/>
      <c r="AC2018" s="118"/>
      <c r="AD2018" s="118"/>
      <c r="AE2018" s="118"/>
      <c r="AF2018" s="118"/>
      <c r="AG2018" s="118"/>
    </row>
    <row r="2019" ht="11.25" customHeight="1">
      <c r="A2019" s="118"/>
      <c r="B2019" s="118"/>
      <c r="C2019" s="118"/>
      <c r="D2019" s="118"/>
      <c r="E2019" s="118"/>
      <c r="F2019" s="118"/>
      <c r="G2019" s="121"/>
      <c r="H2019" s="122"/>
      <c r="I2019" s="122"/>
      <c r="J2019" s="122"/>
      <c r="K2019" s="122"/>
      <c r="L2019" s="122"/>
      <c r="M2019" s="118"/>
      <c r="N2019" s="118"/>
      <c r="O2019" s="118"/>
      <c r="P2019" s="118"/>
      <c r="Q2019" s="118"/>
      <c r="R2019" s="118"/>
      <c r="S2019" s="118"/>
      <c r="T2019" s="118"/>
      <c r="U2019" s="118"/>
      <c r="V2019" s="118"/>
      <c r="W2019" s="118"/>
      <c r="X2019" s="118"/>
      <c r="Y2019" s="118"/>
      <c r="Z2019" s="118"/>
      <c r="AA2019" s="118"/>
      <c r="AB2019" s="118"/>
      <c r="AC2019" s="118"/>
      <c r="AD2019" s="118"/>
      <c r="AE2019" s="118"/>
      <c r="AF2019" s="118"/>
      <c r="AG2019" s="118"/>
    </row>
    <row r="2020" ht="11.25" customHeight="1">
      <c r="A2020" s="118"/>
      <c r="B2020" s="118"/>
      <c r="C2020" s="118"/>
      <c r="D2020" s="118"/>
      <c r="E2020" s="118"/>
      <c r="F2020" s="118"/>
      <c r="G2020" s="121"/>
      <c r="H2020" s="122"/>
      <c r="I2020" s="122"/>
      <c r="J2020" s="122"/>
      <c r="K2020" s="122"/>
      <c r="L2020" s="122"/>
      <c r="M2020" s="118"/>
      <c r="N2020" s="118"/>
      <c r="O2020" s="118"/>
      <c r="P2020" s="118"/>
      <c r="Q2020" s="118"/>
      <c r="R2020" s="118"/>
      <c r="S2020" s="118"/>
      <c r="T2020" s="118"/>
      <c r="U2020" s="118"/>
      <c r="V2020" s="118"/>
      <c r="W2020" s="118"/>
      <c r="X2020" s="118"/>
      <c r="Y2020" s="118"/>
      <c r="Z2020" s="118"/>
      <c r="AA2020" s="118"/>
      <c r="AB2020" s="118"/>
      <c r="AC2020" s="118"/>
      <c r="AD2020" s="118"/>
      <c r="AE2020" s="118"/>
      <c r="AF2020" s="118"/>
      <c r="AG2020" s="118"/>
    </row>
    <row r="2021" ht="11.25" customHeight="1">
      <c r="A2021" s="118"/>
      <c r="B2021" s="118"/>
      <c r="C2021" s="118"/>
      <c r="D2021" s="118"/>
      <c r="E2021" s="118"/>
      <c r="F2021" s="118"/>
      <c r="G2021" s="121"/>
      <c r="H2021" s="122"/>
      <c r="I2021" s="122"/>
      <c r="J2021" s="122"/>
      <c r="K2021" s="122"/>
      <c r="L2021" s="122"/>
      <c r="M2021" s="118"/>
      <c r="N2021" s="118"/>
      <c r="O2021" s="118"/>
      <c r="P2021" s="118"/>
      <c r="Q2021" s="118"/>
      <c r="R2021" s="118"/>
      <c r="S2021" s="118"/>
      <c r="T2021" s="118"/>
      <c r="U2021" s="118"/>
      <c r="V2021" s="118"/>
      <c r="W2021" s="118"/>
      <c r="X2021" s="118"/>
      <c r="Y2021" s="118"/>
      <c r="Z2021" s="118"/>
      <c r="AA2021" s="118"/>
      <c r="AB2021" s="118"/>
      <c r="AC2021" s="118"/>
      <c r="AD2021" s="118"/>
      <c r="AE2021" s="118"/>
      <c r="AF2021" s="118"/>
      <c r="AG2021" s="118"/>
    </row>
    <row r="2022" ht="11.25" customHeight="1">
      <c r="A2022" s="118"/>
      <c r="B2022" s="118"/>
      <c r="C2022" s="118"/>
      <c r="D2022" s="118"/>
      <c r="E2022" s="118"/>
      <c r="F2022" s="118"/>
      <c r="G2022" s="121"/>
      <c r="H2022" s="122"/>
      <c r="I2022" s="122"/>
      <c r="J2022" s="122"/>
      <c r="K2022" s="122"/>
      <c r="L2022" s="122"/>
      <c r="M2022" s="118"/>
      <c r="N2022" s="118"/>
      <c r="O2022" s="118"/>
      <c r="P2022" s="118"/>
      <c r="Q2022" s="118"/>
      <c r="R2022" s="118"/>
      <c r="S2022" s="118"/>
      <c r="T2022" s="118"/>
      <c r="U2022" s="118"/>
      <c r="V2022" s="118"/>
      <c r="W2022" s="118"/>
      <c r="X2022" s="118"/>
      <c r="Y2022" s="118"/>
      <c r="Z2022" s="118"/>
      <c r="AA2022" s="118"/>
      <c r="AB2022" s="118"/>
      <c r="AC2022" s="118"/>
      <c r="AD2022" s="118"/>
      <c r="AE2022" s="118"/>
      <c r="AF2022" s="118"/>
      <c r="AG2022" s="118"/>
    </row>
    <row r="2023" ht="11.25" customHeight="1">
      <c r="A2023" s="118"/>
      <c r="B2023" s="118"/>
      <c r="C2023" s="118"/>
      <c r="D2023" s="118"/>
      <c r="E2023" s="118"/>
      <c r="F2023" s="118"/>
      <c r="G2023" s="121"/>
      <c r="H2023" s="122"/>
      <c r="I2023" s="122"/>
      <c r="J2023" s="122"/>
      <c r="K2023" s="122"/>
      <c r="L2023" s="122"/>
      <c r="M2023" s="118"/>
      <c r="N2023" s="118"/>
      <c r="O2023" s="118"/>
      <c r="P2023" s="118"/>
      <c r="Q2023" s="118"/>
      <c r="R2023" s="118"/>
      <c r="S2023" s="118"/>
      <c r="T2023" s="118"/>
      <c r="U2023" s="118"/>
      <c r="V2023" s="118"/>
      <c r="W2023" s="118"/>
      <c r="X2023" s="118"/>
      <c r="Y2023" s="118"/>
      <c r="Z2023" s="118"/>
      <c r="AA2023" s="118"/>
      <c r="AB2023" s="118"/>
      <c r="AC2023" s="118"/>
      <c r="AD2023" s="118"/>
      <c r="AE2023" s="118"/>
      <c r="AF2023" s="118"/>
      <c r="AG2023" s="118"/>
    </row>
    <row r="2024" ht="11.25" customHeight="1">
      <c r="A2024" s="118"/>
      <c r="B2024" s="118"/>
      <c r="C2024" s="118"/>
      <c r="D2024" s="118"/>
      <c r="E2024" s="118"/>
      <c r="F2024" s="118"/>
      <c r="G2024" s="121"/>
      <c r="H2024" s="122"/>
      <c r="I2024" s="122"/>
      <c r="J2024" s="122"/>
      <c r="K2024" s="122"/>
      <c r="L2024" s="122"/>
      <c r="M2024" s="118"/>
      <c r="N2024" s="118"/>
      <c r="O2024" s="118"/>
      <c r="P2024" s="118"/>
      <c r="Q2024" s="118"/>
      <c r="R2024" s="118"/>
      <c r="S2024" s="118"/>
      <c r="T2024" s="118"/>
      <c r="U2024" s="118"/>
      <c r="V2024" s="118"/>
      <c r="W2024" s="118"/>
      <c r="X2024" s="118"/>
      <c r="Y2024" s="118"/>
      <c r="Z2024" s="118"/>
      <c r="AA2024" s="118"/>
      <c r="AB2024" s="118"/>
      <c r="AC2024" s="118"/>
      <c r="AD2024" s="118"/>
      <c r="AE2024" s="118"/>
      <c r="AF2024" s="118"/>
      <c r="AG2024" s="118"/>
    </row>
    <row r="2025" ht="11.25" customHeight="1">
      <c r="A2025" s="118"/>
      <c r="B2025" s="118"/>
      <c r="C2025" s="118"/>
      <c r="D2025" s="118"/>
      <c r="E2025" s="118"/>
      <c r="F2025" s="118"/>
      <c r="G2025" s="121"/>
      <c r="H2025" s="122"/>
      <c r="I2025" s="122"/>
      <c r="J2025" s="122"/>
      <c r="K2025" s="122"/>
      <c r="L2025" s="122"/>
      <c r="M2025" s="118"/>
      <c r="N2025" s="118"/>
      <c r="O2025" s="118"/>
      <c r="P2025" s="118"/>
      <c r="Q2025" s="118"/>
      <c r="R2025" s="118"/>
      <c r="S2025" s="118"/>
      <c r="T2025" s="118"/>
      <c r="U2025" s="118"/>
      <c r="V2025" s="118"/>
      <c r="W2025" s="118"/>
      <c r="X2025" s="118"/>
      <c r="Y2025" s="118"/>
      <c r="Z2025" s="118"/>
      <c r="AA2025" s="118"/>
      <c r="AB2025" s="118"/>
      <c r="AC2025" s="118"/>
      <c r="AD2025" s="118"/>
      <c r="AE2025" s="118"/>
      <c r="AF2025" s="118"/>
      <c r="AG2025" s="118"/>
    </row>
    <row r="2026" ht="11.25" customHeight="1">
      <c r="A2026" s="118"/>
      <c r="B2026" s="118"/>
      <c r="C2026" s="118"/>
      <c r="D2026" s="118"/>
      <c r="E2026" s="118"/>
      <c r="F2026" s="118"/>
      <c r="G2026" s="121"/>
      <c r="H2026" s="122"/>
      <c r="I2026" s="122"/>
      <c r="J2026" s="122"/>
      <c r="K2026" s="122"/>
      <c r="L2026" s="122"/>
      <c r="M2026" s="118"/>
      <c r="N2026" s="118"/>
      <c r="O2026" s="118"/>
      <c r="P2026" s="118"/>
      <c r="Q2026" s="118"/>
      <c r="R2026" s="118"/>
      <c r="S2026" s="118"/>
      <c r="T2026" s="118"/>
      <c r="U2026" s="118"/>
      <c r="V2026" s="118"/>
      <c r="W2026" s="118"/>
      <c r="X2026" s="118"/>
      <c r="Y2026" s="118"/>
      <c r="Z2026" s="118"/>
      <c r="AA2026" s="118"/>
      <c r="AB2026" s="118"/>
      <c r="AC2026" s="118"/>
      <c r="AD2026" s="118"/>
      <c r="AE2026" s="118"/>
      <c r="AF2026" s="118"/>
      <c r="AG2026" s="118"/>
    </row>
    <row r="2027" ht="11.25" customHeight="1">
      <c r="A2027" s="118"/>
      <c r="B2027" s="118"/>
      <c r="C2027" s="118"/>
      <c r="D2027" s="118"/>
      <c r="E2027" s="118"/>
      <c r="F2027" s="118"/>
      <c r="G2027" s="121"/>
      <c r="H2027" s="122"/>
      <c r="I2027" s="122"/>
      <c r="J2027" s="122"/>
      <c r="K2027" s="122"/>
      <c r="L2027" s="122"/>
      <c r="M2027" s="118"/>
      <c r="N2027" s="118"/>
      <c r="O2027" s="118"/>
      <c r="P2027" s="118"/>
      <c r="Q2027" s="118"/>
      <c r="R2027" s="118"/>
      <c r="S2027" s="118"/>
      <c r="T2027" s="118"/>
      <c r="U2027" s="118"/>
      <c r="V2027" s="118"/>
      <c r="W2027" s="118"/>
      <c r="X2027" s="118"/>
      <c r="Y2027" s="118"/>
      <c r="Z2027" s="118"/>
      <c r="AA2027" s="118"/>
      <c r="AB2027" s="118"/>
      <c r="AC2027" s="118"/>
      <c r="AD2027" s="118"/>
      <c r="AE2027" s="118"/>
      <c r="AF2027" s="118"/>
      <c r="AG2027" s="118"/>
    </row>
    <row r="2028" ht="11.25" customHeight="1">
      <c r="A2028" s="118"/>
      <c r="B2028" s="118"/>
      <c r="C2028" s="118"/>
      <c r="D2028" s="118"/>
      <c r="E2028" s="118"/>
      <c r="F2028" s="118"/>
      <c r="G2028" s="121"/>
      <c r="H2028" s="122"/>
      <c r="I2028" s="122"/>
      <c r="J2028" s="122"/>
      <c r="K2028" s="122"/>
      <c r="L2028" s="122"/>
      <c r="M2028" s="118"/>
      <c r="N2028" s="118"/>
      <c r="O2028" s="118"/>
      <c r="P2028" s="118"/>
      <c r="Q2028" s="118"/>
      <c r="R2028" s="118"/>
      <c r="S2028" s="118"/>
      <c r="T2028" s="118"/>
      <c r="U2028" s="118"/>
      <c r="V2028" s="118"/>
      <c r="W2028" s="118"/>
      <c r="X2028" s="118"/>
      <c r="Y2028" s="118"/>
      <c r="Z2028" s="118"/>
      <c r="AA2028" s="118"/>
      <c r="AB2028" s="118"/>
      <c r="AC2028" s="118"/>
      <c r="AD2028" s="118"/>
      <c r="AE2028" s="118"/>
      <c r="AF2028" s="118"/>
      <c r="AG2028" s="118"/>
    </row>
    <row r="2029" ht="11.25" customHeight="1">
      <c r="A2029" s="118"/>
      <c r="B2029" s="118"/>
      <c r="C2029" s="118"/>
      <c r="D2029" s="118"/>
      <c r="E2029" s="118"/>
      <c r="F2029" s="118"/>
      <c r="G2029" s="121"/>
      <c r="H2029" s="122"/>
      <c r="I2029" s="122"/>
      <c r="J2029" s="122"/>
      <c r="K2029" s="122"/>
      <c r="L2029" s="122"/>
      <c r="M2029" s="118"/>
      <c r="N2029" s="118"/>
      <c r="O2029" s="118"/>
      <c r="P2029" s="118"/>
      <c r="Q2029" s="118"/>
      <c r="R2029" s="118"/>
      <c r="S2029" s="118"/>
      <c r="T2029" s="118"/>
      <c r="U2029" s="118"/>
      <c r="V2029" s="118"/>
      <c r="W2029" s="118"/>
      <c r="X2029" s="118"/>
      <c r="Y2029" s="118"/>
      <c r="Z2029" s="118"/>
      <c r="AA2029" s="118"/>
      <c r="AB2029" s="118"/>
      <c r="AC2029" s="118"/>
      <c r="AD2029" s="118"/>
      <c r="AE2029" s="118"/>
      <c r="AF2029" s="118"/>
      <c r="AG2029" s="118"/>
    </row>
    <row r="2030" ht="11.25" customHeight="1">
      <c r="A2030" s="118"/>
      <c r="B2030" s="118"/>
      <c r="C2030" s="118"/>
      <c r="D2030" s="118"/>
      <c r="E2030" s="118"/>
      <c r="F2030" s="118"/>
      <c r="G2030" s="121"/>
      <c r="H2030" s="122"/>
      <c r="I2030" s="122"/>
      <c r="J2030" s="122"/>
      <c r="K2030" s="122"/>
      <c r="L2030" s="122"/>
      <c r="M2030" s="118"/>
      <c r="N2030" s="118"/>
      <c r="O2030" s="118"/>
      <c r="P2030" s="118"/>
      <c r="Q2030" s="118"/>
      <c r="R2030" s="118"/>
      <c r="S2030" s="118"/>
      <c r="T2030" s="118"/>
      <c r="U2030" s="118"/>
      <c r="V2030" s="118"/>
      <c r="W2030" s="118"/>
      <c r="X2030" s="118"/>
      <c r="Y2030" s="118"/>
      <c r="Z2030" s="118"/>
      <c r="AA2030" s="118"/>
      <c r="AB2030" s="118"/>
      <c r="AC2030" s="118"/>
      <c r="AD2030" s="118"/>
      <c r="AE2030" s="118"/>
      <c r="AF2030" s="118"/>
      <c r="AG2030" s="118"/>
    </row>
    <row r="2031" ht="11.25" customHeight="1">
      <c r="A2031" s="118"/>
      <c r="B2031" s="118"/>
      <c r="C2031" s="118"/>
      <c r="D2031" s="118"/>
      <c r="E2031" s="118"/>
      <c r="F2031" s="118"/>
      <c r="G2031" s="121"/>
      <c r="H2031" s="122"/>
      <c r="I2031" s="122"/>
      <c r="J2031" s="122"/>
      <c r="K2031" s="122"/>
      <c r="L2031" s="122"/>
      <c r="M2031" s="118"/>
      <c r="N2031" s="118"/>
      <c r="O2031" s="118"/>
      <c r="P2031" s="118"/>
      <c r="Q2031" s="118"/>
      <c r="R2031" s="118"/>
      <c r="S2031" s="118"/>
      <c r="T2031" s="118"/>
      <c r="U2031" s="118"/>
      <c r="V2031" s="118"/>
      <c r="W2031" s="118"/>
      <c r="X2031" s="118"/>
      <c r="Y2031" s="118"/>
      <c r="Z2031" s="118"/>
      <c r="AA2031" s="118"/>
      <c r="AB2031" s="118"/>
      <c r="AC2031" s="118"/>
      <c r="AD2031" s="118"/>
      <c r="AE2031" s="118"/>
      <c r="AF2031" s="118"/>
      <c r="AG2031" s="118"/>
    </row>
    <row r="2032" ht="11.25" customHeight="1">
      <c r="A2032" s="118"/>
      <c r="B2032" s="118"/>
      <c r="C2032" s="118"/>
      <c r="D2032" s="118"/>
      <c r="E2032" s="118"/>
      <c r="F2032" s="118"/>
      <c r="G2032" s="121"/>
      <c r="H2032" s="122"/>
      <c r="I2032" s="122"/>
      <c r="J2032" s="122"/>
      <c r="K2032" s="122"/>
      <c r="L2032" s="122"/>
      <c r="M2032" s="118"/>
      <c r="N2032" s="118"/>
      <c r="O2032" s="118"/>
      <c r="P2032" s="118"/>
      <c r="Q2032" s="118"/>
      <c r="R2032" s="118"/>
      <c r="S2032" s="118"/>
      <c r="T2032" s="118"/>
      <c r="U2032" s="118"/>
      <c r="V2032" s="118"/>
      <c r="W2032" s="118"/>
      <c r="X2032" s="118"/>
      <c r="Y2032" s="118"/>
      <c r="Z2032" s="118"/>
      <c r="AA2032" s="118"/>
      <c r="AB2032" s="118"/>
      <c r="AC2032" s="118"/>
      <c r="AD2032" s="118"/>
      <c r="AE2032" s="118"/>
      <c r="AF2032" s="118"/>
      <c r="AG2032" s="118"/>
    </row>
    <row r="2033" ht="11.25" customHeight="1">
      <c r="A2033" s="118"/>
      <c r="B2033" s="118"/>
      <c r="C2033" s="118"/>
      <c r="D2033" s="118"/>
      <c r="E2033" s="118"/>
      <c r="F2033" s="118"/>
      <c r="G2033" s="121"/>
      <c r="H2033" s="122"/>
      <c r="I2033" s="122"/>
      <c r="J2033" s="122"/>
      <c r="K2033" s="122"/>
      <c r="L2033" s="122"/>
      <c r="M2033" s="118"/>
      <c r="N2033" s="118"/>
      <c r="O2033" s="118"/>
      <c r="P2033" s="118"/>
      <c r="Q2033" s="118"/>
      <c r="R2033" s="118"/>
      <c r="S2033" s="118"/>
      <c r="T2033" s="118"/>
      <c r="U2033" s="118"/>
      <c r="V2033" s="118"/>
      <c r="W2033" s="118"/>
      <c r="X2033" s="118"/>
      <c r="Y2033" s="118"/>
      <c r="Z2033" s="118"/>
      <c r="AA2033" s="118"/>
      <c r="AB2033" s="118"/>
      <c r="AC2033" s="118"/>
      <c r="AD2033" s="118"/>
      <c r="AE2033" s="118"/>
      <c r="AF2033" s="118"/>
      <c r="AG2033" s="118"/>
    </row>
    <row r="2034" ht="11.25" customHeight="1">
      <c r="A2034" s="118"/>
      <c r="B2034" s="118"/>
      <c r="C2034" s="118"/>
      <c r="D2034" s="118"/>
      <c r="E2034" s="118"/>
      <c r="F2034" s="118"/>
      <c r="G2034" s="121"/>
      <c r="H2034" s="122"/>
      <c r="I2034" s="122"/>
      <c r="J2034" s="122"/>
      <c r="K2034" s="122"/>
      <c r="L2034" s="122"/>
      <c r="M2034" s="118"/>
      <c r="N2034" s="118"/>
      <c r="O2034" s="118"/>
      <c r="P2034" s="118"/>
      <c r="Q2034" s="118"/>
      <c r="R2034" s="118"/>
      <c r="S2034" s="118"/>
      <c r="T2034" s="118"/>
      <c r="U2034" s="118"/>
      <c r="V2034" s="118"/>
      <c r="W2034" s="118"/>
      <c r="X2034" s="118"/>
      <c r="Y2034" s="118"/>
      <c r="Z2034" s="118"/>
      <c r="AA2034" s="118"/>
      <c r="AB2034" s="118"/>
      <c r="AC2034" s="118"/>
      <c r="AD2034" s="118"/>
      <c r="AE2034" s="118"/>
      <c r="AF2034" s="118"/>
      <c r="AG2034" s="118"/>
    </row>
    <row r="2035" ht="11.25" customHeight="1">
      <c r="A2035" s="118"/>
      <c r="B2035" s="118"/>
      <c r="C2035" s="118"/>
      <c r="D2035" s="118"/>
      <c r="E2035" s="118"/>
      <c r="F2035" s="118"/>
      <c r="G2035" s="121"/>
      <c r="H2035" s="122"/>
      <c r="I2035" s="122"/>
      <c r="J2035" s="122"/>
      <c r="K2035" s="122"/>
      <c r="L2035" s="122"/>
      <c r="M2035" s="118"/>
      <c r="N2035" s="118"/>
      <c r="O2035" s="118"/>
      <c r="P2035" s="118"/>
      <c r="Q2035" s="118"/>
      <c r="R2035" s="118"/>
      <c r="S2035" s="118"/>
      <c r="T2035" s="118"/>
      <c r="U2035" s="118"/>
      <c r="V2035" s="118"/>
      <c r="W2035" s="118"/>
      <c r="X2035" s="118"/>
      <c r="Y2035" s="118"/>
      <c r="Z2035" s="118"/>
      <c r="AA2035" s="118"/>
      <c r="AB2035" s="118"/>
      <c r="AC2035" s="118"/>
      <c r="AD2035" s="118"/>
      <c r="AE2035" s="118"/>
      <c r="AF2035" s="118"/>
      <c r="AG2035" s="118"/>
    </row>
    <row r="2036" ht="11.25" customHeight="1">
      <c r="A2036" s="118"/>
      <c r="B2036" s="118"/>
      <c r="C2036" s="118"/>
      <c r="D2036" s="118"/>
      <c r="E2036" s="118"/>
      <c r="F2036" s="118"/>
      <c r="G2036" s="121"/>
      <c r="H2036" s="122"/>
      <c r="I2036" s="122"/>
      <c r="J2036" s="122"/>
      <c r="K2036" s="122"/>
      <c r="L2036" s="122"/>
      <c r="M2036" s="118"/>
      <c r="N2036" s="118"/>
      <c r="O2036" s="118"/>
      <c r="P2036" s="118"/>
      <c r="Q2036" s="118"/>
      <c r="R2036" s="118"/>
      <c r="S2036" s="118"/>
      <c r="T2036" s="118"/>
      <c r="U2036" s="118"/>
      <c r="V2036" s="118"/>
      <c r="W2036" s="118"/>
      <c r="X2036" s="118"/>
      <c r="Y2036" s="118"/>
      <c r="Z2036" s="118"/>
      <c r="AA2036" s="118"/>
      <c r="AB2036" s="118"/>
      <c r="AC2036" s="118"/>
      <c r="AD2036" s="118"/>
      <c r="AE2036" s="118"/>
      <c r="AF2036" s="118"/>
      <c r="AG2036" s="118"/>
    </row>
    <row r="2037" ht="11.25" customHeight="1">
      <c r="A2037" s="118"/>
      <c r="B2037" s="118"/>
      <c r="C2037" s="118"/>
      <c r="D2037" s="118"/>
      <c r="E2037" s="118"/>
      <c r="F2037" s="118"/>
      <c r="G2037" s="121"/>
      <c r="H2037" s="122"/>
      <c r="I2037" s="122"/>
      <c r="J2037" s="122"/>
      <c r="K2037" s="122"/>
      <c r="L2037" s="122"/>
      <c r="M2037" s="118"/>
      <c r="N2037" s="118"/>
      <c r="O2037" s="118"/>
      <c r="P2037" s="118"/>
      <c r="Q2037" s="118"/>
      <c r="R2037" s="118"/>
      <c r="S2037" s="118"/>
      <c r="T2037" s="118"/>
      <c r="U2037" s="118"/>
      <c r="V2037" s="118"/>
      <c r="W2037" s="118"/>
      <c r="X2037" s="118"/>
      <c r="Y2037" s="118"/>
      <c r="Z2037" s="118"/>
      <c r="AA2037" s="118"/>
      <c r="AB2037" s="118"/>
      <c r="AC2037" s="118"/>
      <c r="AD2037" s="118"/>
      <c r="AE2037" s="118"/>
      <c r="AF2037" s="118"/>
      <c r="AG2037" s="118"/>
    </row>
    <row r="2038" ht="11.25" customHeight="1">
      <c r="A2038" s="118"/>
      <c r="B2038" s="118"/>
      <c r="C2038" s="118"/>
      <c r="D2038" s="118"/>
      <c r="E2038" s="118"/>
      <c r="F2038" s="118"/>
      <c r="G2038" s="121"/>
      <c r="H2038" s="122"/>
      <c r="I2038" s="122"/>
      <c r="J2038" s="122"/>
      <c r="K2038" s="122"/>
      <c r="L2038" s="122"/>
      <c r="M2038" s="118"/>
      <c r="N2038" s="118"/>
      <c r="O2038" s="118"/>
      <c r="P2038" s="118"/>
      <c r="Q2038" s="118"/>
      <c r="R2038" s="118"/>
      <c r="S2038" s="118"/>
      <c r="T2038" s="118"/>
      <c r="U2038" s="118"/>
      <c r="V2038" s="118"/>
      <c r="W2038" s="118"/>
      <c r="X2038" s="118"/>
      <c r="Y2038" s="118"/>
      <c r="Z2038" s="118"/>
      <c r="AA2038" s="118"/>
      <c r="AB2038" s="118"/>
      <c r="AC2038" s="118"/>
      <c r="AD2038" s="118"/>
      <c r="AE2038" s="118"/>
      <c r="AF2038" s="118"/>
      <c r="AG2038" s="118"/>
    </row>
    <row r="2039" ht="11.25" customHeight="1">
      <c r="A2039" s="118"/>
      <c r="B2039" s="118"/>
      <c r="C2039" s="118"/>
      <c r="D2039" s="118"/>
      <c r="E2039" s="118"/>
      <c r="F2039" s="118"/>
      <c r="G2039" s="121"/>
      <c r="H2039" s="122"/>
      <c r="I2039" s="122"/>
      <c r="J2039" s="122"/>
      <c r="K2039" s="122"/>
      <c r="L2039" s="122"/>
      <c r="M2039" s="118"/>
      <c r="N2039" s="118"/>
      <c r="O2039" s="118"/>
      <c r="P2039" s="118"/>
      <c r="Q2039" s="118"/>
      <c r="R2039" s="118"/>
      <c r="S2039" s="118"/>
      <c r="T2039" s="118"/>
      <c r="U2039" s="118"/>
      <c r="V2039" s="118"/>
      <c r="W2039" s="118"/>
      <c r="X2039" s="118"/>
      <c r="Y2039" s="118"/>
      <c r="Z2039" s="118"/>
      <c r="AA2039" s="118"/>
      <c r="AB2039" s="118"/>
      <c r="AC2039" s="118"/>
      <c r="AD2039" s="118"/>
      <c r="AE2039" s="118"/>
      <c r="AF2039" s="118"/>
      <c r="AG2039" s="118"/>
    </row>
    <row r="2040" ht="11.25" customHeight="1">
      <c r="A2040" s="118"/>
      <c r="B2040" s="118"/>
      <c r="C2040" s="118"/>
      <c r="D2040" s="118"/>
      <c r="E2040" s="118"/>
      <c r="F2040" s="118"/>
      <c r="G2040" s="121"/>
      <c r="H2040" s="122"/>
      <c r="I2040" s="122"/>
      <c r="J2040" s="122"/>
      <c r="K2040" s="122"/>
      <c r="L2040" s="122"/>
      <c r="M2040" s="118"/>
      <c r="N2040" s="118"/>
      <c r="O2040" s="118"/>
      <c r="P2040" s="118"/>
      <c r="Q2040" s="118"/>
      <c r="R2040" s="118"/>
      <c r="S2040" s="118"/>
      <c r="T2040" s="118"/>
      <c r="U2040" s="118"/>
      <c r="V2040" s="118"/>
      <c r="W2040" s="118"/>
      <c r="X2040" s="118"/>
      <c r="Y2040" s="118"/>
      <c r="Z2040" s="118"/>
      <c r="AA2040" s="118"/>
      <c r="AB2040" s="118"/>
      <c r="AC2040" s="118"/>
      <c r="AD2040" s="118"/>
      <c r="AE2040" s="118"/>
      <c r="AF2040" s="118"/>
      <c r="AG2040" s="118"/>
    </row>
    <row r="2041" ht="11.25" customHeight="1">
      <c r="A2041" s="118"/>
      <c r="B2041" s="118"/>
      <c r="C2041" s="118"/>
      <c r="D2041" s="118"/>
      <c r="E2041" s="118"/>
      <c r="F2041" s="118"/>
      <c r="G2041" s="121"/>
      <c r="H2041" s="122"/>
      <c r="I2041" s="122"/>
      <c r="J2041" s="122"/>
      <c r="K2041" s="122"/>
      <c r="L2041" s="122"/>
      <c r="M2041" s="118"/>
      <c r="N2041" s="118"/>
      <c r="O2041" s="118"/>
      <c r="P2041" s="118"/>
      <c r="Q2041" s="118"/>
      <c r="R2041" s="118"/>
      <c r="S2041" s="118"/>
      <c r="T2041" s="118"/>
      <c r="U2041" s="118"/>
      <c r="V2041" s="118"/>
      <c r="W2041" s="118"/>
      <c r="X2041" s="118"/>
      <c r="Y2041" s="118"/>
      <c r="Z2041" s="118"/>
      <c r="AA2041" s="118"/>
      <c r="AB2041" s="118"/>
      <c r="AC2041" s="118"/>
      <c r="AD2041" s="118"/>
      <c r="AE2041" s="118"/>
      <c r="AF2041" s="118"/>
      <c r="AG2041" s="118"/>
    </row>
    <row r="2042" ht="11.25" customHeight="1">
      <c r="A2042" s="118"/>
      <c r="B2042" s="118"/>
      <c r="C2042" s="118"/>
      <c r="D2042" s="118"/>
      <c r="E2042" s="118"/>
      <c r="F2042" s="118"/>
      <c r="G2042" s="121"/>
      <c r="H2042" s="122"/>
      <c r="I2042" s="122"/>
      <c r="J2042" s="122"/>
      <c r="K2042" s="122"/>
      <c r="L2042" s="122"/>
      <c r="M2042" s="118"/>
      <c r="N2042" s="118"/>
      <c r="O2042" s="118"/>
      <c r="P2042" s="118"/>
      <c r="Q2042" s="118"/>
      <c r="R2042" s="118"/>
      <c r="S2042" s="118"/>
      <c r="T2042" s="118"/>
      <c r="U2042" s="118"/>
      <c r="V2042" s="118"/>
      <c r="W2042" s="118"/>
      <c r="X2042" s="118"/>
      <c r="Y2042" s="118"/>
      <c r="Z2042" s="118"/>
      <c r="AA2042" s="118"/>
      <c r="AB2042" s="118"/>
      <c r="AC2042" s="118"/>
      <c r="AD2042" s="118"/>
      <c r="AE2042" s="118"/>
      <c r="AF2042" s="118"/>
      <c r="AG2042" s="118"/>
    </row>
    <row r="2043" ht="11.25" customHeight="1">
      <c r="A2043" s="118"/>
      <c r="B2043" s="118"/>
      <c r="C2043" s="118"/>
      <c r="D2043" s="118"/>
      <c r="E2043" s="118"/>
      <c r="F2043" s="118"/>
      <c r="G2043" s="121"/>
      <c r="H2043" s="122"/>
      <c r="I2043" s="122"/>
      <c r="J2043" s="122"/>
      <c r="K2043" s="122"/>
      <c r="L2043" s="122"/>
      <c r="M2043" s="118"/>
      <c r="N2043" s="118"/>
      <c r="O2043" s="118"/>
      <c r="P2043" s="118"/>
      <c r="Q2043" s="118"/>
      <c r="R2043" s="118"/>
      <c r="S2043" s="118"/>
      <c r="T2043" s="118"/>
      <c r="U2043" s="118"/>
      <c r="V2043" s="118"/>
      <c r="W2043" s="118"/>
      <c r="X2043" s="118"/>
      <c r="Y2043" s="118"/>
      <c r="Z2043" s="118"/>
      <c r="AA2043" s="118"/>
      <c r="AB2043" s="118"/>
      <c r="AC2043" s="118"/>
      <c r="AD2043" s="118"/>
      <c r="AE2043" s="118"/>
      <c r="AF2043" s="118"/>
      <c r="AG2043" s="118"/>
    </row>
    <row r="2044" ht="11.25" customHeight="1">
      <c r="A2044" s="118"/>
      <c r="B2044" s="118"/>
      <c r="C2044" s="118"/>
      <c r="D2044" s="118"/>
      <c r="E2044" s="118"/>
      <c r="F2044" s="118"/>
      <c r="G2044" s="121"/>
      <c r="H2044" s="122"/>
      <c r="I2044" s="122"/>
      <c r="J2044" s="122"/>
      <c r="K2044" s="122"/>
      <c r="L2044" s="122"/>
      <c r="M2044" s="118"/>
      <c r="N2044" s="118"/>
      <c r="O2044" s="118"/>
      <c r="P2044" s="118"/>
      <c r="Q2044" s="118"/>
      <c r="R2044" s="118"/>
      <c r="S2044" s="118"/>
      <c r="T2044" s="118"/>
      <c r="U2044" s="118"/>
      <c r="V2044" s="118"/>
      <c r="W2044" s="118"/>
      <c r="X2044" s="118"/>
      <c r="Y2044" s="118"/>
      <c r="Z2044" s="118"/>
      <c r="AA2044" s="118"/>
      <c r="AB2044" s="118"/>
      <c r="AC2044" s="118"/>
      <c r="AD2044" s="118"/>
      <c r="AE2044" s="118"/>
      <c r="AF2044" s="118"/>
      <c r="AG2044" s="118"/>
    </row>
    <row r="2045" ht="11.25" customHeight="1">
      <c r="A2045" s="118"/>
      <c r="B2045" s="118"/>
      <c r="C2045" s="118"/>
      <c r="D2045" s="118"/>
      <c r="E2045" s="118"/>
      <c r="F2045" s="118"/>
      <c r="G2045" s="121"/>
      <c r="H2045" s="122"/>
      <c r="I2045" s="122"/>
      <c r="J2045" s="122"/>
      <c r="K2045" s="122"/>
      <c r="L2045" s="122"/>
      <c r="M2045" s="118"/>
      <c r="N2045" s="118"/>
      <c r="O2045" s="118"/>
      <c r="P2045" s="118"/>
      <c r="Q2045" s="118"/>
      <c r="R2045" s="118"/>
      <c r="S2045" s="118"/>
      <c r="T2045" s="118"/>
      <c r="U2045" s="118"/>
      <c r="V2045" s="118"/>
      <c r="W2045" s="118"/>
      <c r="X2045" s="118"/>
      <c r="Y2045" s="118"/>
      <c r="Z2045" s="118"/>
      <c r="AA2045" s="118"/>
      <c r="AB2045" s="118"/>
      <c r="AC2045" s="118"/>
      <c r="AD2045" s="118"/>
      <c r="AE2045" s="118"/>
      <c r="AF2045" s="118"/>
      <c r="AG2045" s="118"/>
    </row>
    <row r="2046" ht="11.25" customHeight="1">
      <c r="A2046" s="118"/>
      <c r="B2046" s="118"/>
      <c r="C2046" s="118"/>
      <c r="D2046" s="118"/>
      <c r="E2046" s="118"/>
      <c r="F2046" s="118"/>
      <c r="G2046" s="121"/>
      <c r="H2046" s="122"/>
      <c r="I2046" s="122"/>
      <c r="J2046" s="122"/>
      <c r="K2046" s="122"/>
      <c r="L2046" s="122"/>
      <c r="M2046" s="118"/>
      <c r="N2046" s="118"/>
      <c r="O2046" s="118"/>
      <c r="P2046" s="118"/>
      <c r="Q2046" s="118"/>
      <c r="R2046" s="118"/>
      <c r="S2046" s="118"/>
      <c r="T2046" s="118"/>
      <c r="U2046" s="118"/>
      <c r="V2046" s="118"/>
      <c r="W2046" s="118"/>
      <c r="X2046" s="118"/>
      <c r="Y2046" s="118"/>
      <c r="Z2046" s="118"/>
      <c r="AA2046" s="118"/>
      <c r="AB2046" s="118"/>
      <c r="AC2046" s="118"/>
      <c r="AD2046" s="118"/>
      <c r="AE2046" s="118"/>
      <c r="AF2046" s="118"/>
      <c r="AG2046" s="118"/>
    </row>
    <row r="2047" ht="11.25" customHeight="1">
      <c r="A2047" s="118"/>
      <c r="B2047" s="118"/>
      <c r="C2047" s="118"/>
      <c r="D2047" s="118"/>
      <c r="E2047" s="118"/>
      <c r="F2047" s="118"/>
      <c r="G2047" s="121"/>
      <c r="H2047" s="122"/>
      <c r="I2047" s="122"/>
      <c r="J2047" s="122"/>
      <c r="K2047" s="122"/>
      <c r="L2047" s="122"/>
      <c r="M2047" s="118"/>
      <c r="N2047" s="118"/>
      <c r="O2047" s="118"/>
      <c r="P2047" s="118"/>
      <c r="Q2047" s="118"/>
      <c r="R2047" s="118"/>
      <c r="S2047" s="118"/>
      <c r="T2047" s="118"/>
      <c r="U2047" s="118"/>
      <c r="V2047" s="118"/>
      <c r="W2047" s="118"/>
      <c r="X2047" s="118"/>
      <c r="Y2047" s="118"/>
      <c r="Z2047" s="118"/>
      <c r="AA2047" s="118"/>
      <c r="AB2047" s="118"/>
      <c r="AC2047" s="118"/>
      <c r="AD2047" s="118"/>
      <c r="AE2047" s="118"/>
      <c r="AF2047" s="118"/>
      <c r="AG2047" s="118"/>
    </row>
    <row r="2048" ht="11.25" customHeight="1">
      <c r="A2048" s="118"/>
      <c r="B2048" s="118"/>
      <c r="C2048" s="118"/>
      <c r="D2048" s="118"/>
      <c r="E2048" s="118"/>
      <c r="F2048" s="118"/>
      <c r="G2048" s="121"/>
      <c r="H2048" s="122"/>
      <c r="I2048" s="122"/>
      <c r="J2048" s="122"/>
      <c r="K2048" s="122"/>
      <c r="L2048" s="122"/>
      <c r="M2048" s="118"/>
      <c r="N2048" s="118"/>
      <c r="O2048" s="118"/>
      <c r="P2048" s="118"/>
      <c r="Q2048" s="118"/>
      <c r="R2048" s="118"/>
      <c r="S2048" s="118"/>
      <c r="T2048" s="118"/>
      <c r="U2048" s="118"/>
      <c r="V2048" s="118"/>
      <c r="W2048" s="118"/>
      <c r="X2048" s="118"/>
      <c r="Y2048" s="118"/>
      <c r="Z2048" s="118"/>
      <c r="AA2048" s="118"/>
      <c r="AB2048" s="118"/>
      <c r="AC2048" s="118"/>
      <c r="AD2048" s="118"/>
      <c r="AE2048" s="118"/>
      <c r="AF2048" s="118"/>
      <c r="AG2048" s="118"/>
    </row>
    <row r="2049" ht="11.25" customHeight="1">
      <c r="A2049" s="118"/>
      <c r="B2049" s="118"/>
      <c r="C2049" s="118"/>
      <c r="D2049" s="118"/>
      <c r="E2049" s="118"/>
      <c r="F2049" s="118"/>
      <c r="G2049" s="121"/>
      <c r="H2049" s="122"/>
      <c r="I2049" s="122"/>
      <c r="J2049" s="122"/>
      <c r="K2049" s="122"/>
      <c r="L2049" s="122"/>
      <c r="M2049" s="118"/>
      <c r="N2049" s="118"/>
      <c r="O2049" s="118"/>
      <c r="P2049" s="118"/>
      <c r="Q2049" s="118"/>
      <c r="R2049" s="118"/>
      <c r="S2049" s="118"/>
      <c r="T2049" s="118"/>
      <c r="U2049" s="118"/>
      <c r="V2049" s="118"/>
      <c r="W2049" s="118"/>
      <c r="X2049" s="118"/>
      <c r="Y2049" s="118"/>
      <c r="Z2049" s="118"/>
      <c r="AA2049" s="118"/>
      <c r="AB2049" s="118"/>
      <c r="AC2049" s="118"/>
      <c r="AD2049" s="118"/>
      <c r="AE2049" s="118"/>
      <c r="AF2049" s="118"/>
      <c r="AG2049" s="118"/>
    </row>
    <row r="2050" ht="11.25" customHeight="1">
      <c r="A2050" s="118"/>
      <c r="B2050" s="118"/>
      <c r="C2050" s="118"/>
      <c r="D2050" s="118"/>
      <c r="E2050" s="118"/>
      <c r="F2050" s="118"/>
      <c r="G2050" s="121"/>
      <c r="H2050" s="122"/>
      <c r="I2050" s="122"/>
      <c r="J2050" s="122"/>
      <c r="K2050" s="122"/>
      <c r="L2050" s="122"/>
      <c r="M2050" s="118"/>
      <c r="N2050" s="118"/>
      <c r="O2050" s="118"/>
      <c r="P2050" s="118"/>
      <c r="Q2050" s="118"/>
      <c r="R2050" s="118"/>
      <c r="S2050" s="118"/>
      <c r="T2050" s="118"/>
      <c r="U2050" s="118"/>
      <c r="V2050" s="118"/>
      <c r="W2050" s="118"/>
      <c r="X2050" s="118"/>
      <c r="Y2050" s="118"/>
      <c r="Z2050" s="118"/>
      <c r="AA2050" s="118"/>
      <c r="AB2050" s="118"/>
      <c r="AC2050" s="118"/>
      <c r="AD2050" s="118"/>
      <c r="AE2050" s="118"/>
      <c r="AF2050" s="118"/>
      <c r="AG2050" s="118"/>
    </row>
    <row r="2051" ht="11.25" customHeight="1">
      <c r="A2051" s="118"/>
      <c r="B2051" s="118"/>
      <c r="C2051" s="118"/>
      <c r="D2051" s="118"/>
      <c r="E2051" s="118"/>
      <c r="F2051" s="118"/>
      <c r="G2051" s="121"/>
      <c r="H2051" s="122"/>
      <c r="I2051" s="122"/>
      <c r="J2051" s="122"/>
      <c r="K2051" s="122"/>
      <c r="L2051" s="122"/>
      <c r="M2051" s="118"/>
      <c r="N2051" s="118"/>
      <c r="O2051" s="118"/>
      <c r="P2051" s="118"/>
      <c r="Q2051" s="118"/>
      <c r="R2051" s="118"/>
      <c r="S2051" s="118"/>
      <c r="T2051" s="118"/>
      <c r="U2051" s="118"/>
      <c r="V2051" s="118"/>
      <c r="W2051" s="118"/>
      <c r="X2051" s="118"/>
      <c r="Y2051" s="118"/>
      <c r="Z2051" s="118"/>
      <c r="AA2051" s="118"/>
      <c r="AB2051" s="118"/>
      <c r="AC2051" s="118"/>
      <c r="AD2051" s="118"/>
      <c r="AE2051" s="118"/>
      <c r="AF2051" s="118"/>
      <c r="AG2051" s="118"/>
    </row>
    <row r="2052" ht="11.25" customHeight="1">
      <c r="A2052" s="118"/>
      <c r="B2052" s="118"/>
      <c r="C2052" s="118"/>
      <c r="D2052" s="118"/>
      <c r="E2052" s="118"/>
      <c r="F2052" s="118"/>
      <c r="G2052" s="121"/>
      <c r="H2052" s="122"/>
      <c r="I2052" s="122"/>
      <c r="J2052" s="122"/>
      <c r="K2052" s="122"/>
      <c r="L2052" s="122"/>
      <c r="M2052" s="118"/>
      <c r="N2052" s="118"/>
      <c r="O2052" s="118"/>
      <c r="P2052" s="118"/>
      <c r="Q2052" s="118"/>
      <c r="R2052" s="118"/>
      <c r="S2052" s="118"/>
      <c r="T2052" s="118"/>
      <c r="U2052" s="118"/>
      <c r="V2052" s="118"/>
      <c r="W2052" s="118"/>
      <c r="X2052" s="118"/>
      <c r="Y2052" s="118"/>
      <c r="Z2052" s="118"/>
      <c r="AA2052" s="118"/>
      <c r="AB2052" s="118"/>
      <c r="AC2052" s="118"/>
      <c r="AD2052" s="118"/>
      <c r="AE2052" s="118"/>
      <c r="AF2052" s="118"/>
      <c r="AG2052" s="118"/>
    </row>
    <row r="2053" ht="11.25" customHeight="1">
      <c r="A2053" s="118"/>
      <c r="B2053" s="118"/>
      <c r="C2053" s="118"/>
      <c r="D2053" s="118"/>
      <c r="E2053" s="118"/>
      <c r="F2053" s="118"/>
      <c r="G2053" s="121"/>
      <c r="H2053" s="122"/>
      <c r="I2053" s="122"/>
      <c r="J2053" s="122"/>
      <c r="K2053" s="122"/>
      <c r="L2053" s="122"/>
      <c r="M2053" s="118"/>
      <c r="N2053" s="118"/>
      <c r="O2053" s="118"/>
      <c r="P2053" s="118"/>
      <c r="Q2053" s="118"/>
      <c r="R2053" s="118"/>
      <c r="S2053" s="118"/>
      <c r="T2053" s="118"/>
      <c r="U2053" s="118"/>
      <c r="V2053" s="118"/>
      <c r="W2053" s="118"/>
      <c r="X2053" s="118"/>
      <c r="Y2053" s="118"/>
      <c r="Z2053" s="118"/>
      <c r="AA2053" s="118"/>
      <c r="AB2053" s="118"/>
      <c r="AC2053" s="118"/>
      <c r="AD2053" s="118"/>
      <c r="AE2053" s="118"/>
      <c r="AF2053" s="118"/>
      <c r="AG2053" s="118"/>
    </row>
    <row r="2054" ht="11.25" customHeight="1">
      <c r="A2054" s="118"/>
      <c r="B2054" s="118"/>
      <c r="C2054" s="118"/>
      <c r="D2054" s="118"/>
      <c r="E2054" s="118"/>
      <c r="F2054" s="118"/>
      <c r="G2054" s="121"/>
      <c r="H2054" s="122"/>
      <c r="I2054" s="122"/>
      <c r="J2054" s="122"/>
      <c r="K2054" s="122"/>
      <c r="L2054" s="122"/>
      <c r="M2054" s="118"/>
      <c r="N2054" s="118"/>
      <c r="O2054" s="118"/>
      <c r="P2054" s="118"/>
      <c r="Q2054" s="118"/>
      <c r="R2054" s="118"/>
      <c r="S2054" s="118"/>
      <c r="T2054" s="118"/>
      <c r="U2054" s="118"/>
      <c r="V2054" s="118"/>
      <c r="W2054" s="118"/>
      <c r="X2054" s="118"/>
      <c r="Y2054" s="118"/>
      <c r="Z2054" s="118"/>
      <c r="AA2054" s="118"/>
      <c r="AB2054" s="118"/>
      <c r="AC2054" s="118"/>
      <c r="AD2054" s="118"/>
      <c r="AE2054" s="118"/>
      <c r="AF2054" s="118"/>
      <c r="AG2054" s="118"/>
    </row>
    <row r="2055" ht="11.25" customHeight="1">
      <c r="A2055" s="118"/>
      <c r="B2055" s="118"/>
      <c r="C2055" s="118"/>
      <c r="D2055" s="118"/>
      <c r="E2055" s="118"/>
      <c r="F2055" s="118"/>
      <c r="G2055" s="121"/>
      <c r="H2055" s="122"/>
      <c r="I2055" s="122"/>
      <c r="J2055" s="122"/>
      <c r="K2055" s="122"/>
      <c r="L2055" s="122"/>
      <c r="M2055" s="118"/>
      <c r="N2055" s="118"/>
      <c r="O2055" s="118"/>
      <c r="P2055" s="118"/>
      <c r="Q2055" s="118"/>
      <c r="R2055" s="118"/>
      <c r="S2055" s="118"/>
      <c r="T2055" s="118"/>
      <c r="U2055" s="118"/>
      <c r="V2055" s="118"/>
      <c r="W2055" s="118"/>
      <c r="X2055" s="118"/>
      <c r="Y2055" s="118"/>
      <c r="Z2055" s="118"/>
      <c r="AA2055" s="118"/>
      <c r="AB2055" s="118"/>
      <c r="AC2055" s="118"/>
      <c r="AD2055" s="118"/>
      <c r="AE2055" s="118"/>
      <c r="AF2055" s="118"/>
      <c r="AG2055" s="118"/>
    </row>
    <row r="2056" ht="11.25" customHeight="1">
      <c r="A2056" s="118"/>
      <c r="B2056" s="118"/>
      <c r="C2056" s="118"/>
      <c r="D2056" s="118"/>
      <c r="E2056" s="118"/>
      <c r="F2056" s="118"/>
      <c r="G2056" s="121"/>
      <c r="H2056" s="122"/>
      <c r="I2056" s="122"/>
      <c r="J2056" s="122"/>
      <c r="K2056" s="122"/>
      <c r="L2056" s="122"/>
      <c r="M2056" s="118"/>
      <c r="N2056" s="118"/>
      <c r="O2056" s="118"/>
      <c r="P2056" s="118"/>
      <c r="Q2056" s="118"/>
      <c r="R2056" s="118"/>
      <c r="S2056" s="118"/>
      <c r="T2056" s="118"/>
      <c r="U2056" s="118"/>
      <c r="V2056" s="118"/>
      <c r="W2056" s="118"/>
      <c r="X2056" s="118"/>
      <c r="Y2056" s="118"/>
      <c r="Z2056" s="118"/>
      <c r="AA2056" s="118"/>
      <c r="AB2056" s="118"/>
      <c r="AC2056" s="118"/>
      <c r="AD2056" s="118"/>
      <c r="AE2056" s="118"/>
      <c r="AF2056" s="118"/>
      <c r="AG2056" s="118"/>
    </row>
    <row r="2057" ht="11.25" customHeight="1">
      <c r="A2057" s="118"/>
      <c r="B2057" s="118"/>
      <c r="C2057" s="118"/>
      <c r="D2057" s="118"/>
      <c r="E2057" s="118"/>
      <c r="F2057" s="118"/>
      <c r="G2057" s="121"/>
      <c r="H2057" s="122"/>
      <c r="I2057" s="122"/>
      <c r="J2057" s="122"/>
      <c r="K2057" s="122"/>
      <c r="L2057" s="122"/>
      <c r="M2057" s="118"/>
      <c r="N2057" s="118"/>
      <c r="O2057" s="118"/>
      <c r="P2057" s="118"/>
      <c r="Q2057" s="118"/>
      <c r="R2057" s="118"/>
      <c r="S2057" s="118"/>
      <c r="T2057" s="118"/>
      <c r="U2057" s="118"/>
      <c r="V2057" s="118"/>
      <c r="W2057" s="118"/>
      <c r="X2057" s="118"/>
      <c r="Y2057" s="118"/>
      <c r="Z2057" s="118"/>
      <c r="AA2057" s="118"/>
      <c r="AB2057" s="118"/>
      <c r="AC2057" s="118"/>
      <c r="AD2057" s="118"/>
      <c r="AE2057" s="118"/>
      <c r="AF2057" s="118"/>
      <c r="AG2057" s="118"/>
    </row>
    <row r="2058" ht="11.25" customHeight="1">
      <c r="A2058" s="118"/>
      <c r="B2058" s="118"/>
      <c r="C2058" s="118"/>
      <c r="D2058" s="118"/>
      <c r="E2058" s="118"/>
      <c r="F2058" s="118"/>
      <c r="G2058" s="121"/>
      <c r="H2058" s="122"/>
      <c r="I2058" s="122"/>
      <c r="J2058" s="122"/>
      <c r="K2058" s="122"/>
      <c r="L2058" s="122"/>
      <c r="M2058" s="118"/>
      <c r="N2058" s="118"/>
      <c r="O2058" s="118"/>
      <c r="P2058" s="118"/>
      <c r="Q2058" s="118"/>
      <c r="R2058" s="118"/>
      <c r="S2058" s="118"/>
      <c r="T2058" s="118"/>
      <c r="U2058" s="118"/>
      <c r="V2058" s="118"/>
      <c r="W2058" s="118"/>
      <c r="X2058" s="118"/>
      <c r="Y2058" s="118"/>
      <c r="Z2058" s="118"/>
      <c r="AA2058" s="118"/>
      <c r="AB2058" s="118"/>
      <c r="AC2058" s="118"/>
      <c r="AD2058" s="118"/>
      <c r="AE2058" s="118"/>
      <c r="AF2058" s="118"/>
      <c r="AG2058" s="118"/>
    </row>
    <row r="2059" ht="11.25" customHeight="1">
      <c r="A2059" s="118"/>
      <c r="B2059" s="118"/>
      <c r="C2059" s="118"/>
      <c r="D2059" s="118"/>
      <c r="E2059" s="118"/>
      <c r="F2059" s="118"/>
      <c r="G2059" s="121"/>
      <c r="H2059" s="122"/>
      <c r="I2059" s="122"/>
      <c r="J2059" s="122"/>
      <c r="K2059" s="122"/>
      <c r="L2059" s="122"/>
      <c r="M2059" s="118"/>
      <c r="N2059" s="118"/>
      <c r="O2059" s="118"/>
      <c r="P2059" s="118"/>
      <c r="Q2059" s="118"/>
      <c r="R2059" s="118"/>
      <c r="S2059" s="118"/>
      <c r="T2059" s="118"/>
      <c r="U2059" s="118"/>
      <c r="V2059" s="118"/>
      <c r="W2059" s="118"/>
      <c r="X2059" s="118"/>
      <c r="Y2059" s="118"/>
      <c r="Z2059" s="118"/>
      <c r="AA2059" s="118"/>
      <c r="AB2059" s="118"/>
      <c r="AC2059" s="118"/>
      <c r="AD2059" s="118"/>
      <c r="AE2059" s="118"/>
      <c r="AF2059" s="118"/>
      <c r="AG2059" s="118"/>
    </row>
    <row r="2060" ht="11.25" customHeight="1">
      <c r="A2060" s="118"/>
      <c r="B2060" s="118"/>
      <c r="C2060" s="118"/>
      <c r="D2060" s="118"/>
      <c r="E2060" s="118"/>
      <c r="F2060" s="118"/>
      <c r="G2060" s="121"/>
      <c r="H2060" s="122"/>
      <c r="I2060" s="122"/>
      <c r="J2060" s="122"/>
      <c r="K2060" s="122"/>
      <c r="L2060" s="122"/>
      <c r="M2060" s="118"/>
      <c r="N2060" s="118"/>
      <c r="O2060" s="118"/>
      <c r="P2060" s="118"/>
      <c r="Q2060" s="118"/>
      <c r="R2060" s="118"/>
      <c r="S2060" s="118"/>
      <c r="T2060" s="118"/>
      <c r="U2060" s="118"/>
      <c r="V2060" s="118"/>
      <c r="W2060" s="118"/>
      <c r="X2060" s="118"/>
      <c r="Y2060" s="118"/>
      <c r="Z2060" s="118"/>
      <c r="AA2060" s="118"/>
      <c r="AB2060" s="118"/>
      <c r="AC2060" s="118"/>
      <c r="AD2060" s="118"/>
      <c r="AE2060" s="118"/>
      <c r="AF2060" s="118"/>
      <c r="AG2060" s="118"/>
    </row>
    <row r="2061" ht="11.25" customHeight="1">
      <c r="A2061" s="118"/>
      <c r="B2061" s="118"/>
      <c r="C2061" s="118"/>
      <c r="D2061" s="118"/>
      <c r="E2061" s="118"/>
      <c r="F2061" s="118"/>
      <c r="G2061" s="121"/>
      <c r="H2061" s="122"/>
      <c r="I2061" s="122"/>
      <c r="J2061" s="122"/>
      <c r="K2061" s="122"/>
      <c r="L2061" s="122"/>
      <c r="M2061" s="118"/>
      <c r="N2061" s="118"/>
      <c r="O2061" s="118"/>
      <c r="P2061" s="118"/>
      <c r="Q2061" s="118"/>
      <c r="R2061" s="118"/>
      <c r="S2061" s="118"/>
      <c r="T2061" s="118"/>
      <c r="U2061" s="118"/>
      <c r="V2061" s="118"/>
      <c r="W2061" s="118"/>
      <c r="X2061" s="118"/>
      <c r="Y2061" s="118"/>
      <c r="Z2061" s="118"/>
      <c r="AA2061" s="118"/>
      <c r="AB2061" s="118"/>
      <c r="AC2061" s="118"/>
      <c r="AD2061" s="118"/>
      <c r="AE2061" s="118"/>
      <c r="AF2061" s="118"/>
      <c r="AG2061" s="118"/>
    </row>
    <row r="2062" ht="11.25" customHeight="1">
      <c r="A2062" s="118"/>
      <c r="B2062" s="118"/>
      <c r="C2062" s="118"/>
      <c r="D2062" s="118"/>
      <c r="E2062" s="118"/>
      <c r="F2062" s="118"/>
      <c r="G2062" s="121"/>
      <c r="H2062" s="122"/>
      <c r="I2062" s="122"/>
      <c r="J2062" s="122"/>
      <c r="K2062" s="122"/>
      <c r="L2062" s="122"/>
      <c r="M2062" s="118"/>
      <c r="N2062" s="118"/>
      <c r="O2062" s="118"/>
      <c r="P2062" s="118"/>
      <c r="Q2062" s="118"/>
      <c r="R2062" s="118"/>
      <c r="S2062" s="118"/>
      <c r="T2062" s="118"/>
      <c r="U2062" s="118"/>
      <c r="V2062" s="118"/>
      <c r="W2062" s="118"/>
      <c r="X2062" s="118"/>
      <c r="Y2062" s="118"/>
      <c r="Z2062" s="118"/>
      <c r="AA2062" s="118"/>
      <c r="AB2062" s="118"/>
      <c r="AC2062" s="118"/>
      <c r="AD2062" s="118"/>
      <c r="AE2062" s="118"/>
      <c r="AF2062" s="118"/>
      <c r="AG2062" s="118"/>
    </row>
    <row r="2063" ht="11.25" customHeight="1">
      <c r="A2063" s="118"/>
      <c r="B2063" s="118"/>
      <c r="C2063" s="118"/>
      <c r="D2063" s="118"/>
      <c r="E2063" s="118"/>
      <c r="F2063" s="118"/>
      <c r="G2063" s="121"/>
      <c r="H2063" s="122"/>
      <c r="I2063" s="122"/>
      <c r="J2063" s="122"/>
      <c r="K2063" s="122"/>
      <c r="L2063" s="122"/>
      <c r="M2063" s="118"/>
      <c r="N2063" s="118"/>
      <c r="O2063" s="118"/>
      <c r="P2063" s="118"/>
      <c r="Q2063" s="118"/>
      <c r="R2063" s="118"/>
      <c r="S2063" s="118"/>
      <c r="T2063" s="118"/>
      <c r="U2063" s="118"/>
      <c r="V2063" s="118"/>
      <c r="W2063" s="118"/>
      <c r="X2063" s="118"/>
      <c r="Y2063" s="118"/>
      <c r="Z2063" s="118"/>
      <c r="AA2063" s="118"/>
      <c r="AB2063" s="118"/>
      <c r="AC2063" s="118"/>
      <c r="AD2063" s="118"/>
      <c r="AE2063" s="118"/>
      <c r="AF2063" s="118"/>
      <c r="AG2063" s="118"/>
    </row>
    <row r="2064" ht="11.25" customHeight="1">
      <c r="A2064" s="118"/>
      <c r="B2064" s="118"/>
      <c r="C2064" s="118"/>
      <c r="D2064" s="118"/>
      <c r="E2064" s="118"/>
      <c r="F2064" s="118"/>
      <c r="G2064" s="121"/>
      <c r="H2064" s="122"/>
      <c r="I2064" s="122"/>
      <c r="J2064" s="122"/>
      <c r="K2064" s="122"/>
      <c r="L2064" s="122"/>
      <c r="M2064" s="118"/>
      <c r="N2064" s="118"/>
      <c r="O2064" s="118"/>
      <c r="P2064" s="118"/>
      <c r="Q2064" s="118"/>
      <c r="R2064" s="118"/>
      <c r="S2064" s="118"/>
      <c r="T2064" s="118"/>
      <c r="U2064" s="118"/>
      <c r="V2064" s="118"/>
      <c r="W2064" s="118"/>
      <c r="X2064" s="118"/>
      <c r="Y2064" s="118"/>
      <c r="Z2064" s="118"/>
      <c r="AA2064" s="118"/>
      <c r="AB2064" s="118"/>
      <c r="AC2064" s="118"/>
      <c r="AD2064" s="118"/>
      <c r="AE2064" s="118"/>
      <c r="AF2064" s="118"/>
      <c r="AG2064" s="118"/>
    </row>
    <row r="2065" ht="11.25" customHeight="1">
      <c r="A2065" s="118"/>
      <c r="B2065" s="118"/>
      <c r="C2065" s="118"/>
      <c r="D2065" s="118"/>
      <c r="E2065" s="118"/>
      <c r="F2065" s="118"/>
      <c r="G2065" s="121"/>
      <c r="H2065" s="122"/>
      <c r="I2065" s="122"/>
      <c r="J2065" s="122"/>
      <c r="K2065" s="122"/>
      <c r="L2065" s="122"/>
      <c r="M2065" s="118"/>
      <c r="N2065" s="118"/>
      <c r="O2065" s="118"/>
      <c r="P2065" s="118"/>
      <c r="Q2065" s="118"/>
      <c r="R2065" s="118"/>
      <c r="S2065" s="118"/>
      <c r="T2065" s="118"/>
      <c r="U2065" s="118"/>
      <c r="V2065" s="118"/>
      <c r="W2065" s="118"/>
      <c r="X2065" s="118"/>
      <c r="Y2065" s="118"/>
      <c r="Z2065" s="118"/>
      <c r="AA2065" s="118"/>
      <c r="AB2065" s="118"/>
      <c r="AC2065" s="118"/>
      <c r="AD2065" s="118"/>
      <c r="AE2065" s="118"/>
      <c r="AF2065" s="118"/>
      <c r="AG2065" s="118"/>
    </row>
    <row r="2066" ht="11.25" customHeight="1">
      <c r="A2066" s="118"/>
      <c r="B2066" s="118"/>
      <c r="C2066" s="118"/>
      <c r="D2066" s="118"/>
      <c r="E2066" s="118"/>
      <c r="F2066" s="118"/>
      <c r="G2066" s="121"/>
      <c r="H2066" s="122"/>
      <c r="I2066" s="122"/>
      <c r="J2066" s="122"/>
      <c r="K2066" s="122"/>
      <c r="L2066" s="122"/>
      <c r="M2066" s="118"/>
      <c r="N2066" s="118"/>
      <c r="O2066" s="118"/>
      <c r="P2066" s="118"/>
      <c r="Q2066" s="118"/>
      <c r="R2066" s="118"/>
      <c r="S2066" s="118"/>
      <c r="T2066" s="118"/>
      <c r="U2066" s="118"/>
      <c r="V2066" s="118"/>
      <c r="W2066" s="118"/>
      <c r="X2066" s="118"/>
      <c r="Y2066" s="118"/>
      <c r="Z2066" s="118"/>
      <c r="AA2066" s="118"/>
      <c r="AB2066" s="118"/>
      <c r="AC2066" s="118"/>
      <c r="AD2066" s="118"/>
      <c r="AE2066" s="118"/>
      <c r="AF2066" s="118"/>
      <c r="AG2066" s="118"/>
    </row>
    <row r="2067" ht="11.25" customHeight="1">
      <c r="A2067" s="118"/>
      <c r="B2067" s="118"/>
      <c r="C2067" s="118"/>
      <c r="D2067" s="118"/>
      <c r="E2067" s="118"/>
      <c r="F2067" s="118"/>
      <c r="G2067" s="121"/>
      <c r="H2067" s="122"/>
      <c r="I2067" s="122"/>
      <c r="J2067" s="122"/>
      <c r="K2067" s="122"/>
      <c r="L2067" s="122"/>
      <c r="M2067" s="118"/>
      <c r="N2067" s="118"/>
      <c r="O2067" s="118"/>
      <c r="P2067" s="118"/>
      <c r="Q2067" s="118"/>
      <c r="R2067" s="118"/>
      <c r="S2067" s="118"/>
      <c r="T2067" s="118"/>
      <c r="U2067" s="118"/>
      <c r="V2067" s="118"/>
      <c r="W2067" s="118"/>
      <c r="X2067" s="118"/>
      <c r="Y2067" s="118"/>
      <c r="Z2067" s="118"/>
      <c r="AA2067" s="118"/>
      <c r="AB2067" s="118"/>
      <c r="AC2067" s="118"/>
      <c r="AD2067" s="118"/>
      <c r="AE2067" s="118"/>
      <c r="AF2067" s="118"/>
      <c r="AG2067" s="118"/>
    </row>
    <row r="2068" ht="11.25" customHeight="1">
      <c r="A2068" s="118"/>
      <c r="B2068" s="118"/>
      <c r="C2068" s="118"/>
      <c r="D2068" s="118"/>
      <c r="E2068" s="118"/>
      <c r="F2068" s="118"/>
      <c r="G2068" s="121"/>
      <c r="H2068" s="122"/>
      <c r="I2068" s="122"/>
      <c r="J2068" s="122"/>
      <c r="K2068" s="122"/>
      <c r="L2068" s="122"/>
      <c r="M2068" s="118"/>
      <c r="N2068" s="118"/>
      <c r="O2068" s="118"/>
      <c r="P2068" s="118"/>
      <c r="Q2068" s="118"/>
      <c r="R2068" s="118"/>
      <c r="S2068" s="118"/>
      <c r="T2068" s="118"/>
      <c r="U2068" s="118"/>
      <c r="V2068" s="118"/>
      <c r="W2068" s="118"/>
      <c r="X2068" s="118"/>
      <c r="Y2068" s="118"/>
      <c r="Z2068" s="118"/>
      <c r="AA2068" s="118"/>
      <c r="AB2068" s="118"/>
      <c r="AC2068" s="118"/>
      <c r="AD2068" s="118"/>
      <c r="AE2068" s="118"/>
      <c r="AF2068" s="118"/>
      <c r="AG2068" s="118"/>
    </row>
    <row r="2069" ht="11.25" customHeight="1">
      <c r="A2069" s="118"/>
      <c r="B2069" s="118"/>
      <c r="C2069" s="118"/>
      <c r="D2069" s="118"/>
      <c r="E2069" s="118"/>
      <c r="F2069" s="118"/>
      <c r="G2069" s="121"/>
      <c r="H2069" s="122"/>
      <c r="I2069" s="122"/>
      <c r="J2069" s="122"/>
      <c r="K2069" s="122"/>
      <c r="L2069" s="122"/>
      <c r="M2069" s="118"/>
      <c r="N2069" s="118"/>
      <c r="O2069" s="118"/>
      <c r="P2069" s="118"/>
      <c r="Q2069" s="118"/>
      <c r="R2069" s="118"/>
      <c r="S2069" s="118"/>
      <c r="T2069" s="118"/>
      <c r="U2069" s="118"/>
      <c r="V2069" s="118"/>
      <c r="W2069" s="118"/>
      <c r="X2069" s="118"/>
      <c r="Y2069" s="118"/>
      <c r="Z2069" s="118"/>
      <c r="AA2069" s="118"/>
      <c r="AB2069" s="118"/>
      <c r="AC2069" s="118"/>
      <c r="AD2069" s="118"/>
      <c r="AE2069" s="118"/>
      <c r="AF2069" s="118"/>
      <c r="AG2069" s="118"/>
    </row>
    <row r="2070" ht="11.25" customHeight="1">
      <c r="A2070" s="118"/>
      <c r="B2070" s="118"/>
      <c r="C2070" s="118"/>
      <c r="D2070" s="118"/>
      <c r="E2070" s="118"/>
      <c r="F2070" s="118"/>
      <c r="G2070" s="121"/>
      <c r="H2070" s="122"/>
      <c r="I2070" s="122"/>
      <c r="J2070" s="122"/>
      <c r="K2070" s="122"/>
      <c r="L2070" s="122"/>
      <c r="M2070" s="118"/>
      <c r="N2070" s="118"/>
      <c r="O2070" s="118"/>
      <c r="P2070" s="118"/>
      <c r="Q2070" s="118"/>
      <c r="R2070" s="118"/>
      <c r="S2070" s="118"/>
      <c r="T2070" s="118"/>
      <c r="U2070" s="118"/>
      <c r="V2070" s="118"/>
      <c r="W2070" s="118"/>
      <c r="X2070" s="118"/>
      <c r="Y2070" s="118"/>
      <c r="Z2070" s="118"/>
      <c r="AA2070" s="118"/>
      <c r="AB2070" s="118"/>
      <c r="AC2070" s="118"/>
      <c r="AD2070" s="118"/>
      <c r="AE2070" s="118"/>
      <c r="AF2070" s="118"/>
      <c r="AG2070" s="118"/>
    </row>
    <row r="2071" ht="11.25" customHeight="1">
      <c r="A2071" s="118"/>
      <c r="B2071" s="118"/>
      <c r="C2071" s="118"/>
      <c r="D2071" s="118"/>
      <c r="E2071" s="118"/>
      <c r="F2071" s="118"/>
      <c r="G2071" s="121"/>
      <c r="H2071" s="122"/>
      <c r="I2071" s="122"/>
      <c r="J2071" s="122"/>
      <c r="K2071" s="122"/>
      <c r="L2071" s="122"/>
      <c r="M2071" s="118"/>
      <c r="N2071" s="118"/>
      <c r="O2071" s="118"/>
      <c r="P2071" s="118"/>
      <c r="Q2071" s="118"/>
      <c r="R2071" s="118"/>
      <c r="S2071" s="118"/>
      <c r="T2071" s="118"/>
      <c r="U2071" s="118"/>
      <c r="V2071" s="118"/>
      <c r="W2071" s="118"/>
      <c r="X2071" s="118"/>
      <c r="Y2071" s="118"/>
      <c r="Z2071" s="118"/>
      <c r="AA2071" s="118"/>
      <c r="AB2071" s="118"/>
      <c r="AC2071" s="118"/>
      <c r="AD2071" s="118"/>
      <c r="AE2071" s="118"/>
      <c r="AF2071" s="118"/>
      <c r="AG2071" s="118"/>
    </row>
    <row r="2072" ht="11.25" customHeight="1">
      <c r="A2072" s="118"/>
      <c r="B2072" s="118"/>
      <c r="C2072" s="118"/>
      <c r="D2072" s="118"/>
      <c r="E2072" s="118"/>
      <c r="F2072" s="118"/>
      <c r="G2072" s="121"/>
      <c r="H2072" s="122"/>
      <c r="I2072" s="122"/>
      <c r="J2072" s="122"/>
      <c r="K2072" s="122"/>
      <c r="L2072" s="122"/>
      <c r="M2072" s="118"/>
      <c r="N2072" s="118"/>
      <c r="O2072" s="118"/>
      <c r="P2072" s="118"/>
      <c r="Q2072" s="118"/>
      <c r="R2072" s="118"/>
      <c r="S2072" s="118"/>
      <c r="T2072" s="118"/>
      <c r="U2072" s="118"/>
      <c r="V2072" s="118"/>
      <c r="W2072" s="118"/>
      <c r="X2072" s="118"/>
      <c r="Y2072" s="118"/>
      <c r="Z2072" s="118"/>
      <c r="AA2072" s="118"/>
      <c r="AB2072" s="118"/>
      <c r="AC2072" s="118"/>
      <c r="AD2072" s="118"/>
      <c r="AE2072" s="118"/>
      <c r="AF2072" s="118"/>
      <c r="AG2072" s="118"/>
    </row>
    <row r="2073" ht="11.25" customHeight="1">
      <c r="A2073" s="118"/>
      <c r="B2073" s="118"/>
      <c r="C2073" s="118"/>
      <c r="D2073" s="118"/>
      <c r="E2073" s="118"/>
      <c r="F2073" s="118"/>
      <c r="G2073" s="121"/>
      <c r="H2073" s="122"/>
      <c r="I2073" s="122"/>
      <c r="J2073" s="122"/>
      <c r="K2073" s="122"/>
      <c r="L2073" s="122"/>
      <c r="M2073" s="118"/>
      <c r="N2073" s="118"/>
      <c r="O2073" s="118"/>
      <c r="P2073" s="118"/>
      <c r="Q2073" s="118"/>
      <c r="R2073" s="118"/>
      <c r="S2073" s="118"/>
      <c r="T2073" s="118"/>
      <c r="U2073" s="118"/>
      <c r="V2073" s="118"/>
      <c r="W2073" s="118"/>
      <c r="X2073" s="118"/>
      <c r="Y2073" s="118"/>
      <c r="Z2073" s="118"/>
      <c r="AA2073" s="118"/>
      <c r="AB2073" s="118"/>
      <c r="AC2073" s="118"/>
      <c r="AD2073" s="118"/>
      <c r="AE2073" s="118"/>
      <c r="AF2073" s="118"/>
      <c r="AG2073" s="118"/>
    </row>
    <row r="2074" ht="11.25" customHeight="1">
      <c r="A2074" s="118"/>
      <c r="B2074" s="118"/>
      <c r="C2074" s="118"/>
      <c r="D2074" s="118"/>
      <c r="E2074" s="118"/>
      <c r="F2074" s="118"/>
      <c r="G2074" s="121"/>
      <c r="H2074" s="122"/>
      <c r="I2074" s="122"/>
      <c r="J2074" s="122"/>
      <c r="K2074" s="122"/>
      <c r="L2074" s="122"/>
      <c r="M2074" s="118"/>
      <c r="N2074" s="118"/>
      <c r="O2074" s="118"/>
      <c r="P2074" s="118"/>
      <c r="Q2074" s="118"/>
      <c r="R2074" s="118"/>
      <c r="S2074" s="118"/>
      <c r="T2074" s="118"/>
      <c r="U2074" s="118"/>
      <c r="V2074" s="118"/>
      <c r="W2074" s="118"/>
      <c r="X2074" s="118"/>
      <c r="Y2074" s="118"/>
      <c r="Z2074" s="118"/>
      <c r="AA2074" s="118"/>
      <c r="AB2074" s="118"/>
      <c r="AC2074" s="118"/>
      <c r="AD2074" s="118"/>
      <c r="AE2074" s="118"/>
      <c r="AF2074" s="118"/>
      <c r="AG2074" s="118"/>
    </row>
    <row r="2075" ht="11.25" customHeight="1">
      <c r="A2075" s="118"/>
      <c r="B2075" s="118"/>
      <c r="C2075" s="118"/>
      <c r="D2075" s="118"/>
      <c r="E2075" s="118"/>
      <c r="F2075" s="118"/>
      <c r="G2075" s="121"/>
      <c r="H2075" s="122"/>
      <c r="I2075" s="122"/>
      <c r="J2075" s="122"/>
      <c r="K2075" s="122"/>
      <c r="L2075" s="122"/>
      <c r="M2075" s="118"/>
      <c r="N2075" s="118"/>
      <c r="O2075" s="118"/>
      <c r="P2075" s="118"/>
      <c r="Q2075" s="118"/>
      <c r="R2075" s="118"/>
      <c r="S2075" s="118"/>
      <c r="T2075" s="118"/>
      <c r="U2075" s="118"/>
      <c r="V2075" s="118"/>
      <c r="W2075" s="118"/>
      <c r="X2075" s="118"/>
      <c r="Y2075" s="118"/>
      <c r="Z2075" s="118"/>
      <c r="AA2075" s="118"/>
      <c r="AB2075" s="118"/>
      <c r="AC2075" s="118"/>
      <c r="AD2075" s="118"/>
      <c r="AE2075" s="118"/>
      <c r="AF2075" s="118"/>
      <c r="AG2075" s="118"/>
    </row>
    <row r="2076" ht="11.25" customHeight="1">
      <c r="A2076" s="118"/>
      <c r="B2076" s="118"/>
      <c r="C2076" s="118"/>
      <c r="D2076" s="118"/>
      <c r="E2076" s="118"/>
      <c r="F2076" s="118"/>
      <c r="G2076" s="121"/>
      <c r="H2076" s="122"/>
      <c r="I2076" s="122"/>
      <c r="J2076" s="122"/>
      <c r="K2076" s="122"/>
      <c r="L2076" s="122"/>
      <c r="M2076" s="118"/>
      <c r="N2076" s="118"/>
      <c r="O2076" s="118"/>
      <c r="P2076" s="118"/>
      <c r="Q2076" s="118"/>
      <c r="R2076" s="118"/>
      <c r="S2076" s="118"/>
      <c r="T2076" s="118"/>
      <c r="U2076" s="118"/>
      <c r="V2076" s="118"/>
      <c r="W2076" s="118"/>
      <c r="X2076" s="118"/>
      <c r="Y2076" s="118"/>
      <c r="Z2076" s="118"/>
      <c r="AA2076" s="118"/>
      <c r="AB2076" s="118"/>
      <c r="AC2076" s="118"/>
      <c r="AD2076" s="118"/>
      <c r="AE2076" s="118"/>
      <c r="AF2076" s="118"/>
      <c r="AG2076" s="118"/>
    </row>
    <row r="2077" ht="11.25" customHeight="1">
      <c r="A2077" s="118"/>
      <c r="B2077" s="118"/>
      <c r="C2077" s="118"/>
      <c r="D2077" s="118"/>
      <c r="E2077" s="118"/>
      <c r="F2077" s="118"/>
      <c r="G2077" s="121"/>
      <c r="H2077" s="122"/>
      <c r="I2077" s="122"/>
      <c r="J2077" s="122"/>
      <c r="K2077" s="122"/>
      <c r="L2077" s="122"/>
      <c r="M2077" s="118"/>
      <c r="N2077" s="118"/>
      <c r="O2077" s="118"/>
      <c r="P2077" s="118"/>
      <c r="Q2077" s="118"/>
      <c r="R2077" s="118"/>
      <c r="S2077" s="118"/>
      <c r="T2077" s="118"/>
      <c r="U2077" s="118"/>
      <c r="V2077" s="118"/>
      <c r="W2077" s="118"/>
      <c r="X2077" s="118"/>
      <c r="Y2077" s="118"/>
      <c r="Z2077" s="118"/>
      <c r="AA2077" s="118"/>
      <c r="AB2077" s="118"/>
      <c r="AC2077" s="118"/>
      <c r="AD2077" s="118"/>
      <c r="AE2077" s="118"/>
      <c r="AF2077" s="118"/>
      <c r="AG2077" s="118"/>
    </row>
    <row r="2078" ht="11.25" customHeight="1">
      <c r="A2078" s="118"/>
      <c r="B2078" s="118"/>
      <c r="C2078" s="118"/>
      <c r="D2078" s="118"/>
      <c r="E2078" s="118"/>
      <c r="F2078" s="118"/>
      <c r="G2078" s="121"/>
      <c r="H2078" s="122"/>
      <c r="I2078" s="122"/>
      <c r="J2078" s="122"/>
      <c r="K2078" s="122"/>
      <c r="L2078" s="122"/>
      <c r="M2078" s="118"/>
      <c r="N2078" s="118"/>
      <c r="O2078" s="118"/>
      <c r="P2078" s="118"/>
      <c r="Q2078" s="118"/>
      <c r="R2078" s="118"/>
      <c r="S2078" s="118"/>
      <c r="T2078" s="118"/>
      <c r="U2078" s="118"/>
      <c r="V2078" s="118"/>
      <c r="W2078" s="118"/>
      <c r="X2078" s="118"/>
      <c r="Y2078" s="118"/>
      <c r="Z2078" s="118"/>
      <c r="AA2078" s="118"/>
      <c r="AB2078" s="118"/>
      <c r="AC2078" s="118"/>
      <c r="AD2078" s="118"/>
      <c r="AE2078" s="118"/>
      <c r="AF2078" s="118"/>
      <c r="AG2078" s="118"/>
    </row>
    <row r="2079" ht="11.25" customHeight="1">
      <c r="A2079" s="118"/>
      <c r="B2079" s="118"/>
      <c r="C2079" s="118"/>
      <c r="D2079" s="118"/>
      <c r="E2079" s="118"/>
      <c r="F2079" s="118"/>
      <c r="G2079" s="121"/>
      <c r="H2079" s="122"/>
      <c r="I2079" s="122"/>
      <c r="J2079" s="122"/>
      <c r="K2079" s="122"/>
      <c r="L2079" s="122"/>
      <c r="M2079" s="118"/>
      <c r="N2079" s="118"/>
      <c r="O2079" s="118"/>
      <c r="P2079" s="118"/>
      <c r="Q2079" s="118"/>
      <c r="R2079" s="118"/>
      <c r="S2079" s="118"/>
      <c r="T2079" s="118"/>
      <c r="U2079" s="118"/>
      <c r="V2079" s="118"/>
      <c r="W2079" s="118"/>
      <c r="X2079" s="118"/>
      <c r="Y2079" s="118"/>
      <c r="Z2079" s="118"/>
      <c r="AA2079" s="118"/>
      <c r="AB2079" s="118"/>
      <c r="AC2079" s="118"/>
      <c r="AD2079" s="118"/>
      <c r="AE2079" s="118"/>
      <c r="AF2079" s="118"/>
      <c r="AG2079" s="118"/>
    </row>
    <row r="2080" ht="11.25" customHeight="1">
      <c r="A2080" s="118"/>
      <c r="B2080" s="118"/>
      <c r="C2080" s="118"/>
      <c r="D2080" s="118"/>
      <c r="E2080" s="118"/>
      <c r="F2080" s="118"/>
      <c r="G2080" s="121"/>
      <c r="H2080" s="122"/>
      <c r="I2080" s="122"/>
      <c r="J2080" s="122"/>
      <c r="K2080" s="122"/>
      <c r="L2080" s="122"/>
      <c r="M2080" s="118"/>
      <c r="N2080" s="118"/>
      <c r="O2080" s="118"/>
      <c r="P2080" s="118"/>
      <c r="Q2080" s="118"/>
      <c r="R2080" s="118"/>
      <c r="S2080" s="118"/>
      <c r="T2080" s="118"/>
      <c r="U2080" s="118"/>
      <c r="V2080" s="118"/>
      <c r="W2080" s="118"/>
      <c r="X2080" s="118"/>
      <c r="Y2080" s="118"/>
      <c r="Z2080" s="118"/>
      <c r="AA2080" s="118"/>
      <c r="AB2080" s="118"/>
      <c r="AC2080" s="118"/>
      <c r="AD2080" s="118"/>
      <c r="AE2080" s="118"/>
      <c r="AF2080" s="118"/>
      <c r="AG2080" s="118"/>
    </row>
    <row r="2081" ht="11.25" customHeight="1">
      <c r="A2081" s="118"/>
      <c r="B2081" s="118"/>
      <c r="C2081" s="118"/>
      <c r="D2081" s="118"/>
      <c r="E2081" s="118"/>
      <c r="F2081" s="118"/>
      <c r="G2081" s="121"/>
      <c r="H2081" s="122"/>
      <c r="I2081" s="122"/>
      <c r="J2081" s="122"/>
      <c r="K2081" s="122"/>
      <c r="L2081" s="122"/>
      <c r="M2081" s="118"/>
      <c r="N2081" s="118"/>
      <c r="O2081" s="118"/>
      <c r="P2081" s="118"/>
      <c r="Q2081" s="118"/>
      <c r="R2081" s="118"/>
      <c r="S2081" s="118"/>
      <c r="T2081" s="118"/>
      <c r="U2081" s="118"/>
      <c r="V2081" s="118"/>
      <c r="W2081" s="118"/>
      <c r="X2081" s="118"/>
      <c r="Y2081" s="118"/>
      <c r="Z2081" s="118"/>
      <c r="AA2081" s="118"/>
      <c r="AB2081" s="118"/>
      <c r="AC2081" s="118"/>
      <c r="AD2081" s="118"/>
      <c r="AE2081" s="118"/>
      <c r="AF2081" s="118"/>
      <c r="AG2081" s="118"/>
    </row>
    <row r="2082" ht="11.25" customHeight="1">
      <c r="A2082" s="118"/>
      <c r="B2082" s="118"/>
      <c r="C2082" s="118"/>
      <c r="D2082" s="118"/>
      <c r="E2082" s="118"/>
      <c r="F2082" s="118"/>
      <c r="G2082" s="121"/>
      <c r="H2082" s="122"/>
      <c r="I2082" s="122"/>
      <c r="J2082" s="122"/>
      <c r="K2082" s="122"/>
      <c r="L2082" s="122"/>
      <c r="M2082" s="118"/>
      <c r="N2082" s="118"/>
      <c r="O2082" s="118"/>
      <c r="P2082" s="118"/>
      <c r="Q2082" s="118"/>
      <c r="R2082" s="118"/>
      <c r="S2082" s="118"/>
      <c r="T2082" s="118"/>
      <c r="U2082" s="118"/>
      <c r="V2082" s="118"/>
      <c r="W2082" s="118"/>
      <c r="X2082" s="118"/>
      <c r="Y2082" s="118"/>
      <c r="Z2082" s="118"/>
      <c r="AA2082" s="118"/>
      <c r="AB2082" s="118"/>
      <c r="AC2082" s="118"/>
      <c r="AD2082" s="118"/>
      <c r="AE2082" s="118"/>
      <c r="AF2082" s="118"/>
      <c r="AG2082" s="118"/>
    </row>
    <row r="2083" ht="11.25" customHeight="1">
      <c r="A2083" s="118"/>
      <c r="B2083" s="118"/>
      <c r="C2083" s="118"/>
      <c r="D2083" s="118"/>
      <c r="E2083" s="118"/>
      <c r="F2083" s="118"/>
      <c r="G2083" s="121"/>
      <c r="H2083" s="122"/>
      <c r="I2083" s="122"/>
      <c r="J2083" s="122"/>
      <c r="K2083" s="122"/>
      <c r="L2083" s="122"/>
      <c r="M2083" s="118"/>
      <c r="N2083" s="118"/>
      <c r="O2083" s="118"/>
      <c r="P2083" s="118"/>
      <c r="Q2083" s="118"/>
      <c r="R2083" s="118"/>
      <c r="S2083" s="118"/>
      <c r="T2083" s="118"/>
      <c r="U2083" s="118"/>
      <c r="V2083" s="118"/>
      <c r="W2083" s="118"/>
      <c r="X2083" s="118"/>
      <c r="Y2083" s="118"/>
      <c r="Z2083" s="118"/>
      <c r="AA2083" s="118"/>
      <c r="AB2083" s="118"/>
      <c r="AC2083" s="118"/>
      <c r="AD2083" s="118"/>
      <c r="AE2083" s="118"/>
      <c r="AF2083" s="118"/>
      <c r="AG2083" s="118"/>
    </row>
    <row r="2084" ht="11.25" customHeight="1">
      <c r="A2084" s="118"/>
      <c r="B2084" s="118"/>
      <c r="C2084" s="118"/>
      <c r="D2084" s="118"/>
      <c r="E2084" s="118"/>
      <c r="F2084" s="118"/>
      <c r="G2084" s="121"/>
      <c r="H2084" s="122"/>
      <c r="I2084" s="122"/>
      <c r="J2084" s="122"/>
      <c r="K2084" s="122"/>
      <c r="L2084" s="122"/>
      <c r="M2084" s="118"/>
      <c r="N2084" s="118"/>
      <c r="O2084" s="118"/>
      <c r="P2084" s="118"/>
      <c r="Q2084" s="118"/>
      <c r="R2084" s="118"/>
      <c r="S2084" s="118"/>
      <c r="T2084" s="118"/>
      <c r="U2084" s="118"/>
      <c r="V2084" s="118"/>
      <c r="W2084" s="118"/>
      <c r="X2084" s="118"/>
      <c r="Y2084" s="118"/>
      <c r="Z2084" s="118"/>
      <c r="AA2084" s="118"/>
      <c r="AB2084" s="118"/>
      <c r="AC2084" s="118"/>
      <c r="AD2084" s="118"/>
      <c r="AE2084" s="118"/>
      <c r="AF2084" s="118"/>
      <c r="AG2084" s="118"/>
    </row>
    <row r="2085" ht="11.25" customHeight="1">
      <c r="A2085" s="118"/>
      <c r="B2085" s="118"/>
      <c r="C2085" s="118"/>
      <c r="D2085" s="118"/>
      <c r="E2085" s="118"/>
      <c r="F2085" s="118"/>
      <c r="G2085" s="121"/>
      <c r="H2085" s="122"/>
      <c r="I2085" s="122"/>
      <c r="J2085" s="122"/>
      <c r="K2085" s="122"/>
      <c r="L2085" s="122"/>
      <c r="M2085" s="118"/>
      <c r="N2085" s="118"/>
      <c r="O2085" s="118"/>
      <c r="P2085" s="118"/>
      <c r="Q2085" s="118"/>
      <c r="R2085" s="118"/>
      <c r="S2085" s="118"/>
      <c r="T2085" s="118"/>
      <c r="U2085" s="118"/>
      <c r="V2085" s="118"/>
      <c r="W2085" s="118"/>
      <c r="X2085" s="118"/>
      <c r="Y2085" s="118"/>
      <c r="Z2085" s="118"/>
      <c r="AA2085" s="118"/>
      <c r="AB2085" s="118"/>
      <c r="AC2085" s="118"/>
      <c r="AD2085" s="118"/>
      <c r="AE2085" s="118"/>
      <c r="AF2085" s="118"/>
      <c r="AG2085" s="118"/>
    </row>
    <row r="2086" ht="11.25" customHeight="1">
      <c r="A2086" s="118"/>
      <c r="B2086" s="118"/>
      <c r="C2086" s="118"/>
      <c r="D2086" s="118"/>
      <c r="E2086" s="118"/>
      <c r="F2086" s="118"/>
      <c r="G2086" s="121"/>
      <c r="H2086" s="122"/>
      <c r="I2086" s="122"/>
      <c r="J2086" s="122"/>
      <c r="K2086" s="122"/>
      <c r="L2086" s="122"/>
      <c r="M2086" s="118"/>
      <c r="N2086" s="118"/>
      <c r="O2086" s="118"/>
      <c r="P2086" s="118"/>
      <c r="Q2086" s="118"/>
      <c r="R2086" s="118"/>
      <c r="S2086" s="118"/>
      <c r="T2086" s="118"/>
      <c r="U2086" s="118"/>
      <c r="V2086" s="118"/>
      <c r="W2086" s="118"/>
      <c r="X2086" s="118"/>
      <c r="Y2086" s="118"/>
      <c r="Z2086" s="118"/>
      <c r="AA2086" s="118"/>
      <c r="AB2086" s="118"/>
      <c r="AC2086" s="118"/>
      <c r="AD2086" s="118"/>
      <c r="AE2086" s="118"/>
      <c r="AF2086" s="118"/>
      <c r="AG2086" s="118"/>
    </row>
    <row r="2087" ht="11.25" customHeight="1">
      <c r="A2087" s="118"/>
      <c r="B2087" s="118"/>
      <c r="C2087" s="118"/>
      <c r="D2087" s="118"/>
      <c r="E2087" s="118"/>
      <c r="F2087" s="118"/>
      <c r="G2087" s="121"/>
      <c r="H2087" s="122"/>
      <c r="I2087" s="122"/>
      <c r="J2087" s="122"/>
      <c r="K2087" s="122"/>
      <c r="L2087" s="122"/>
      <c r="M2087" s="118"/>
      <c r="N2087" s="118"/>
      <c r="O2087" s="118"/>
      <c r="P2087" s="118"/>
      <c r="Q2087" s="118"/>
      <c r="R2087" s="118"/>
      <c r="S2087" s="118"/>
      <c r="T2087" s="118"/>
      <c r="U2087" s="118"/>
      <c r="V2087" s="118"/>
      <c r="W2087" s="118"/>
      <c r="X2087" s="118"/>
      <c r="Y2087" s="118"/>
      <c r="Z2087" s="118"/>
      <c r="AA2087" s="118"/>
      <c r="AB2087" s="118"/>
      <c r="AC2087" s="118"/>
      <c r="AD2087" s="118"/>
      <c r="AE2087" s="118"/>
      <c r="AF2087" s="118"/>
      <c r="AG2087" s="118"/>
    </row>
    <row r="2088" ht="11.25" customHeight="1">
      <c r="A2088" s="118"/>
      <c r="B2088" s="118"/>
      <c r="C2088" s="118"/>
      <c r="D2088" s="118"/>
      <c r="E2088" s="118"/>
      <c r="F2088" s="118"/>
      <c r="G2088" s="121"/>
      <c r="H2088" s="122"/>
      <c r="I2088" s="122"/>
      <c r="J2088" s="122"/>
      <c r="K2088" s="122"/>
      <c r="L2088" s="122"/>
      <c r="M2088" s="118"/>
      <c r="N2088" s="118"/>
      <c r="O2088" s="118"/>
      <c r="P2088" s="118"/>
      <c r="Q2088" s="118"/>
      <c r="R2088" s="118"/>
      <c r="S2088" s="118"/>
      <c r="T2088" s="118"/>
      <c r="U2088" s="118"/>
      <c r="V2088" s="118"/>
      <c r="W2088" s="118"/>
      <c r="X2088" s="118"/>
      <c r="Y2088" s="118"/>
      <c r="Z2088" s="118"/>
      <c r="AA2088" s="118"/>
      <c r="AB2088" s="118"/>
      <c r="AC2088" s="118"/>
      <c r="AD2088" s="118"/>
      <c r="AE2088" s="118"/>
      <c r="AF2088" s="118"/>
      <c r="AG2088" s="118"/>
    </row>
    <row r="2089" ht="11.25" customHeight="1">
      <c r="A2089" s="118"/>
      <c r="B2089" s="118"/>
      <c r="C2089" s="118"/>
      <c r="D2089" s="118"/>
      <c r="E2089" s="118"/>
      <c r="F2089" s="118"/>
      <c r="G2089" s="121"/>
      <c r="H2089" s="122"/>
      <c r="I2089" s="122"/>
      <c r="J2089" s="122"/>
      <c r="K2089" s="122"/>
      <c r="L2089" s="122"/>
      <c r="M2089" s="118"/>
      <c r="N2089" s="118"/>
      <c r="O2089" s="118"/>
      <c r="P2089" s="118"/>
      <c r="Q2089" s="118"/>
      <c r="R2089" s="118"/>
      <c r="S2089" s="118"/>
      <c r="T2089" s="118"/>
      <c r="U2089" s="118"/>
      <c r="V2089" s="118"/>
      <c r="W2089" s="118"/>
      <c r="X2089" s="118"/>
      <c r="Y2089" s="118"/>
      <c r="Z2089" s="118"/>
      <c r="AA2089" s="118"/>
      <c r="AB2089" s="118"/>
      <c r="AC2089" s="118"/>
      <c r="AD2089" s="118"/>
      <c r="AE2089" s="118"/>
      <c r="AF2089" s="118"/>
      <c r="AG2089" s="118"/>
    </row>
    <row r="2090" ht="11.25" customHeight="1">
      <c r="A2090" s="118"/>
      <c r="B2090" s="118"/>
      <c r="C2090" s="118"/>
      <c r="D2090" s="118"/>
      <c r="E2090" s="118"/>
      <c r="F2090" s="118"/>
      <c r="G2090" s="121"/>
      <c r="H2090" s="122"/>
      <c r="I2090" s="122"/>
      <c r="J2090" s="122"/>
      <c r="K2090" s="122"/>
      <c r="L2090" s="122"/>
      <c r="M2090" s="118"/>
      <c r="N2090" s="118"/>
      <c r="O2090" s="118"/>
      <c r="P2090" s="118"/>
      <c r="Q2090" s="118"/>
      <c r="R2090" s="118"/>
      <c r="S2090" s="118"/>
      <c r="T2090" s="118"/>
      <c r="U2090" s="118"/>
      <c r="V2090" s="118"/>
      <c r="W2090" s="118"/>
      <c r="X2090" s="118"/>
      <c r="Y2090" s="118"/>
      <c r="Z2090" s="118"/>
      <c r="AA2090" s="118"/>
      <c r="AB2090" s="118"/>
      <c r="AC2090" s="118"/>
      <c r="AD2090" s="118"/>
      <c r="AE2090" s="118"/>
      <c r="AF2090" s="118"/>
      <c r="AG2090" s="118"/>
    </row>
    <row r="2091" ht="11.25" customHeight="1">
      <c r="A2091" s="118"/>
      <c r="B2091" s="118"/>
      <c r="C2091" s="118"/>
      <c r="D2091" s="118"/>
      <c r="E2091" s="118"/>
      <c r="F2091" s="118"/>
      <c r="G2091" s="121"/>
      <c r="H2091" s="122"/>
      <c r="I2091" s="122"/>
      <c r="J2091" s="122"/>
      <c r="K2091" s="122"/>
      <c r="L2091" s="122"/>
      <c r="M2091" s="118"/>
      <c r="N2091" s="118"/>
      <c r="O2091" s="118"/>
      <c r="P2091" s="118"/>
      <c r="Q2091" s="118"/>
      <c r="R2091" s="118"/>
      <c r="S2091" s="118"/>
      <c r="T2091" s="118"/>
      <c r="U2091" s="118"/>
      <c r="V2091" s="118"/>
      <c r="W2091" s="118"/>
      <c r="X2091" s="118"/>
      <c r="Y2091" s="118"/>
      <c r="Z2091" s="118"/>
      <c r="AA2091" s="118"/>
      <c r="AB2091" s="118"/>
      <c r="AC2091" s="118"/>
      <c r="AD2091" s="118"/>
      <c r="AE2091" s="118"/>
      <c r="AF2091" s="118"/>
      <c r="AG2091" s="118"/>
    </row>
    <row r="2092" ht="11.25" customHeight="1">
      <c r="A2092" s="118"/>
      <c r="B2092" s="118"/>
      <c r="C2092" s="118"/>
      <c r="D2092" s="118"/>
      <c r="E2092" s="118"/>
      <c r="F2092" s="118"/>
      <c r="G2092" s="121"/>
      <c r="H2092" s="122"/>
      <c r="I2092" s="122"/>
      <c r="J2092" s="122"/>
      <c r="K2092" s="122"/>
      <c r="L2092" s="122"/>
      <c r="M2092" s="118"/>
      <c r="N2092" s="118"/>
      <c r="O2092" s="118"/>
      <c r="P2092" s="118"/>
      <c r="Q2092" s="118"/>
      <c r="R2092" s="118"/>
      <c r="S2092" s="118"/>
      <c r="T2092" s="118"/>
      <c r="U2092" s="118"/>
      <c r="V2092" s="118"/>
      <c r="W2092" s="118"/>
      <c r="X2092" s="118"/>
      <c r="Y2092" s="118"/>
      <c r="Z2092" s="118"/>
      <c r="AA2092" s="118"/>
      <c r="AB2092" s="118"/>
      <c r="AC2092" s="118"/>
      <c r="AD2092" s="118"/>
      <c r="AE2092" s="118"/>
      <c r="AF2092" s="118"/>
      <c r="AG2092" s="118"/>
    </row>
    <row r="2093" ht="11.25" customHeight="1">
      <c r="A2093" s="118"/>
      <c r="B2093" s="118"/>
      <c r="C2093" s="118"/>
      <c r="D2093" s="118"/>
      <c r="E2093" s="118"/>
      <c r="F2093" s="118"/>
      <c r="G2093" s="121"/>
      <c r="H2093" s="122"/>
      <c r="I2093" s="122"/>
      <c r="J2093" s="122"/>
      <c r="K2093" s="122"/>
      <c r="L2093" s="122"/>
      <c r="M2093" s="118"/>
      <c r="N2093" s="118"/>
      <c r="O2093" s="118"/>
      <c r="P2093" s="118"/>
      <c r="Q2093" s="118"/>
      <c r="R2093" s="118"/>
      <c r="S2093" s="118"/>
      <c r="T2093" s="118"/>
      <c r="U2093" s="118"/>
      <c r="V2093" s="118"/>
      <c r="W2093" s="118"/>
      <c r="X2093" s="118"/>
      <c r="Y2093" s="118"/>
      <c r="Z2093" s="118"/>
      <c r="AA2093" s="118"/>
      <c r="AB2093" s="118"/>
      <c r="AC2093" s="118"/>
      <c r="AD2093" s="118"/>
      <c r="AE2093" s="118"/>
      <c r="AF2093" s="118"/>
      <c r="AG2093" s="118"/>
    </row>
    <row r="2094" ht="11.25" customHeight="1">
      <c r="A2094" s="118"/>
      <c r="B2094" s="118"/>
      <c r="C2094" s="118"/>
      <c r="D2094" s="118"/>
      <c r="E2094" s="118"/>
      <c r="F2094" s="118"/>
      <c r="G2094" s="121"/>
      <c r="H2094" s="122"/>
      <c r="I2094" s="122"/>
      <c r="J2094" s="122"/>
      <c r="K2094" s="122"/>
      <c r="L2094" s="122"/>
      <c r="M2094" s="118"/>
      <c r="N2094" s="118"/>
      <c r="O2094" s="118"/>
      <c r="P2094" s="118"/>
      <c r="Q2094" s="118"/>
      <c r="R2094" s="118"/>
      <c r="S2094" s="118"/>
      <c r="T2094" s="118"/>
      <c r="U2094" s="118"/>
      <c r="V2094" s="118"/>
      <c r="W2094" s="118"/>
      <c r="X2094" s="118"/>
      <c r="Y2094" s="118"/>
      <c r="Z2094" s="118"/>
      <c r="AA2094" s="118"/>
      <c r="AB2094" s="118"/>
      <c r="AC2094" s="118"/>
      <c r="AD2094" s="118"/>
      <c r="AE2094" s="118"/>
      <c r="AF2094" s="118"/>
      <c r="AG2094" s="118"/>
    </row>
    <row r="2095" ht="11.25" customHeight="1">
      <c r="A2095" s="118"/>
      <c r="B2095" s="118"/>
      <c r="C2095" s="118"/>
      <c r="D2095" s="118"/>
      <c r="E2095" s="118"/>
      <c r="F2095" s="118"/>
      <c r="G2095" s="121"/>
      <c r="H2095" s="122"/>
      <c r="I2095" s="122"/>
      <c r="J2095" s="122"/>
      <c r="K2095" s="122"/>
      <c r="L2095" s="122"/>
      <c r="M2095" s="118"/>
      <c r="N2095" s="118"/>
      <c r="O2095" s="118"/>
      <c r="P2095" s="118"/>
      <c r="Q2095" s="118"/>
      <c r="R2095" s="118"/>
      <c r="S2095" s="118"/>
      <c r="T2095" s="118"/>
      <c r="U2095" s="118"/>
      <c r="V2095" s="118"/>
      <c r="W2095" s="118"/>
      <c r="X2095" s="118"/>
      <c r="Y2095" s="118"/>
      <c r="Z2095" s="118"/>
      <c r="AA2095" s="118"/>
      <c r="AB2095" s="118"/>
      <c r="AC2095" s="118"/>
      <c r="AD2095" s="118"/>
      <c r="AE2095" s="118"/>
      <c r="AF2095" s="118"/>
      <c r="AG2095" s="118"/>
    </row>
    <row r="2096" ht="11.25" customHeight="1">
      <c r="A2096" s="118"/>
      <c r="B2096" s="118"/>
      <c r="C2096" s="118"/>
      <c r="D2096" s="118"/>
      <c r="E2096" s="118"/>
      <c r="F2096" s="118"/>
      <c r="G2096" s="121"/>
      <c r="H2096" s="122"/>
      <c r="I2096" s="122"/>
      <c r="J2096" s="122"/>
      <c r="K2096" s="122"/>
      <c r="L2096" s="122"/>
      <c r="M2096" s="118"/>
      <c r="N2096" s="118"/>
      <c r="O2096" s="118"/>
      <c r="P2096" s="118"/>
      <c r="Q2096" s="118"/>
      <c r="R2096" s="118"/>
      <c r="S2096" s="118"/>
      <c r="T2096" s="118"/>
      <c r="U2096" s="118"/>
      <c r="V2096" s="118"/>
      <c r="W2096" s="118"/>
      <c r="X2096" s="118"/>
      <c r="Y2096" s="118"/>
      <c r="Z2096" s="118"/>
      <c r="AA2096" s="118"/>
      <c r="AB2096" s="118"/>
      <c r="AC2096" s="118"/>
      <c r="AD2096" s="118"/>
      <c r="AE2096" s="118"/>
      <c r="AF2096" s="118"/>
      <c r="AG2096" s="118"/>
    </row>
    <row r="2097" ht="11.25" customHeight="1">
      <c r="A2097" s="118"/>
      <c r="B2097" s="118"/>
      <c r="C2097" s="118"/>
      <c r="D2097" s="118"/>
      <c r="E2097" s="118"/>
      <c r="F2097" s="118"/>
      <c r="G2097" s="121"/>
      <c r="H2097" s="122"/>
      <c r="I2097" s="122"/>
      <c r="J2097" s="122"/>
      <c r="K2097" s="122"/>
      <c r="L2097" s="122"/>
      <c r="M2097" s="118"/>
      <c r="N2097" s="118"/>
      <c r="O2097" s="118"/>
      <c r="P2097" s="118"/>
      <c r="Q2097" s="118"/>
      <c r="R2097" s="118"/>
      <c r="S2097" s="118"/>
      <c r="T2097" s="118"/>
      <c r="U2097" s="118"/>
      <c r="V2097" s="118"/>
      <c r="W2097" s="118"/>
      <c r="X2097" s="118"/>
      <c r="Y2097" s="118"/>
      <c r="Z2097" s="118"/>
      <c r="AA2097" s="118"/>
      <c r="AB2097" s="118"/>
      <c r="AC2097" s="118"/>
      <c r="AD2097" s="118"/>
      <c r="AE2097" s="118"/>
      <c r="AF2097" s="118"/>
      <c r="AG2097" s="118"/>
    </row>
    <row r="2098" ht="11.25" customHeight="1">
      <c r="A2098" s="118"/>
      <c r="B2098" s="118"/>
      <c r="C2098" s="118"/>
      <c r="D2098" s="118"/>
      <c r="E2098" s="118"/>
      <c r="F2098" s="118"/>
      <c r="G2098" s="121"/>
      <c r="H2098" s="122"/>
      <c r="I2098" s="122"/>
      <c r="J2098" s="122"/>
      <c r="K2098" s="122"/>
      <c r="L2098" s="122"/>
      <c r="M2098" s="118"/>
      <c r="N2098" s="118"/>
      <c r="O2098" s="118"/>
      <c r="P2098" s="118"/>
      <c r="Q2098" s="118"/>
      <c r="R2098" s="118"/>
      <c r="S2098" s="118"/>
      <c r="T2098" s="118"/>
      <c r="U2098" s="118"/>
      <c r="V2098" s="118"/>
      <c r="W2098" s="118"/>
      <c r="X2098" s="118"/>
      <c r="Y2098" s="118"/>
      <c r="Z2098" s="118"/>
      <c r="AA2098" s="118"/>
      <c r="AB2098" s="118"/>
      <c r="AC2098" s="118"/>
      <c r="AD2098" s="118"/>
      <c r="AE2098" s="118"/>
      <c r="AF2098" s="118"/>
      <c r="AG2098" s="118"/>
    </row>
    <row r="2099" ht="11.25" customHeight="1">
      <c r="A2099" s="118"/>
      <c r="B2099" s="118"/>
      <c r="C2099" s="118"/>
      <c r="D2099" s="118"/>
      <c r="E2099" s="118"/>
      <c r="F2099" s="118"/>
      <c r="G2099" s="121"/>
      <c r="H2099" s="122"/>
      <c r="I2099" s="122"/>
      <c r="J2099" s="122"/>
      <c r="K2099" s="122"/>
      <c r="L2099" s="122"/>
      <c r="M2099" s="118"/>
      <c r="N2099" s="118"/>
      <c r="O2099" s="118"/>
      <c r="P2099" s="118"/>
      <c r="Q2099" s="118"/>
      <c r="R2099" s="118"/>
      <c r="S2099" s="118"/>
      <c r="T2099" s="118"/>
      <c r="U2099" s="118"/>
      <c r="V2099" s="118"/>
      <c r="W2099" s="118"/>
      <c r="X2099" s="118"/>
      <c r="Y2099" s="118"/>
      <c r="Z2099" s="118"/>
      <c r="AA2099" s="118"/>
      <c r="AB2099" s="118"/>
      <c r="AC2099" s="118"/>
      <c r="AD2099" s="118"/>
      <c r="AE2099" s="118"/>
      <c r="AF2099" s="118"/>
      <c r="AG2099" s="118"/>
    </row>
    <row r="2100" ht="11.25" customHeight="1">
      <c r="A2100" s="118"/>
      <c r="B2100" s="118"/>
      <c r="C2100" s="118"/>
      <c r="D2100" s="118"/>
      <c r="E2100" s="118"/>
      <c r="F2100" s="118"/>
      <c r="G2100" s="121"/>
      <c r="H2100" s="122"/>
      <c r="I2100" s="122"/>
      <c r="J2100" s="122"/>
      <c r="K2100" s="122"/>
      <c r="L2100" s="122"/>
      <c r="M2100" s="118"/>
      <c r="N2100" s="118"/>
      <c r="O2100" s="118"/>
      <c r="P2100" s="118"/>
      <c r="Q2100" s="118"/>
      <c r="R2100" s="118"/>
      <c r="S2100" s="118"/>
      <c r="T2100" s="118"/>
      <c r="U2100" s="118"/>
      <c r="V2100" s="118"/>
      <c r="W2100" s="118"/>
      <c r="X2100" s="118"/>
      <c r="Y2100" s="118"/>
      <c r="Z2100" s="118"/>
      <c r="AA2100" s="118"/>
      <c r="AB2100" s="118"/>
      <c r="AC2100" s="118"/>
      <c r="AD2100" s="118"/>
      <c r="AE2100" s="118"/>
      <c r="AF2100" s="118"/>
      <c r="AG2100" s="118"/>
    </row>
    <row r="2101" ht="11.25" customHeight="1">
      <c r="A2101" s="118"/>
      <c r="B2101" s="118"/>
      <c r="C2101" s="118"/>
      <c r="D2101" s="118"/>
      <c r="E2101" s="118"/>
      <c r="F2101" s="118"/>
      <c r="G2101" s="121"/>
      <c r="H2101" s="122"/>
      <c r="I2101" s="122"/>
      <c r="J2101" s="122"/>
      <c r="K2101" s="122"/>
      <c r="L2101" s="122"/>
      <c r="M2101" s="118"/>
      <c r="N2101" s="118"/>
      <c r="O2101" s="118"/>
      <c r="P2101" s="118"/>
      <c r="Q2101" s="118"/>
      <c r="R2101" s="118"/>
      <c r="S2101" s="118"/>
      <c r="T2101" s="118"/>
      <c r="U2101" s="118"/>
      <c r="V2101" s="118"/>
      <c r="W2101" s="118"/>
      <c r="X2101" s="118"/>
      <c r="Y2101" s="118"/>
      <c r="Z2101" s="118"/>
      <c r="AA2101" s="118"/>
      <c r="AB2101" s="118"/>
      <c r="AC2101" s="118"/>
      <c r="AD2101" s="118"/>
      <c r="AE2101" s="118"/>
      <c r="AF2101" s="118"/>
      <c r="AG2101" s="118"/>
    </row>
    <row r="2102" ht="11.25" customHeight="1">
      <c r="A2102" s="118"/>
      <c r="B2102" s="118"/>
      <c r="C2102" s="118"/>
      <c r="D2102" s="118"/>
      <c r="E2102" s="118"/>
      <c r="F2102" s="118"/>
      <c r="G2102" s="121"/>
      <c r="H2102" s="122"/>
      <c r="I2102" s="122"/>
      <c r="J2102" s="122"/>
      <c r="K2102" s="122"/>
      <c r="L2102" s="122"/>
      <c r="M2102" s="118"/>
      <c r="N2102" s="118"/>
      <c r="O2102" s="118"/>
      <c r="P2102" s="118"/>
      <c r="Q2102" s="118"/>
      <c r="R2102" s="118"/>
      <c r="S2102" s="118"/>
      <c r="T2102" s="118"/>
      <c r="U2102" s="118"/>
      <c r="V2102" s="118"/>
      <c r="W2102" s="118"/>
      <c r="X2102" s="118"/>
      <c r="Y2102" s="118"/>
      <c r="Z2102" s="118"/>
      <c r="AA2102" s="118"/>
      <c r="AB2102" s="118"/>
      <c r="AC2102" s="118"/>
      <c r="AD2102" s="118"/>
      <c r="AE2102" s="118"/>
      <c r="AF2102" s="118"/>
      <c r="AG2102" s="118"/>
    </row>
    <row r="2103" ht="11.25" customHeight="1">
      <c r="A2103" s="118"/>
      <c r="B2103" s="118"/>
      <c r="C2103" s="118"/>
      <c r="D2103" s="118"/>
      <c r="E2103" s="118"/>
      <c r="F2103" s="118"/>
      <c r="G2103" s="121"/>
      <c r="H2103" s="122"/>
      <c r="I2103" s="122"/>
      <c r="J2103" s="122"/>
      <c r="K2103" s="122"/>
      <c r="L2103" s="122"/>
      <c r="M2103" s="118"/>
      <c r="N2103" s="118"/>
      <c r="O2103" s="118"/>
      <c r="P2103" s="118"/>
      <c r="Q2103" s="118"/>
      <c r="R2103" s="118"/>
      <c r="S2103" s="118"/>
      <c r="T2103" s="118"/>
      <c r="U2103" s="118"/>
      <c r="V2103" s="118"/>
      <c r="W2103" s="118"/>
      <c r="X2103" s="118"/>
      <c r="Y2103" s="118"/>
      <c r="Z2103" s="118"/>
      <c r="AA2103" s="118"/>
      <c r="AB2103" s="118"/>
      <c r="AC2103" s="118"/>
      <c r="AD2103" s="118"/>
      <c r="AE2103" s="118"/>
      <c r="AF2103" s="118"/>
      <c r="AG2103" s="118"/>
    </row>
    <row r="2104" ht="11.25" customHeight="1">
      <c r="A2104" s="118"/>
      <c r="B2104" s="118"/>
      <c r="C2104" s="118"/>
      <c r="D2104" s="118"/>
      <c r="E2104" s="118"/>
      <c r="F2104" s="118"/>
      <c r="G2104" s="121"/>
      <c r="H2104" s="122"/>
      <c r="I2104" s="122"/>
      <c r="J2104" s="122"/>
      <c r="K2104" s="122"/>
      <c r="L2104" s="122"/>
      <c r="M2104" s="118"/>
      <c r="N2104" s="118"/>
      <c r="O2104" s="118"/>
      <c r="P2104" s="118"/>
      <c r="Q2104" s="118"/>
      <c r="R2104" s="118"/>
      <c r="S2104" s="118"/>
      <c r="T2104" s="118"/>
      <c r="U2104" s="118"/>
      <c r="V2104" s="118"/>
      <c r="W2104" s="118"/>
      <c r="X2104" s="118"/>
      <c r="Y2104" s="118"/>
      <c r="Z2104" s="118"/>
      <c r="AA2104" s="118"/>
      <c r="AB2104" s="118"/>
      <c r="AC2104" s="118"/>
      <c r="AD2104" s="118"/>
      <c r="AE2104" s="118"/>
      <c r="AF2104" s="118"/>
      <c r="AG2104" s="118"/>
    </row>
    <row r="2105" ht="11.25" customHeight="1">
      <c r="A2105" s="118"/>
      <c r="B2105" s="118"/>
      <c r="C2105" s="118"/>
      <c r="D2105" s="118"/>
      <c r="E2105" s="118"/>
      <c r="F2105" s="118"/>
      <c r="G2105" s="121"/>
      <c r="H2105" s="122"/>
      <c r="I2105" s="122"/>
      <c r="J2105" s="122"/>
      <c r="K2105" s="122"/>
      <c r="L2105" s="122"/>
      <c r="M2105" s="118"/>
      <c r="N2105" s="118"/>
      <c r="O2105" s="118"/>
      <c r="P2105" s="118"/>
      <c r="Q2105" s="118"/>
      <c r="R2105" s="118"/>
      <c r="S2105" s="118"/>
      <c r="T2105" s="118"/>
      <c r="U2105" s="118"/>
      <c r="V2105" s="118"/>
      <c r="W2105" s="118"/>
      <c r="X2105" s="118"/>
      <c r="Y2105" s="118"/>
      <c r="Z2105" s="118"/>
      <c r="AA2105" s="118"/>
      <c r="AB2105" s="118"/>
      <c r="AC2105" s="118"/>
      <c r="AD2105" s="118"/>
      <c r="AE2105" s="118"/>
      <c r="AF2105" s="118"/>
      <c r="AG2105" s="118"/>
    </row>
    <row r="2106" ht="11.25" customHeight="1">
      <c r="A2106" s="118"/>
      <c r="B2106" s="118"/>
      <c r="C2106" s="118"/>
      <c r="D2106" s="118"/>
      <c r="E2106" s="118"/>
      <c r="F2106" s="118"/>
      <c r="G2106" s="121"/>
      <c r="H2106" s="122"/>
      <c r="I2106" s="122"/>
      <c r="J2106" s="122"/>
      <c r="K2106" s="122"/>
      <c r="L2106" s="122"/>
      <c r="M2106" s="118"/>
      <c r="N2106" s="118"/>
      <c r="O2106" s="118"/>
      <c r="P2106" s="118"/>
      <c r="Q2106" s="118"/>
      <c r="R2106" s="118"/>
      <c r="S2106" s="118"/>
      <c r="T2106" s="118"/>
      <c r="U2106" s="118"/>
      <c r="V2106" s="118"/>
      <c r="W2106" s="118"/>
      <c r="X2106" s="118"/>
      <c r="Y2106" s="118"/>
      <c r="Z2106" s="118"/>
      <c r="AA2106" s="118"/>
      <c r="AB2106" s="118"/>
      <c r="AC2106" s="118"/>
      <c r="AD2106" s="118"/>
      <c r="AE2106" s="118"/>
      <c r="AF2106" s="118"/>
      <c r="AG2106" s="118"/>
    </row>
    <row r="2107" ht="11.25" customHeight="1">
      <c r="A2107" s="118"/>
      <c r="B2107" s="118"/>
      <c r="C2107" s="118"/>
      <c r="D2107" s="118"/>
      <c r="E2107" s="118"/>
      <c r="F2107" s="118"/>
      <c r="G2107" s="121"/>
      <c r="H2107" s="122"/>
      <c r="I2107" s="122"/>
      <c r="J2107" s="122"/>
      <c r="K2107" s="122"/>
      <c r="L2107" s="122"/>
      <c r="M2107" s="118"/>
      <c r="N2107" s="118"/>
      <c r="O2107" s="118"/>
      <c r="P2107" s="118"/>
      <c r="Q2107" s="118"/>
      <c r="R2107" s="118"/>
      <c r="S2107" s="118"/>
      <c r="T2107" s="118"/>
      <c r="U2107" s="118"/>
      <c r="V2107" s="118"/>
      <c r="W2107" s="118"/>
      <c r="X2107" s="118"/>
      <c r="Y2107" s="118"/>
      <c r="Z2107" s="118"/>
      <c r="AA2107" s="118"/>
      <c r="AB2107" s="118"/>
      <c r="AC2107" s="118"/>
      <c r="AD2107" s="118"/>
      <c r="AE2107" s="118"/>
      <c r="AF2107" s="118"/>
      <c r="AG2107" s="118"/>
    </row>
    <row r="2108" ht="11.25" customHeight="1">
      <c r="A2108" s="118"/>
      <c r="B2108" s="118"/>
      <c r="C2108" s="118"/>
      <c r="D2108" s="118"/>
      <c r="E2108" s="118"/>
      <c r="F2108" s="118"/>
      <c r="G2108" s="121"/>
      <c r="H2108" s="122"/>
      <c r="I2108" s="122"/>
      <c r="J2108" s="122"/>
      <c r="K2108" s="122"/>
      <c r="L2108" s="122"/>
      <c r="M2108" s="118"/>
      <c r="N2108" s="118"/>
      <c r="O2108" s="118"/>
      <c r="P2108" s="118"/>
      <c r="Q2108" s="118"/>
      <c r="R2108" s="118"/>
      <c r="S2108" s="118"/>
      <c r="T2108" s="118"/>
      <c r="U2108" s="118"/>
      <c r="V2108" s="118"/>
      <c r="W2108" s="118"/>
      <c r="X2108" s="118"/>
      <c r="Y2108" s="118"/>
      <c r="Z2108" s="118"/>
      <c r="AA2108" s="118"/>
      <c r="AB2108" s="118"/>
      <c r="AC2108" s="118"/>
      <c r="AD2108" s="118"/>
      <c r="AE2108" s="118"/>
      <c r="AF2108" s="118"/>
      <c r="AG2108" s="118"/>
    </row>
    <row r="2109" ht="11.25" customHeight="1">
      <c r="A2109" s="118"/>
      <c r="B2109" s="118"/>
      <c r="C2109" s="118"/>
      <c r="D2109" s="118"/>
      <c r="E2109" s="118"/>
      <c r="F2109" s="118"/>
      <c r="G2109" s="121"/>
      <c r="H2109" s="122"/>
      <c r="I2109" s="122"/>
      <c r="J2109" s="122"/>
      <c r="K2109" s="122"/>
      <c r="L2109" s="122"/>
      <c r="M2109" s="118"/>
      <c r="N2109" s="118"/>
      <c r="O2109" s="118"/>
      <c r="P2109" s="118"/>
      <c r="Q2109" s="118"/>
      <c r="R2109" s="118"/>
      <c r="S2109" s="118"/>
      <c r="T2109" s="118"/>
      <c r="U2109" s="118"/>
      <c r="V2109" s="118"/>
      <c r="W2109" s="118"/>
      <c r="X2109" s="118"/>
      <c r="Y2109" s="118"/>
      <c r="Z2109" s="118"/>
      <c r="AA2109" s="118"/>
      <c r="AB2109" s="118"/>
      <c r="AC2109" s="118"/>
      <c r="AD2109" s="118"/>
      <c r="AE2109" s="118"/>
      <c r="AF2109" s="118"/>
      <c r="AG2109" s="118"/>
    </row>
    <row r="2110" ht="11.25" customHeight="1">
      <c r="A2110" s="118"/>
      <c r="B2110" s="118"/>
      <c r="C2110" s="118"/>
      <c r="D2110" s="118"/>
      <c r="E2110" s="118"/>
      <c r="F2110" s="118"/>
      <c r="G2110" s="121"/>
      <c r="H2110" s="122"/>
      <c r="I2110" s="122"/>
      <c r="J2110" s="122"/>
      <c r="K2110" s="122"/>
      <c r="L2110" s="122"/>
      <c r="M2110" s="118"/>
      <c r="N2110" s="118"/>
      <c r="O2110" s="118"/>
      <c r="P2110" s="118"/>
      <c r="Q2110" s="118"/>
      <c r="R2110" s="118"/>
      <c r="S2110" s="118"/>
      <c r="T2110" s="118"/>
      <c r="U2110" s="118"/>
      <c r="V2110" s="118"/>
      <c r="W2110" s="118"/>
      <c r="X2110" s="118"/>
      <c r="Y2110" s="118"/>
      <c r="Z2110" s="118"/>
      <c r="AA2110" s="118"/>
      <c r="AB2110" s="118"/>
      <c r="AC2110" s="118"/>
      <c r="AD2110" s="118"/>
      <c r="AE2110" s="118"/>
      <c r="AF2110" s="118"/>
      <c r="AG2110" s="118"/>
    </row>
    <row r="2111" ht="11.25" customHeight="1">
      <c r="A2111" s="118"/>
      <c r="B2111" s="118"/>
      <c r="C2111" s="118"/>
      <c r="D2111" s="118"/>
      <c r="E2111" s="118"/>
      <c r="F2111" s="118"/>
      <c r="G2111" s="121"/>
      <c r="H2111" s="122"/>
      <c r="I2111" s="122"/>
      <c r="J2111" s="122"/>
      <c r="K2111" s="122"/>
      <c r="L2111" s="122"/>
      <c r="M2111" s="118"/>
      <c r="N2111" s="118"/>
      <c r="O2111" s="118"/>
      <c r="P2111" s="118"/>
      <c r="Q2111" s="118"/>
      <c r="R2111" s="118"/>
      <c r="S2111" s="118"/>
      <c r="T2111" s="118"/>
      <c r="U2111" s="118"/>
      <c r="V2111" s="118"/>
      <c r="W2111" s="118"/>
      <c r="X2111" s="118"/>
      <c r="Y2111" s="118"/>
      <c r="Z2111" s="118"/>
      <c r="AA2111" s="118"/>
      <c r="AB2111" s="118"/>
      <c r="AC2111" s="118"/>
      <c r="AD2111" s="118"/>
      <c r="AE2111" s="118"/>
      <c r="AF2111" s="118"/>
      <c r="AG2111" s="118"/>
    </row>
    <row r="2112" ht="11.25" customHeight="1">
      <c r="A2112" s="118"/>
      <c r="B2112" s="118"/>
      <c r="C2112" s="118"/>
      <c r="D2112" s="118"/>
      <c r="E2112" s="118"/>
      <c r="F2112" s="118"/>
      <c r="G2112" s="121"/>
      <c r="H2112" s="122"/>
      <c r="I2112" s="122"/>
      <c r="J2112" s="122"/>
      <c r="K2112" s="122"/>
      <c r="L2112" s="122"/>
      <c r="M2112" s="118"/>
      <c r="N2112" s="118"/>
      <c r="O2112" s="118"/>
      <c r="P2112" s="118"/>
      <c r="Q2112" s="118"/>
      <c r="R2112" s="118"/>
      <c r="S2112" s="118"/>
      <c r="T2112" s="118"/>
      <c r="U2112" s="118"/>
      <c r="V2112" s="118"/>
      <c r="W2112" s="118"/>
      <c r="X2112" s="118"/>
      <c r="Y2112" s="118"/>
      <c r="Z2112" s="118"/>
      <c r="AA2112" s="118"/>
      <c r="AB2112" s="118"/>
      <c r="AC2112" s="118"/>
      <c r="AD2112" s="118"/>
      <c r="AE2112" s="118"/>
      <c r="AF2112" s="118"/>
      <c r="AG2112" s="118"/>
    </row>
    <row r="2113" ht="11.25" customHeight="1">
      <c r="A2113" s="118"/>
      <c r="B2113" s="118"/>
      <c r="C2113" s="118"/>
      <c r="D2113" s="118"/>
      <c r="E2113" s="118"/>
      <c r="F2113" s="118"/>
      <c r="G2113" s="121"/>
      <c r="H2113" s="122"/>
      <c r="I2113" s="122"/>
      <c r="J2113" s="122"/>
      <c r="K2113" s="122"/>
      <c r="L2113" s="122"/>
      <c r="M2113" s="118"/>
      <c r="N2113" s="118"/>
      <c r="O2113" s="118"/>
      <c r="P2113" s="118"/>
      <c r="Q2113" s="118"/>
      <c r="R2113" s="118"/>
      <c r="S2113" s="118"/>
      <c r="T2113" s="118"/>
      <c r="U2113" s="118"/>
      <c r="V2113" s="118"/>
      <c r="W2113" s="118"/>
      <c r="X2113" s="118"/>
      <c r="Y2113" s="118"/>
      <c r="Z2113" s="118"/>
      <c r="AA2113" s="118"/>
      <c r="AB2113" s="118"/>
      <c r="AC2113" s="118"/>
      <c r="AD2113" s="118"/>
      <c r="AE2113" s="118"/>
      <c r="AF2113" s="118"/>
      <c r="AG2113" s="118"/>
    </row>
    <row r="2114" ht="11.25" customHeight="1">
      <c r="A2114" s="118"/>
      <c r="B2114" s="118"/>
      <c r="C2114" s="118"/>
      <c r="D2114" s="118"/>
      <c r="E2114" s="118"/>
      <c r="F2114" s="118"/>
      <c r="G2114" s="121"/>
      <c r="H2114" s="122"/>
      <c r="I2114" s="122"/>
      <c r="J2114" s="122"/>
      <c r="K2114" s="122"/>
      <c r="L2114" s="122"/>
      <c r="M2114" s="118"/>
      <c r="N2114" s="118"/>
      <c r="O2114" s="118"/>
      <c r="P2114" s="118"/>
      <c r="Q2114" s="118"/>
      <c r="R2114" s="118"/>
      <c r="S2114" s="118"/>
      <c r="T2114" s="118"/>
      <c r="U2114" s="118"/>
      <c r="V2114" s="118"/>
      <c r="W2114" s="118"/>
      <c r="X2114" s="118"/>
      <c r="Y2114" s="118"/>
      <c r="Z2114" s="118"/>
      <c r="AA2114" s="118"/>
      <c r="AB2114" s="118"/>
      <c r="AC2114" s="118"/>
      <c r="AD2114" s="118"/>
      <c r="AE2114" s="118"/>
      <c r="AF2114" s="118"/>
      <c r="AG2114" s="118"/>
    </row>
    <row r="2115" ht="11.25" customHeight="1">
      <c r="A2115" s="118"/>
      <c r="B2115" s="118"/>
      <c r="C2115" s="118"/>
      <c r="D2115" s="118"/>
      <c r="E2115" s="118"/>
      <c r="F2115" s="118"/>
      <c r="G2115" s="121"/>
      <c r="H2115" s="122"/>
      <c r="I2115" s="122"/>
      <c r="J2115" s="122"/>
      <c r="K2115" s="122"/>
      <c r="L2115" s="122"/>
      <c r="M2115" s="118"/>
      <c r="N2115" s="118"/>
      <c r="O2115" s="118"/>
      <c r="P2115" s="118"/>
      <c r="Q2115" s="118"/>
      <c r="R2115" s="118"/>
      <c r="S2115" s="118"/>
      <c r="T2115" s="118"/>
      <c r="U2115" s="118"/>
      <c r="V2115" s="118"/>
      <c r="W2115" s="118"/>
      <c r="X2115" s="118"/>
      <c r="Y2115" s="118"/>
      <c r="Z2115" s="118"/>
      <c r="AA2115" s="118"/>
      <c r="AB2115" s="118"/>
      <c r="AC2115" s="118"/>
      <c r="AD2115" s="118"/>
      <c r="AE2115" s="118"/>
      <c r="AF2115" s="118"/>
      <c r="AG2115" s="118"/>
    </row>
    <row r="2116" ht="11.25" customHeight="1">
      <c r="A2116" s="118"/>
      <c r="B2116" s="118"/>
      <c r="C2116" s="118"/>
      <c r="D2116" s="118"/>
      <c r="E2116" s="118"/>
      <c r="F2116" s="118"/>
      <c r="G2116" s="121"/>
      <c r="H2116" s="122"/>
      <c r="I2116" s="122"/>
      <c r="J2116" s="122"/>
      <c r="K2116" s="122"/>
      <c r="L2116" s="122"/>
      <c r="M2116" s="118"/>
      <c r="N2116" s="118"/>
      <c r="O2116" s="118"/>
      <c r="P2116" s="118"/>
      <c r="Q2116" s="118"/>
      <c r="R2116" s="118"/>
      <c r="S2116" s="118"/>
      <c r="T2116" s="118"/>
      <c r="U2116" s="118"/>
      <c r="V2116" s="118"/>
      <c r="W2116" s="118"/>
      <c r="X2116" s="118"/>
      <c r="Y2116" s="118"/>
      <c r="Z2116" s="118"/>
      <c r="AA2116" s="118"/>
      <c r="AB2116" s="118"/>
      <c r="AC2116" s="118"/>
      <c r="AD2116" s="118"/>
      <c r="AE2116" s="118"/>
      <c r="AF2116" s="118"/>
      <c r="AG2116" s="118"/>
    </row>
    <row r="2117" ht="11.25" customHeight="1">
      <c r="A2117" s="118"/>
      <c r="B2117" s="118"/>
      <c r="C2117" s="118"/>
      <c r="D2117" s="118"/>
      <c r="E2117" s="118"/>
      <c r="F2117" s="118"/>
      <c r="G2117" s="121"/>
      <c r="H2117" s="122"/>
      <c r="I2117" s="122"/>
      <c r="J2117" s="122"/>
      <c r="K2117" s="122"/>
      <c r="L2117" s="122"/>
      <c r="M2117" s="118"/>
      <c r="N2117" s="118"/>
      <c r="O2117" s="118"/>
      <c r="P2117" s="118"/>
      <c r="Q2117" s="118"/>
      <c r="R2117" s="118"/>
      <c r="S2117" s="118"/>
      <c r="T2117" s="118"/>
      <c r="U2117" s="118"/>
      <c r="V2117" s="118"/>
      <c r="W2117" s="118"/>
      <c r="X2117" s="118"/>
      <c r="Y2117" s="118"/>
      <c r="Z2117" s="118"/>
      <c r="AA2117" s="118"/>
      <c r="AB2117" s="118"/>
      <c r="AC2117" s="118"/>
      <c r="AD2117" s="118"/>
      <c r="AE2117" s="118"/>
      <c r="AF2117" s="118"/>
      <c r="AG2117" s="118"/>
    </row>
    <row r="2118" ht="11.25" customHeight="1">
      <c r="A2118" s="118"/>
      <c r="B2118" s="118"/>
      <c r="C2118" s="118"/>
      <c r="D2118" s="118"/>
      <c r="E2118" s="118"/>
      <c r="F2118" s="118"/>
      <c r="G2118" s="121"/>
      <c r="H2118" s="122"/>
      <c r="I2118" s="122"/>
      <c r="J2118" s="122"/>
      <c r="K2118" s="122"/>
      <c r="L2118" s="122"/>
      <c r="M2118" s="118"/>
      <c r="N2118" s="118"/>
      <c r="O2118" s="118"/>
      <c r="P2118" s="118"/>
      <c r="Q2118" s="118"/>
      <c r="R2118" s="118"/>
      <c r="S2118" s="118"/>
      <c r="T2118" s="118"/>
      <c r="U2118" s="118"/>
      <c r="V2118" s="118"/>
      <c r="W2118" s="118"/>
      <c r="X2118" s="118"/>
      <c r="Y2118" s="118"/>
      <c r="Z2118" s="118"/>
      <c r="AA2118" s="118"/>
      <c r="AB2118" s="118"/>
      <c r="AC2118" s="118"/>
      <c r="AD2118" s="118"/>
      <c r="AE2118" s="118"/>
      <c r="AF2118" s="118"/>
      <c r="AG2118" s="118"/>
    </row>
    <row r="2119" ht="11.25" customHeight="1">
      <c r="A2119" s="118"/>
      <c r="B2119" s="118"/>
      <c r="C2119" s="118"/>
      <c r="D2119" s="118"/>
      <c r="E2119" s="118"/>
      <c r="F2119" s="118"/>
      <c r="G2119" s="121"/>
      <c r="H2119" s="122"/>
      <c r="I2119" s="122"/>
      <c r="J2119" s="122"/>
      <c r="K2119" s="122"/>
      <c r="L2119" s="122"/>
      <c r="M2119" s="118"/>
      <c r="N2119" s="118"/>
      <c r="O2119" s="118"/>
      <c r="P2119" s="118"/>
      <c r="Q2119" s="118"/>
      <c r="R2119" s="118"/>
      <c r="S2119" s="118"/>
      <c r="T2119" s="118"/>
      <c r="U2119" s="118"/>
      <c r="V2119" s="118"/>
      <c r="W2119" s="118"/>
      <c r="X2119" s="118"/>
      <c r="Y2119" s="118"/>
      <c r="Z2119" s="118"/>
      <c r="AA2119" s="118"/>
      <c r="AB2119" s="118"/>
      <c r="AC2119" s="118"/>
      <c r="AD2119" s="118"/>
      <c r="AE2119" s="118"/>
      <c r="AF2119" s="118"/>
      <c r="AG2119" s="118"/>
    </row>
    <row r="2120" ht="11.25" customHeight="1">
      <c r="A2120" s="118"/>
      <c r="B2120" s="118"/>
      <c r="C2120" s="118"/>
      <c r="D2120" s="118"/>
      <c r="E2120" s="118"/>
      <c r="F2120" s="118"/>
      <c r="G2120" s="121"/>
      <c r="H2120" s="122"/>
      <c r="I2120" s="122"/>
      <c r="J2120" s="122"/>
      <c r="K2120" s="122"/>
      <c r="L2120" s="122"/>
      <c r="M2120" s="118"/>
      <c r="N2120" s="118"/>
      <c r="O2120" s="118"/>
      <c r="P2120" s="118"/>
      <c r="Q2120" s="118"/>
      <c r="R2120" s="118"/>
      <c r="S2120" s="118"/>
      <c r="T2120" s="118"/>
      <c r="U2120" s="118"/>
      <c r="V2120" s="118"/>
      <c r="W2120" s="118"/>
      <c r="X2120" s="118"/>
      <c r="Y2120" s="118"/>
      <c r="Z2120" s="118"/>
      <c r="AA2120" s="118"/>
      <c r="AB2120" s="118"/>
      <c r="AC2120" s="118"/>
      <c r="AD2120" s="118"/>
      <c r="AE2120" s="118"/>
      <c r="AF2120" s="118"/>
      <c r="AG2120" s="118"/>
    </row>
    <row r="2121" ht="11.25" customHeight="1">
      <c r="A2121" s="118"/>
      <c r="B2121" s="118"/>
      <c r="C2121" s="118"/>
      <c r="D2121" s="118"/>
      <c r="E2121" s="118"/>
      <c r="F2121" s="118"/>
      <c r="G2121" s="121"/>
      <c r="H2121" s="122"/>
      <c r="I2121" s="122"/>
      <c r="J2121" s="122"/>
      <c r="K2121" s="122"/>
      <c r="L2121" s="122"/>
      <c r="M2121" s="118"/>
      <c r="N2121" s="118"/>
      <c r="O2121" s="118"/>
      <c r="P2121" s="118"/>
      <c r="Q2121" s="118"/>
      <c r="R2121" s="118"/>
      <c r="S2121" s="118"/>
      <c r="T2121" s="118"/>
      <c r="U2121" s="118"/>
      <c r="V2121" s="118"/>
      <c r="W2121" s="118"/>
      <c r="X2121" s="118"/>
      <c r="Y2121" s="118"/>
      <c r="Z2121" s="118"/>
      <c r="AA2121" s="118"/>
      <c r="AB2121" s="118"/>
      <c r="AC2121" s="118"/>
      <c r="AD2121" s="118"/>
      <c r="AE2121" s="118"/>
      <c r="AF2121" s="118"/>
      <c r="AG2121" s="118"/>
    </row>
    <row r="2122" ht="11.25" customHeight="1">
      <c r="A2122" s="118"/>
      <c r="B2122" s="118"/>
      <c r="C2122" s="118"/>
      <c r="D2122" s="118"/>
      <c r="E2122" s="118"/>
      <c r="F2122" s="118"/>
      <c r="G2122" s="121"/>
      <c r="H2122" s="122"/>
      <c r="I2122" s="122"/>
      <c r="J2122" s="122"/>
      <c r="K2122" s="122"/>
      <c r="L2122" s="122"/>
      <c r="M2122" s="118"/>
      <c r="N2122" s="118"/>
      <c r="O2122" s="118"/>
      <c r="P2122" s="118"/>
      <c r="Q2122" s="118"/>
      <c r="R2122" s="118"/>
      <c r="S2122" s="118"/>
      <c r="T2122" s="118"/>
      <c r="U2122" s="118"/>
      <c r="V2122" s="118"/>
      <c r="W2122" s="118"/>
      <c r="X2122" s="118"/>
      <c r="Y2122" s="118"/>
      <c r="Z2122" s="118"/>
      <c r="AA2122" s="118"/>
      <c r="AB2122" s="118"/>
      <c r="AC2122" s="118"/>
      <c r="AD2122" s="118"/>
      <c r="AE2122" s="118"/>
      <c r="AF2122" s="118"/>
      <c r="AG2122" s="118"/>
    </row>
    <row r="2123" ht="11.25" customHeight="1">
      <c r="A2123" s="118"/>
      <c r="B2123" s="118"/>
      <c r="C2123" s="118"/>
      <c r="D2123" s="118"/>
      <c r="E2123" s="118"/>
      <c r="F2123" s="118"/>
      <c r="G2123" s="121"/>
      <c r="H2123" s="122"/>
      <c r="I2123" s="122"/>
      <c r="J2123" s="122"/>
      <c r="K2123" s="122"/>
      <c r="L2123" s="122"/>
      <c r="M2123" s="118"/>
      <c r="N2123" s="118"/>
      <c r="O2123" s="118"/>
      <c r="P2123" s="118"/>
      <c r="Q2123" s="118"/>
      <c r="R2123" s="118"/>
      <c r="S2123" s="118"/>
      <c r="T2123" s="118"/>
      <c r="U2123" s="118"/>
      <c r="V2123" s="118"/>
      <c r="W2123" s="118"/>
      <c r="X2123" s="118"/>
      <c r="Y2123" s="118"/>
      <c r="Z2123" s="118"/>
      <c r="AA2123" s="118"/>
      <c r="AB2123" s="118"/>
      <c r="AC2123" s="118"/>
      <c r="AD2123" s="118"/>
      <c r="AE2123" s="118"/>
      <c r="AF2123" s="118"/>
      <c r="AG2123" s="118"/>
    </row>
    <row r="2124" ht="11.25" customHeight="1">
      <c r="A2124" s="118"/>
      <c r="B2124" s="118"/>
      <c r="C2124" s="118"/>
      <c r="D2124" s="118"/>
      <c r="E2124" s="118"/>
      <c r="F2124" s="118"/>
      <c r="G2124" s="121"/>
      <c r="H2124" s="122"/>
      <c r="I2124" s="122"/>
      <c r="J2124" s="122"/>
      <c r="K2124" s="122"/>
      <c r="L2124" s="122"/>
      <c r="M2124" s="118"/>
      <c r="N2124" s="118"/>
      <c r="O2124" s="118"/>
      <c r="P2124" s="118"/>
      <c r="Q2124" s="118"/>
      <c r="R2124" s="118"/>
      <c r="S2124" s="118"/>
      <c r="T2124" s="118"/>
      <c r="U2124" s="118"/>
      <c r="V2124" s="118"/>
      <c r="W2124" s="118"/>
      <c r="X2124" s="118"/>
      <c r="Y2124" s="118"/>
      <c r="Z2124" s="118"/>
      <c r="AA2124" s="118"/>
      <c r="AB2124" s="118"/>
      <c r="AC2124" s="118"/>
      <c r="AD2124" s="118"/>
      <c r="AE2124" s="118"/>
      <c r="AF2124" s="118"/>
      <c r="AG2124" s="118"/>
    </row>
    <row r="2125" ht="11.25" customHeight="1">
      <c r="A2125" s="118"/>
      <c r="B2125" s="118"/>
      <c r="C2125" s="118"/>
      <c r="D2125" s="118"/>
      <c r="E2125" s="118"/>
      <c r="F2125" s="118"/>
      <c r="G2125" s="121"/>
      <c r="H2125" s="122"/>
      <c r="I2125" s="122"/>
      <c r="J2125" s="122"/>
      <c r="K2125" s="122"/>
      <c r="L2125" s="122"/>
      <c r="M2125" s="118"/>
      <c r="N2125" s="118"/>
      <c r="O2125" s="118"/>
      <c r="P2125" s="118"/>
      <c r="Q2125" s="118"/>
      <c r="R2125" s="118"/>
      <c r="S2125" s="118"/>
      <c r="T2125" s="118"/>
      <c r="U2125" s="118"/>
      <c r="V2125" s="118"/>
      <c r="W2125" s="118"/>
      <c r="X2125" s="118"/>
      <c r="Y2125" s="118"/>
      <c r="Z2125" s="118"/>
      <c r="AA2125" s="118"/>
      <c r="AB2125" s="118"/>
      <c r="AC2125" s="118"/>
      <c r="AD2125" s="118"/>
      <c r="AE2125" s="118"/>
      <c r="AF2125" s="118"/>
      <c r="AG2125" s="118"/>
    </row>
    <row r="2126" ht="11.25" customHeight="1">
      <c r="A2126" s="118"/>
      <c r="B2126" s="118"/>
      <c r="C2126" s="118"/>
      <c r="D2126" s="118"/>
      <c r="E2126" s="118"/>
      <c r="F2126" s="118"/>
      <c r="G2126" s="121"/>
      <c r="H2126" s="122"/>
      <c r="I2126" s="122"/>
      <c r="J2126" s="122"/>
      <c r="K2126" s="122"/>
      <c r="L2126" s="122"/>
      <c r="M2126" s="118"/>
      <c r="N2126" s="118"/>
      <c r="O2126" s="118"/>
      <c r="P2126" s="118"/>
      <c r="Q2126" s="118"/>
      <c r="R2126" s="118"/>
      <c r="S2126" s="118"/>
      <c r="T2126" s="118"/>
      <c r="U2126" s="118"/>
      <c r="V2126" s="118"/>
      <c r="W2126" s="118"/>
      <c r="X2126" s="118"/>
      <c r="Y2126" s="118"/>
      <c r="Z2126" s="118"/>
      <c r="AA2126" s="118"/>
      <c r="AB2126" s="118"/>
      <c r="AC2126" s="118"/>
      <c r="AD2126" s="118"/>
      <c r="AE2126" s="118"/>
      <c r="AF2126" s="118"/>
      <c r="AG2126" s="118"/>
    </row>
    <row r="2127" ht="11.25" customHeight="1">
      <c r="A2127" s="118"/>
      <c r="B2127" s="118"/>
      <c r="C2127" s="118"/>
      <c r="D2127" s="118"/>
      <c r="E2127" s="118"/>
      <c r="F2127" s="118"/>
      <c r="G2127" s="121"/>
      <c r="H2127" s="122"/>
      <c r="I2127" s="122"/>
      <c r="J2127" s="122"/>
      <c r="K2127" s="122"/>
      <c r="L2127" s="122"/>
      <c r="M2127" s="118"/>
      <c r="N2127" s="118"/>
      <c r="O2127" s="118"/>
      <c r="P2127" s="118"/>
      <c r="Q2127" s="118"/>
      <c r="R2127" s="118"/>
      <c r="S2127" s="118"/>
      <c r="T2127" s="118"/>
      <c r="U2127" s="118"/>
      <c r="V2127" s="118"/>
      <c r="W2127" s="118"/>
      <c r="X2127" s="118"/>
      <c r="Y2127" s="118"/>
      <c r="Z2127" s="118"/>
      <c r="AA2127" s="118"/>
      <c r="AB2127" s="118"/>
      <c r="AC2127" s="118"/>
      <c r="AD2127" s="118"/>
      <c r="AE2127" s="118"/>
      <c r="AF2127" s="118"/>
      <c r="AG2127" s="118"/>
    </row>
    <row r="2128" ht="11.25" customHeight="1">
      <c r="A2128" s="118"/>
      <c r="B2128" s="118"/>
      <c r="C2128" s="118"/>
      <c r="D2128" s="118"/>
      <c r="E2128" s="118"/>
      <c r="F2128" s="118"/>
      <c r="G2128" s="121"/>
      <c r="H2128" s="122"/>
      <c r="I2128" s="122"/>
      <c r="J2128" s="122"/>
      <c r="K2128" s="122"/>
      <c r="L2128" s="122"/>
      <c r="M2128" s="118"/>
      <c r="N2128" s="118"/>
      <c r="O2128" s="118"/>
      <c r="P2128" s="118"/>
      <c r="Q2128" s="118"/>
      <c r="R2128" s="118"/>
      <c r="S2128" s="118"/>
      <c r="T2128" s="118"/>
      <c r="U2128" s="118"/>
      <c r="V2128" s="118"/>
      <c r="W2128" s="118"/>
      <c r="X2128" s="118"/>
      <c r="Y2128" s="118"/>
      <c r="Z2128" s="118"/>
      <c r="AA2128" s="118"/>
      <c r="AB2128" s="118"/>
      <c r="AC2128" s="118"/>
      <c r="AD2128" s="118"/>
      <c r="AE2128" s="118"/>
      <c r="AF2128" s="118"/>
      <c r="AG2128" s="118"/>
    </row>
    <row r="2129" ht="11.25" customHeight="1">
      <c r="A2129" s="118"/>
      <c r="B2129" s="118"/>
      <c r="C2129" s="118"/>
      <c r="D2129" s="118"/>
      <c r="E2129" s="118"/>
      <c r="F2129" s="118"/>
      <c r="G2129" s="121"/>
      <c r="H2129" s="122"/>
      <c r="I2129" s="122"/>
      <c r="J2129" s="122"/>
      <c r="K2129" s="122"/>
      <c r="L2129" s="122"/>
      <c r="M2129" s="118"/>
      <c r="N2129" s="118"/>
      <c r="O2129" s="118"/>
      <c r="P2129" s="118"/>
      <c r="Q2129" s="118"/>
      <c r="R2129" s="118"/>
      <c r="S2129" s="118"/>
      <c r="T2129" s="118"/>
      <c r="U2129" s="118"/>
      <c r="V2129" s="118"/>
      <c r="W2129" s="118"/>
      <c r="X2129" s="118"/>
      <c r="Y2129" s="118"/>
      <c r="Z2129" s="118"/>
      <c r="AA2129" s="118"/>
      <c r="AB2129" s="118"/>
      <c r="AC2129" s="118"/>
      <c r="AD2129" s="118"/>
      <c r="AE2129" s="118"/>
      <c r="AF2129" s="118"/>
      <c r="AG2129" s="118"/>
    </row>
    <row r="2130" ht="11.25" customHeight="1">
      <c r="A2130" s="118"/>
      <c r="B2130" s="118"/>
      <c r="C2130" s="118"/>
      <c r="D2130" s="118"/>
      <c r="E2130" s="118"/>
      <c r="F2130" s="118"/>
      <c r="G2130" s="121"/>
      <c r="H2130" s="122"/>
      <c r="I2130" s="122"/>
      <c r="J2130" s="122"/>
      <c r="K2130" s="122"/>
      <c r="L2130" s="122"/>
      <c r="M2130" s="118"/>
      <c r="N2130" s="118"/>
      <c r="O2130" s="118"/>
      <c r="P2130" s="118"/>
      <c r="Q2130" s="118"/>
      <c r="R2130" s="118"/>
      <c r="S2130" s="118"/>
      <c r="T2130" s="118"/>
      <c r="U2130" s="118"/>
      <c r="V2130" s="118"/>
      <c r="W2130" s="118"/>
      <c r="X2130" s="118"/>
      <c r="Y2130" s="118"/>
      <c r="Z2130" s="118"/>
      <c r="AA2130" s="118"/>
      <c r="AB2130" s="118"/>
      <c r="AC2130" s="118"/>
      <c r="AD2130" s="118"/>
      <c r="AE2130" s="118"/>
      <c r="AF2130" s="118"/>
      <c r="AG2130" s="118"/>
    </row>
    <row r="2131" ht="11.25" customHeight="1">
      <c r="A2131" s="118"/>
      <c r="B2131" s="118"/>
      <c r="C2131" s="118"/>
      <c r="D2131" s="118"/>
      <c r="E2131" s="118"/>
      <c r="F2131" s="118"/>
      <c r="G2131" s="121"/>
      <c r="H2131" s="122"/>
      <c r="I2131" s="122"/>
      <c r="J2131" s="122"/>
      <c r="K2131" s="122"/>
      <c r="L2131" s="122"/>
      <c r="M2131" s="118"/>
      <c r="N2131" s="118"/>
      <c r="O2131" s="118"/>
      <c r="P2131" s="118"/>
      <c r="Q2131" s="118"/>
      <c r="R2131" s="118"/>
      <c r="S2131" s="118"/>
      <c r="T2131" s="118"/>
      <c r="U2131" s="118"/>
      <c r="V2131" s="118"/>
      <c r="W2131" s="118"/>
      <c r="X2131" s="118"/>
      <c r="Y2131" s="118"/>
      <c r="Z2131" s="118"/>
      <c r="AA2131" s="118"/>
      <c r="AB2131" s="118"/>
      <c r="AC2131" s="118"/>
      <c r="AD2131" s="118"/>
      <c r="AE2131" s="118"/>
      <c r="AF2131" s="118"/>
      <c r="AG2131" s="118"/>
    </row>
    <row r="2132" ht="11.25" customHeight="1">
      <c r="A2132" s="118"/>
      <c r="B2132" s="118"/>
      <c r="C2132" s="118"/>
      <c r="D2132" s="118"/>
      <c r="E2132" s="118"/>
      <c r="F2132" s="118"/>
      <c r="G2132" s="121"/>
      <c r="H2132" s="122"/>
      <c r="I2132" s="122"/>
      <c r="J2132" s="122"/>
      <c r="K2132" s="122"/>
      <c r="L2132" s="122"/>
      <c r="M2132" s="118"/>
      <c r="N2132" s="118"/>
      <c r="O2132" s="118"/>
      <c r="P2132" s="118"/>
      <c r="Q2132" s="118"/>
      <c r="R2132" s="118"/>
      <c r="S2132" s="118"/>
      <c r="T2132" s="118"/>
      <c r="U2132" s="118"/>
      <c r="V2132" s="118"/>
      <c r="W2132" s="118"/>
      <c r="X2132" s="118"/>
      <c r="Y2132" s="118"/>
      <c r="Z2132" s="118"/>
      <c r="AA2132" s="118"/>
      <c r="AB2132" s="118"/>
      <c r="AC2132" s="118"/>
      <c r="AD2132" s="118"/>
      <c r="AE2132" s="118"/>
      <c r="AF2132" s="118"/>
      <c r="AG2132" s="118"/>
    </row>
    <row r="2133" ht="11.25" customHeight="1">
      <c r="A2133" s="118"/>
      <c r="B2133" s="118"/>
      <c r="C2133" s="118"/>
      <c r="D2133" s="118"/>
      <c r="E2133" s="118"/>
      <c r="F2133" s="118"/>
      <c r="G2133" s="121"/>
      <c r="H2133" s="122"/>
      <c r="I2133" s="122"/>
      <c r="J2133" s="122"/>
      <c r="K2133" s="122"/>
      <c r="L2133" s="122"/>
      <c r="M2133" s="118"/>
      <c r="N2133" s="118"/>
      <c r="O2133" s="118"/>
      <c r="P2133" s="118"/>
      <c r="Q2133" s="118"/>
      <c r="R2133" s="118"/>
      <c r="S2133" s="118"/>
      <c r="T2133" s="118"/>
      <c r="U2133" s="118"/>
      <c r="V2133" s="118"/>
      <c r="W2133" s="118"/>
      <c r="X2133" s="118"/>
      <c r="Y2133" s="118"/>
      <c r="Z2133" s="118"/>
      <c r="AA2133" s="118"/>
      <c r="AB2133" s="118"/>
      <c r="AC2133" s="118"/>
      <c r="AD2133" s="118"/>
      <c r="AE2133" s="118"/>
      <c r="AF2133" s="118"/>
      <c r="AG2133" s="118"/>
    </row>
    <row r="2134" ht="11.25" customHeight="1">
      <c r="A2134" s="118"/>
      <c r="B2134" s="118"/>
      <c r="C2134" s="118"/>
      <c r="D2134" s="118"/>
      <c r="E2134" s="118"/>
      <c r="F2134" s="118"/>
      <c r="G2134" s="121"/>
      <c r="H2134" s="122"/>
      <c r="I2134" s="122"/>
      <c r="J2134" s="122"/>
      <c r="K2134" s="122"/>
      <c r="L2134" s="122"/>
      <c r="M2134" s="118"/>
      <c r="N2134" s="118"/>
      <c r="O2134" s="118"/>
      <c r="P2134" s="118"/>
      <c r="Q2134" s="118"/>
      <c r="R2134" s="118"/>
      <c r="S2134" s="118"/>
      <c r="T2134" s="118"/>
      <c r="U2134" s="118"/>
      <c r="V2134" s="118"/>
      <c r="W2134" s="118"/>
      <c r="X2134" s="118"/>
      <c r="Y2134" s="118"/>
      <c r="Z2134" s="118"/>
      <c r="AA2134" s="118"/>
      <c r="AB2134" s="118"/>
      <c r="AC2134" s="118"/>
      <c r="AD2134" s="118"/>
      <c r="AE2134" s="118"/>
      <c r="AF2134" s="118"/>
      <c r="AG2134" s="118"/>
    </row>
    <row r="2135" ht="11.25" customHeight="1">
      <c r="A2135" s="118"/>
      <c r="B2135" s="118"/>
      <c r="C2135" s="118"/>
      <c r="D2135" s="118"/>
      <c r="E2135" s="118"/>
      <c r="F2135" s="118"/>
      <c r="G2135" s="121"/>
      <c r="H2135" s="122"/>
      <c r="I2135" s="122"/>
      <c r="J2135" s="122"/>
      <c r="K2135" s="122"/>
      <c r="L2135" s="122"/>
      <c r="M2135" s="118"/>
      <c r="N2135" s="118"/>
      <c r="O2135" s="118"/>
      <c r="P2135" s="118"/>
      <c r="Q2135" s="118"/>
      <c r="R2135" s="118"/>
      <c r="S2135" s="118"/>
      <c r="T2135" s="118"/>
      <c r="U2135" s="118"/>
      <c r="V2135" s="118"/>
      <c r="W2135" s="118"/>
      <c r="X2135" s="118"/>
      <c r="Y2135" s="118"/>
      <c r="Z2135" s="118"/>
      <c r="AA2135" s="118"/>
      <c r="AB2135" s="118"/>
      <c r="AC2135" s="118"/>
      <c r="AD2135" s="118"/>
      <c r="AE2135" s="118"/>
      <c r="AF2135" s="118"/>
      <c r="AG2135" s="118"/>
    </row>
    <row r="2136" ht="11.25" customHeight="1">
      <c r="A2136" s="118"/>
      <c r="B2136" s="118"/>
      <c r="C2136" s="118"/>
      <c r="D2136" s="118"/>
      <c r="E2136" s="118"/>
      <c r="F2136" s="118"/>
      <c r="G2136" s="121"/>
      <c r="H2136" s="122"/>
      <c r="I2136" s="122"/>
      <c r="J2136" s="122"/>
      <c r="K2136" s="122"/>
      <c r="L2136" s="122"/>
      <c r="M2136" s="118"/>
      <c r="N2136" s="118"/>
      <c r="O2136" s="118"/>
      <c r="P2136" s="118"/>
      <c r="Q2136" s="118"/>
      <c r="R2136" s="118"/>
      <c r="S2136" s="118"/>
      <c r="T2136" s="118"/>
      <c r="U2136" s="118"/>
      <c r="V2136" s="118"/>
      <c r="W2136" s="118"/>
      <c r="X2136" s="118"/>
      <c r="Y2136" s="118"/>
      <c r="Z2136" s="118"/>
      <c r="AA2136" s="118"/>
      <c r="AB2136" s="118"/>
      <c r="AC2136" s="118"/>
      <c r="AD2136" s="118"/>
      <c r="AE2136" s="118"/>
      <c r="AF2136" s="118"/>
      <c r="AG2136" s="118"/>
    </row>
    <row r="2137" ht="11.25" customHeight="1">
      <c r="A2137" s="118"/>
      <c r="B2137" s="118"/>
      <c r="C2137" s="118"/>
      <c r="D2137" s="118"/>
      <c r="E2137" s="118"/>
      <c r="F2137" s="118"/>
      <c r="G2137" s="121"/>
      <c r="H2137" s="122"/>
      <c r="I2137" s="122"/>
      <c r="J2137" s="122"/>
      <c r="K2137" s="122"/>
      <c r="L2137" s="122"/>
      <c r="M2137" s="118"/>
      <c r="N2137" s="118"/>
      <c r="O2137" s="118"/>
      <c r="P2137" s="118"/>
      <c r="Q2137" s="118"/>
      <c r="R2137" s="118"/>
      <c r="S2137" s="118"/>
      <c r="T2137" s="118"/>
      <c r="U2137" s="118"/>
      <c r="V2137" s="118"/>
      <c r="W2137" s="118"/>
      <c r="X2137" s="118"/>
      <c r="Y2137" s="118"/>
      <c r="Z2137" s="118"/>
      <c r="AA2137" s="118"/>
      <c r="AB2137" s="118"/>
      <c r="AC2137" s="118"/>
      <c r="AD2137" s="118"/>
      <c r="AE2137" s="118"/>
      <c r="AF2137" s="118"/>
      <c r="AG2137" s="118"/>
    </row>
    <row r="2138" ht="11.25" customHeight="1">
      <c r="A2138" s="118"/>
      <c r="B2138" s="118"/>
      <c r="C2138" s="118"/>
      <c r="D2138" s="118"/>
      <c r="E2138" s="118"/>
      <c r="F2138" s="118"/>
      <c r="G2138" s="121"/>
      <c r="H2138" s="122"/>
      <c r="I2138" s="122"/>
      <c r="J2138" s="122"/>
      <c r="K2138" s="122"/>
      <c r="L2138" s="122"/>
      <c r="M2138" s="118"/>
      <c r="N2138" s="118"/>
      <c r="O2138" s="118"/>
      <c r="P2138" s="118"/>
      <c r="Q2138" s="118"/>
      <c r="R2138" s="118"/>
      <c r="S2138" s="118"/>
      <c r="T2138" s="118"/>
      <c r="U2138" s="118"/>
      <c r="V2138" s="118"/>
      <c r="W2138" s="118"/>
      <c r="X2138" s="118"/>
      <c r="Y2138" s="118"/>
      <c r="Z2138" s="118"/>
      <c r="AA2138" s="118"/>
      <c r="AB2138" s="118"/>
      <c r="AC2138" s="118"/>
      <c r="AD2138" s="118"/>
      <c r="AE2138" s="118"/>
      <c r="AF2138" s="118"/>
      <c r="AG2138" s="118"/>
    </row>
    <row r="2139" ht="11.25" customHeight="1">
      <c r="A2139" s="118"/>
      <c r="B2139" s="118"/>
      <c r="C2139" s="118"/>
      <c r="D2139" s="118"/>
      <c r="E2139" s="118"/>
      <c r="F2139" s="118"/>
      <c r="G2139" s="121"/>
      <c r="H2139" s="122"/>
      <c r="I2139" s="122"/>
      <c r="J2139" s="122"/>
      <c r="K2139" s="122"/>
      <c r="L2139" s="122"/>
      <c r="M2139" s="118"/>
      <c r="N2139" s="118"/>
      <c r="O2139" s="118"/>
      <c r="P2139" s="118"/>
      <c r="Q2139" s="118"/>
      <c r="R2139" s="118"/>
      <c r="S2139" s="118"/>
      <c r="T2139" s="118"/>
      <c r="U2139" s="118"/>
      <c r="V2139" s="118"/>
      <c r="W2139" s="118"/>
      <c r="X2139" s="118"/>
      <c r="Y2139" s="118"/>
      <c r="Z2139" s="118"/>
      <c r="AA2139" s="118"/>
      <c r="AB2139" s="118"/>
      <c r="AC2139" s="118"/>
      <c r="AD2139" s="118"/>
      <c r="AE2139" s="118"/>
      <c r="AF2139" s="118"/>
      <c r="AG2139" s="118"/>
    </row>
    <row r="2140" ht="11.25" customHeight="1">
      <c r="A2140" s="118"/>
      <c r="B2140" s="118"/>
      <c r="C2140" s="118"/>
      <c r="D2140" s="118"/>
      <c r="E2140" s="118"/>
      <c r="F2140" s="118"/>
      <c r="G2140" s="121"/>
      <c r="H2140" s="122"/>
      <c r="I2140" s="122"/>
      <c r="J2140" s="122"/>
      <c r="K2140" s="122"/>
      <c r="L2140" s="122"/>
      <c r="M2140" s="118"/>
      <c r="N2140" s="118"/>
      <c r="O2140" s="118"/>
      <c r="P2140" s="118"/>
      <c r="Q2140" s="118"/>
      <c r="R2140" s="118"/>
      <c r="S2140" s="118"/>
      <c r="T2140" s="118"/>
      <c r="U2140" s="118"/>
      <c r="V2140" s="118"/>
      <c r="W2140" s="118"/>
      <c r="X2140" s="118"/>
      <c r="Y2140" s="118"/>
      <c r="Z2140" s="118"/>
      <c r="AA2140" s="118"/>
      <c r="AB2140" s="118"/>
      <c r="AC2140" s="118"/>
      <c r="AD2140" s="118"/>
      <c r="AE2140" s="118"/>
      <c r="AF2140" s="118"/>
      <c r="AG2140" s="118"/>
    </row>
    <row r="2141" ht="11.25" customHeight="1">
      <c r="A2141" s="118"/>
      <c r="B2141" s="118"/>
      <c r="C2141" s="118"/>
      <c r="D2141" s="118"/>
      <c r="E2141" s="118"/>
      <c r="F2141" s="118"/>
      <c r="G2141" s="121"/>
      <c r="H2141" s="122"/>
      <c r="I2141" s="122"/>
      <c r="J2141" s="122"/>
      <c r="K2141" s="122"/>
      <c r="L2141" s="122"/>
      <c r="M2141" s="118"/>
      <c r="N2141" s="118"/>
      <c r="O2141" s="118"/>
      <c r="P2141" s="118"/>
      <c r="Q2141" s="118"/>
      <c r="R2141" s="118"/>
      <c r="S2141" s="118"/>
      <c r="T2141" s="118"/>
      <c r="U2141" s="118"/>
      <c r="V2141" s="118"/>
      <c r="W2141" s="118"/>
      <c r="X2141" s="118"/>
      <c r="Y2141" s="118"/>
      <c r="Z2141" s="118"/>
      <c r="AA2141" s="118"/>
      <c r="AB2141" s="118"/>
      <c r="AC2141" s="118"/>
      <c r="AD2141" s="118"/>
      <c r="AE2141" s="118"/>
      <c r="AF2141" s="118"/>
      <c r="AG2141" s="118"/>
    </row>
    <row r="2142" ht="11.25" customHeight="1">
      <c r="A2142" s="118"/>
      <c r="B2142" s="118"/>
      <c r="C2142" s="118"/>
      <c r="D2142" s="118"/>
      <c r="E2142" s="118"/>
      <c r="F2142" s="118"/>
      <c r="G2142" s="121"/>
      <c r="H2142" s="122"/>
      <c r="I2142" s="122"/>
      <c r="J2142" s="122"/>
      <c r="K2142" s="122"/>
      <c r="L2142" s="122"/>
      <c r="M2142" s="118"/>
      <c r="N2142" s="118"/>
      <c r="O2142" s="118"/>
      <c r="P2142" s="118"/>
      <c r="Q2142" s="118"/>
      <c r="R2142" s="118"/>
      <c r="S2142" s="118"/>
      <c r="T2142" s="118"/>
      <c r="U2142" s="118"/>
      <c r="V2142" s="118"/>
      <c r="W2142" s="118"/>
      <c r="X2142" s="118"/>
      <c r="Y2142" s="118"/>
      <c r="Z2142" s="118"/>
      <c r="AA2142" s="118"/>
      <c r="AB2142" s="118"/>
      <c r="AC2142" s="118"/>
      <c r="AD2142" s="118"/>
      <c r="AE2142" s="118"/>
      <c r="AF2142" s="118"/>
      <c r="AG2142" s="118"/>
    </row>
    <row r="2143" ht="11.25" customHeight="1">
      <c r="A2143" s="118"/>
      <c r="B2143" s="118"/>
      <c r="C2143" s="118"/>
      <c r="D2143" s="118"/>
      <c r="E2143" s="118"/>
      <c r="F2143" s="118"/>
      <c r="G2143" s="121"/>
      <c r="H2143" s="122"/>
      <c r="I2143" s="122"/>
      <c r="J2143" s="122"/>
      <c r="K2143" s="122"/>
      <c r="L2143" s="122"/>
      <c r="M2143" s="118"/>
      <c r="N2143" s="118"/>
      <c r="O2143" s="118"/>
      <c r="P2143" s="118"/>
      <c r="Q2143" s="118"/>
      <c r="R2143" s="118"/>
      <c r="S2143" s="118"/>
      <c r="T2143" s="118"/>
      <c r="U2143" s="118"/>
      <c r="V2143" s="118"/>
      <c r="W2143" s="118"/>
      <c r="X2143" s="118"/>
      <c r="Y2143" s="118"/>
      <c r="Z2143" s="118"/>
      <c r="AA2143" s="118"/>
      <c r="AB2143" s="118"/>
      <c r="AC2143" s="118"/>
      <c r="AD2143" s="118"/>
      <c r="AE2143" s="118"/>
      <c r="AF2143" s="118"/>
      <c r="AG2143" s="118"/>
    </row>
    <row r="2144" ht="11.25" customHeight="1">
      <c r="A2144" s="118"/>
      <c r="B2144" s="118"/>
      <c r="C2144" s="118"/>
      <c r="D2144" s="118"/>
      <c r="E2144" s="118"/>
      <c r="F2144" s="118"/>
      <c r="G2144" s="121"/>
      <c r="H2144" s="122"/>
      <c r="I2144" s="122"/>
      <c r="J2144" s="122"/>
      <c r="K2144" s="122"/>
      <c r="L2144" s="122"/>
      <c r="M2144" s="118"/>
      <c r="N2144" s="118"/>
      <c r="O2144" s="118"/>
      <c r="P2144" s="118"/>
      <c r="Q2144" s="118"/>
      <c r="R2144" s="118"/>
      <c r="S2144" s="118"/>
      <c r="T2144" s="118"/>
      <c r="U2144" s="118"/>
      <c r="V2144" s="118"/>
      <c r="W2144" s="118"/>
      <c r="X2144" s="118"/>
      <c r="Y2144" s="118"/>
      <c r="Z2144" s="118"/>
      <c r="AA2144" s="118"/>
      <c r="AB2144" s="118"/>
      <c r="AC2144" s="118"/>
      <c r="AD2144" s="118"/>
      <c r="AE2144" s="118"/>
      <c r="AF2144" s="118"/>
      <c r="AG2144" s="118"/>
    </row>
    <row r="2145" ht="11.25" customHeight="1">
      <c r="A2145" s="118"/>
      <c r="B2145" s="118"/>
      <c r="C2145" s="118"/>
      <c r="D2145" s="118"/>
      <c r="E2145" s="118"/>
      <c r="F2145" s="118"/>
      <c r="G2145" s="121"/>
      <c r="H2145" s="122"/>
      <c r="I2145" s="122"/>
      <c r="J2145" s="122"/>
      <c r="K2145" s="122"/>
      <c r="L2145" s="122"/>
      <c r="M2145" s="118"/>
      <c r="N2145" s="118"/>
      <c r="O2145" s="118"/>
      <c r="P2145" s="118"/>
      <c r="Q2145" s="118"/>
      <c r="R2145" s="118"/>
      <c r="S2145" s="118"/>
      <c r="T2145" s="118"/>
      <c r="U2145" s="118"/>
      <c r="V2145" s="118"/>
      <c r="W2145" s="118"/>
      <c r="X2145" s="118"/>
      <c r="Y2145" s="118"/>
      <c r="Z2145" s="118"/>
      <c r="AA2145" s="118"/>
      <c r="AB2145" s="118"/>
      <c r="AC2145" s="118"/>
      <c r="AD2145" s="118"/>
      <c r="AE2145" s="118"/>
      <c r="AF2145" s="118"/>
      <c r="AG2145" s="118"/>
    </row>
    <row r="2146" ht="11.25" customHeight="1">
      <c r="A2146" s="118"/>
      <c r="B2146" s="118"/>
      <c r="C2146" s="118"/>
      <c r="D2146" s="118"/>
      <c r="E2146" s="118"/>
      <c r="F2146" s="118"/>
      <c r="G2146" s="121"/>
      <c r="H2146" s="122"/>
      <c r="I2146" s="122"/>
      <c r="J2146" s="122"/>
      <c r="K2146" s="122"/>
      <c r="L2146" s="122"/>
      <c r="M2146" s="118"/>
      <c r="N2146" s="118"/>
      <c r="O2146" s="118"/>
      <c r="P2146" s="118"/>
      <c r="Q2146" s="118"/>
      <c r="R2146" s="118"/>
      <c r="S2146" s="118"/>
      <c r="T2146" s="118"/>
      <c r="U2146" s="118"/>
      <c r="V2146" s="118"/>
      <c r="W2146" s="118"/>
      <c r="X2146" s="118"/>
      <c r="Y2146" s="118"/>
      <c r="Z2146" s="118"/>
      <c r="AA2146" s="118"/>
      <c r="AB2146" s="118"/>
      <c r="AC2146" s="118"/>
      <c r="AD2146" s="118"/>
      <c r="AE2146" s="118"/>
      <c r="AF2146" s="118"/>
      <c r="AG2146" s="118"/>
    </row>
    <row r="2147" ht="11.25" customHeight="1">
      <c r="A2147" s="118"/>
      <c r="B2147" s="118"/>
      <c r="C2147" s="118"/>
      <c r="D2147" s="118"/>
      <c r="E2147" s="118"/>
      <c r="F2147" s="118"/>
      <c r="G2147" s="121"/>
      <c r="H2147" s="122"/>
      <c r="I2147" s="122"/>
      <c r="J2147" s="122"/>
      <c r="K2147" s="122"/>
      <c r="L2147" s="122"/>
      <c r="M2147" s="118"/>
      <c r="N2147" s="118"/>
      <c r="O2147" s="118"/>
      <c r="P2147" s="118"/>
      <c r="Q2147" s="118"/>
      <c r="R2147" s="118"/>
      <c r="S2147" s="118"/>
      <c r="T2147" s="118"/>
      <c r="U2147" s="118"/>
      <c r="V2147" s="118"/>
      <c r="W2147" s="118"/>
      <c r="X2147" s="118"/>
      <c r="Y2147" s="118"/>
      <c r="Z2147" s="118"/>
      <c r="AA2147" s="118"/>
      <c r="AB2147" s="118"/>
      <c r="AC2147" s="118"/>
      <c r="AD2147" s="118"/>
      <c r="AE2147" s="118"/>
      <c r="AF2147" s="118"/>
      <c r="AG2147" s="118"/>
    </row>
    <row r="2148" ht="11.25" customHeight="1">
      <c r="A2148" s="118"/>
      <c r="B2148" s="118"/>
      <c r="C2148" s="118"/>
      <c r="D2148" s="118"/>
      <c r="E2148" s="118"/>
      <c r="F2148" s="118"/>
      <c r="G2148" s="121"/>
      <c r="H2148" s="122"/>
      <c r="I2148" s="122"/>
      <c r="J2148" s="122"/>
      <c r="K2148" s="122"/>
      <c r="L2148" s="122"/>
      <c r="M2148" s="118"/>
      <c r="N2148" s="118"/>
      <c r="O2148" s="118"/>
      <c r="P2148" s="118"/>
      <c r="Q2148" s="118"/>
      <c r="R2148" s="118"/>
      <c r="S2148" s="118"/>
      <c r="T2148" s="118"/>
      <c r="U2148" s="118"/>
      <c r="V2148" s="118"/>
      <c r="W2148" s="118"/>
      <c r="X2148" s="118"/>
      <c r="Y2148" s="118"/>
      <c r="Z2148" s="118"/>
      <c r="AA2148" s="118"/>
      <c r="AB2148" s="118"/>
      <c r="AC2148" s="118"/>
      <c r="AD2148" s="118"/>
      <c r="AE2148" s="118"/>
      <c r="AF2148" s="118"/>
      <c r="AG2148" s="118"/>
    </row>
    <row r="2149" ht="11.25" customHeight="1">
      <c r="A2149" s="118"/>
      <c r="B2149" s="118"/>
      <c r="C2149" s="118"/>
      <c r="D2149" s="118"/>
      <c r="E2149" s="118"/>
      <c r="F2149" s="118"/>
      <c r="G2149" s="121"/>
      <c r="H2149" s="122"/>
      <c r="I2149" s="122"/>
      <c r="J2149" s="122"/>
      <c r="K2149" s="122"/>
      <c r="L2149" s="122"/>
      <c r="M2149" s="118"/>
      <c r="N2149" s="118"/>
      <c r="O2149" s="118"/>
      <c r="P2149" s="118"/>
      <c r="Q2149" s="118"/>
      <c r="R2149" s="118"/>
      <c r="S2149" s="118"/>
      <c r="T2149" s="118"/>
      <c r="U2149" s="118"/>
      <c r="V2149" s="118"/>
      <c r="W2149" s="118"/>
      <c r="X2149" s="118"/>
      <c r="Y2149" s="118"/>
      <c r="Z2149" s="118"/>
      <c r="AA2149" s="118"/>
      <c r="AB2149" s="118"/>
      <c r="AC2149" s="118"/>
      <c r="AD2149" s="118"/>
      <c r="AE2149" s="118"/>
      <c r="AF2149" s="118"/>
      <c r="AG2149" s="118"/>
    </row>
    <row r="2150" ht="11.25" customHeight="1">
      <c r="A2150" s="118"/>
      <c r="B2150" s="118"/>
      <c r="C2150" s="118"/>
      <c r="D2150" s="118"/>
      <c r="E2150" s="118"/>
      <c r="F2150" s="118"/>
      <c r="G2150" s="121"/>
      <c r="H2150" s="122"/>
      <c r="I2150" s="122"/>
      <c r="J2150" s="122"/>
      <c r="K2150" s="122"/>
      <c r="L2150" s="122"/>
      <c r="M2150" s="118"/>
      <c r="N2150" s="118"/>
      <c r="O2150" s="118"/>
      <c r="P2150" s="118"/>
      <c r="Q2150" s="118"/>
      <c r="R2150" s="118"/>
      <c r="S2150" s="118"/>
      <c r="T2150" s="118"/>
      <c r="U2150" s="118"/>
      <c r="V2150" s="118"/>
      <c r="W2150" s="118"/>
      <c r="X2150" s="118"/>
      <c r="Y2150" s="118"/>
      <c r="Z2150" s="118"/>
      <c r="AA2150" s="118"/>
      <c r="AB2150" s="118"/>
      <c r="AC2150" s="118"/>
      <c r="AD2150" s="118"/>
      <c r="AE2150" s="118"/>
      <c r="AF2150" s="118"/>
      <c r="AG2150" s="118"/>
    </row>
    <row r="2151" ht="11.25" customHeight="1">
      <c r="A2151" s="118"/>
      <c r="B2151" s="118"/>
      <c r="C2151" s="118"/>
      <c r="D2151" s="118"/>
      <c r="E2151" s="118"/>
      <c r="F2151" s="118"/>
      <c r="G2151" s="121"/>
      <c r="H2151" s="122"/>
      <c r="I2151" s="122"/>
      <c r="J2151" s="122"/>
      <c r="K2151" s="122"/>
      <c r="L2151" s="122"/>
      <c r="M2151" s="118"/>
      <c r="N2151" s="118"/>
      <c r="O2151" s="118"/>
      <c r="P2151" s="118"/>
      <c r="Q2151" s="118"/>
      <c r="R2151" s="118"/>
      <c r="S2151" s="118"/>
      <c r="T2151" s="118"/>
      <c r="U2151" s="118"/>
      <c r="V2151" s="118"/>
      <c r="W2151" s="118"/>
      <c r="X2151" s="118"/>
      <c r="Y2151" s="118"/>
      <c r="Z2151" s="118"/>
      <c r="AA2151" s="118"/>
      <c r="AB2151" s="118"/>
      <c r="AC2151" s="118"/>
      <c r="AD2151" s="118"/>
      <c r="AE2151" s="118"/>
      <c r="AF2151" s="118"/>
      <c r="AG2151" s="118"/>
    </row>
    <row r="2152" ht="11.25" customHeight="1">
      <c r="A2152" s="118"/>
      <c r="B2152" s="118"/>
      <c r="C2152" s="118"/>
      <c r="D2152" s="118"/>
      <c r="E2152" s="118"/>
      <c r="F2152" s="118"/>
      <c r="G2152" s="121"/>
      <c r="H2152" s="122"/>
      <c r="I2152" s="122"/>
      <c r="J2152" s="122"/>
      <c r="K2152" s="122"/>
      <c r="L2152" s="122"/>
      <c r="M2152" s="118"/>
      <c r="N2152" s="118"/>
      <c r="O2152" s="118"/>
      <c r="P2152" s="118"/>
      <c r="Q2152" s="118"/>
      <c r="R2152" s="118"/>
      <c r="S2152" s="118"/>
      <c r="T2152" s="118"/>
      <c r="U2152" s="118"/>
      <c r="V2152" s="118"/>
      <c r="W2152" s="118"/>
      <c r="X2152" s="118"/>
      <c r="Y2152" s="118"/>
      <c r="Z2152" s="118"/>
      <c r="AA2152" s="118"/>
      <c r="AB2152" s="118"/>
      <c r="AC2152" s="118"/>
      <c r="AD2152" s="118"/>
      <c r="AE2152" s="118"/>
      <c r="AF2152" s="118"/>
      <c r="AG2152" s="118"/>
    </row>
    <row r="2153" ht="11.25" customHeight="1">
      <c r="A2153" s="118"/>
      <c r="B2153" s="118"/>
      <c r="C2153" s="118"/>
      <c r="D2153" s="118"/>
      <c r="E2153" s="118"/>
      <c r="F2153" s="118"/>
      <c r="G2153" s="121"/>
      <c r="H2153" s="122"/>
      <c r="I2153" s="122"/>
      <c r="J2153" s="122"/>
      <c r="K2153" s="122"/>
      <c r="L2153" s="122"/>
      <c r="M2153" s="118"/>
      <c r="N2153" s="118"/>
      <c r="O2153" s="118"/>
      <c r="P2153" s="118"/>
      <c r="Q2153" s="118"/>
      <c r="R2153" s="118"/>
      <c r="S2153" s="118"/>
      <c r="T2153" s="118"/>
      <c r="U2153" s="118"/>
      <c r="V2153" s="118"/>
      <c r="W2153" s="118"/>
      <c r="X2153" s="118"/>
      <c r="Y2153" s="118"/>
      <c r="Z2153" s="118"/>
      <c r="AA2153" s="118"/>
      <c r="AB2153" s="118"/>
      <c r="AC2153" s="118"/>
      <c r="AD2153" s="118"/>
      <c r="AE2153" s="118"/>
      <c r="AF2153" s="118"/>
      <c r="AG2153" s="118"/>
    </row>
    <row r="2154" ht="11.25" customHeight="1">
      <c r="A2154" s="118"/>
      <c r="B2154" s="118"/>
      <c r="C2154" s="118"/>
      <c r="D2154" s="118"/>
      <c r="E2154" s="118"/>
      <c r="F2154" s="118"/>
      <c r="G2154" s="121"/>
      <c r="H2154" s="122"/>
      <c r="I2154" s="122"/>
      <c r="J2154" s="122"/>
      <c r="K2154" s="122"/>
      <c r="L2154" s="122"/>
      <c r="M2154" s="118"/>
      <c r="N2154" s="118"/>
      <c r="O2154" s="118"/>
      <c r="P2154" s="118"/>
      <c r="Q2154" s="118"/>
      <c r="R2154" s="118"/>
      <c r="S2154" s="118"/>
      <c r="T2154" s="118"/>
      <c r="U2154" s="118"/>
      <c r="V2154" s="118"/>
      <c r="W2154" s="118"/>
      <c r="X2154" s="118"/>
      <c r="Y2154" s="118"/>
      <c r="Z2154" s="118"/>
      <c r="AA2154" s="118"/>
      <c r="AB2154" s="118"/>
      <c r="AC2154" s="118"/>
      <c r="AD2154" s="118"/>
      <c r="AE2154" s="118"/>
      <c r="AF2154" s="118"/>
      <c r="AG2154" s="118"/>
    </row>
    <row r="2155" ht="11.25" customHeight="1">
      <c r="A2155" s="118"/>
      <c r="B2155" s="118"/>
      <c r="C2155" s="118"/>
      <c r="D2155" s="118"/>
      <c r="E2155" s="118"/>
      <c r="F2155" s="118"/>
      <c r="G2155" s="121"/>
      <c r="H2155" s="122"/>
      <c r="I2155" s="122"/>
      <c r="J2155" s="122"/>
      <c r="K2155" s="122"/>
      <c r="L2155" s="122"/>
      <c r="M2155" s="118"/>
      <c r="N2155" s="118"/>
      <c r="O2155" s="118"/>
      <c r="P2155" s="118"/>
      <c r="Q2155" s="118"/>
      <c r="R2155" s="118"/>
      <c r="S2155" s="118"/>
      <c r="T2155" s="118"/>
      <c r="U2155" s="118"/>
      <c r="V2155" s="118"/>
      <c r="W2155" s="118"/>
      <c r="X2155" s="118"/>
      <c r="Y2155" s="118"/>
      <c r="Z2155" s="118"/>
      <c r="AA2155" s="118"/>
      <c r="AB2155" s="118"/>
      <c r="AC2155" s="118"/>
      <c r="AD2155" s="118"/>
      <c r="AE2155" s="118"/>
      <c r="AF2155" s="118"/>
      <c r="AG2155" s="118"/>
    </row>
    <row r="2156" ht="11.25" customHeight="1">
      <c r="A2156" s="118"/>
      <c r="B2156" s="118"/>
      <c r="C2156" s="118"/>
      <c r="D2156" s="118"/>
      <c r="E2156" s="118"/>
      <c r="F2156" s="118"/>
      <c r="G2156" s="121"/>
      <c r="H2156" s="122"/>
      <c r="I2156" s="122"/>
      <c r="J2156" s="122"/>
      <c r="K2156" s="122"/>
      <c r="L2156" s="122"/>
      <c r="M2156" s="118"/>
      <c r="N2156" s="118"/>
      <c r="O2156" s="118"/>
      <c r="P2156" s="118"/>
      <c r="Q2156" s="118"/>
      <c r="R2156" s="118"/>
      <c r="S2156" s="118"/>
      <c r="T2156" s="118"/>
      <c r="U2156" s="118"/>
      <c r="V2156" s="118"/>
      <c r="W2156" s="118"/>
      <c r="X2156" s="118"/>
      <c r="Y2156" s="118"/>
      <c r="Z2156" s="118"/>
      <c r="AA2156" s="118"/>
      <c r="AB2156" s="118"/>
      <c r="AC2156" s="118"/>
      <c r="AD2156" s="118"/>
      <c r="AE2156" s="118"/>
      <c r="AF2156" s="118"/>
      <c r="AG2156" s="118"/>
    </row>
    <row r="2157" ht="11.25" customHeight="1">
      <c r="A2157" s="118"/>
      <c r="B2157" s="118"/>
      <c r="C2157" s="118"/>
      <c r="D2157" s="118"/>
      <c r="E2157" s="118"/>
      <c r="F2157" s="118"/>
      <c r="G2157" s="121"/>
      <c r="H2157" s="122"/>
      <c r="I2157" s="122"/>
      <c r="J2157" s="122"/>
      <c r="K2157" s="122"/>
      <c r="L2157" s="122"/>
      <c r="M2157" s="118"/>
      <c r="N2157" s="118"/>
      <c r="O2157" s="118"/>
      <c r="P2157" s="118"/>
      <c r="Q2157" s="118"/>
      <c r="R2157" s="118"/>
      <c r="S2157" s="118"/>
      <c r="T2157" s="118"/>
      <c r="U2157" s="118"/>
      <c r="V2157" s="118"/>
      <c r="W2157" s="118"/>
      <c r="X2157" s="118"/>
      <c r="Y2157" s="118"/>
      <c r="Z2157" s="118"/>
      <c r="AA2157" s="118"/>
      <c r="AB2157" s="118"/>
      <c r="AC2157" s="118"/>
      <c r="AD2157" s="118"/>
      <c r="AE2157" s="118"/>
      <c r="AF2157" s="118"/>
      <c r="AG2157" s="118"/>
    </row>
    <row r="2158" ht="11.25" customHeight="1">
      <c r="A2158" s="118"/>
      <c r="B2158" s="118"/>
      <c r="C2158" s="118"/>
      <c r="D2158" s="118"/>
      <c r="E2158" s="118"/>
      <c r="F2158" s="118"/>
      <c r="G2158" s="121"/>
      <c r="H2158" s="122"/>
      <c r="I2158" s="122"/>
      <c r="J2158" s="122"/>
      <c r="K2158" s="122"/>
      <c r="L2158" s="122"/>
      <c r="M2158" s="118"/>
      <c r="N2158" s="118"/>
      <c r="O2158" s="118"/>
      <c r="P2158" s="118"/>
      <c r="Q2158" s="118"/>
      <c r="R2158" s="118"/>
      <c r="S2158" s="118"/>
      <c r="T2158" s="118"/>
      <c r="U2158" s="118"/>
      <c r="V2158" s="118"/>
      <c r="W2158" s="118"/>
      <c r="X2158" s="118"/>
      <c r="Y2158" s="118"/>
      <c r="Z2158" s="118"/>
      <c r="AA2158" s="118"/>
      <c r="AB2158" s="118"/>
      <c r="AC2158" s="118"/>
      <c r="AD2158" s="118"/>
      <c r="AE2158" s="118"/>
      <c r="AF2158" s="118"/>
      <c r="AG2158" s="118"/>
    </row>
    <row r="2159" ht="11.25" customHeight="1">
      <c r="A2159" s="118"/>
      <c r="B2159" s="118"/>
      <c r="C2159" s="118"/>
      <c r="D2159" s="118"/>
      <c r="E2159" s="118"/>
      <c r="F2159" s="118"/>
      <c r="G2159" s="121"/>
      <c r="H2159" s="122"/>
      <c r="I2159" s="122"/>
      <c r="J2159" s="122"/>
      <c r="K2159" s="122"/>
      <c r="L2159" s="122"/>
      <c r="M2159" s="118"/>
      <c r="N2159" s="118"/>
      <c r="O2159" s="118"/>
      <c r="P2159" s="118"/>
      <c r="Q2159" s="118"/>
      <c r="R2159" s="118"/>
      <c r="S2159" s="118"/>
      <c r="T2159" s="118"/>
      <c r="U2159" s="118"/>
      <c r="V2159" s="118"/>
      <c r="W2159" s="118"/>
      <c r="X2159" s="118"/>
      <c r="Y2159" s="118"/>
      <c r="Z2159" s="118"/>
      <c r="AA2159" s="118"/>
      <c r="AB2159" s="118"/>
      <c r="AC2159" s="118"/>
      <c r="AD2159" s="118"/>
      <c r="AE2159" s="118"/>
      <c r="AF2159" s="118"/>
      <c r="AG2159" s="118"/>
    </row>
    <row r="2160" ht="11.25" customHeight="1">
      <c r="A2160" s="118"/>
      <c r="B2160" s="118"/>
      <c r="C2160" s="118"/>
      <c r="D2160" s="118"/>
      <c r="E2160" s="118"/>
      <c r="F2160" s="118"/>
      <c r="G2160" s="121"/>
      <c r="H2160" s="122"/>
      <c r="I2160" s="122"/>
      <c r="J2160" s="122"/>
      <c r="K2160" s="122"/>
      <c r="L2160" s="122"/>
      <c r="M2160" s="118"/>
      <c r="N2160" s="118"/>
      <c r="O2160" s="118"/>
      <c r="P2160" s="118"/>
      <c r="Q2160" s="118"/>
      <c r="R2160" s="118"/>
      <c r="S2160" s="118"/>
      <c r="T2160" s="118"/>
      <c r="U2160" s="118"/>
      <c r="V2160" s="118"/>
      <c r="W2160" s="118"/>
      <c r="X2160" s="118"/>
      <c r="Y2160" s="118"/>
      <c r="Z2160" s="118"/>
      <c r="AA2160" s="118"/>
      <c r="AB2160" s="118"/>
      <c r="AC2160" s="118"/>
      <c r="AD2160" s="118"/>
      <c r="AE2160" s="118"/>
      <c r="AF2160" s="118"/>
      <c r="AG2160" s="118"/>
    </row>
    <row r="2161" ht="11.25" customHeight="1">
      <c r="A2161" s="118"/>
      <c r="B2161" s="118"/>
      <c r="C2161" s="118"/>
      <c r="D2161" s="118"/>
      <c r="E2161" s="118"/>
      <c r="F2161" s="118"/>
      <c r="G2161" s="121"/>
      <c r="H2161" s="122"/>
      <c r="I2161" s="122"/>
      <c r="J2161" s="122"/>
      <c r="K2161" s="122"/>
      <c r="L2161" s="122"/>
      <c r="M2161" s="118"/>
      <c r="N2161" s="118"/>
      <c r="O2161" s="118"/>
      <c r="P2161" s="118"/>
      <c r="Q2161" s="118"/>
      <c r="R2161" s="118"/>
      <c r="S2161" s="118"/>
      <c r="T2161" s="118"/>
      <c r="U2161" s="118"/>
      <c r="V2161" s="118"/>
      <c r="W2161" s="118"/>
      <c r="X2161" s="118"/>
      <c r="Y2161" s="118"/>
      <c r="Z2161" s="118"/>
      <c r="AA2161" s="118"/>
      <c r="AB2161" s="118"/>
      <c r="AC2161" s="118"/>
      <c r="AD2161" s="118"/>
      <c r="AE2161" s="118"/>
      <c r="AF2161" s="118"/>
      <c r="AG2161" s="118"/>
    </row>
    <row r="2162" ht="11.25" customHeight="1">
      <c r="A2162" s="118"/>
      <c r="B2162" s="118"/>
      <c r="C2162" s="118"/>
      <c r="D2162" s="118"/>
      <c r="E2162" s="118"/>
      <c r="F2162" s="118"/>
      <c r="G2162" s="121"/>
      <c r="H2162" s="122"/>
      <c r="I2162" s="122"/>
      <c r="J2162" s="122"/>
      <c r="K2162" s="122"/>
      <c r="L2162" s="122"/>
      <c r="M2162" s="118"/>
      <c r="N2162" s="118"/>
      <c r="O2162" s="118"/>
      <c r="P2162" s="118"/>
      <c r="Q2162" s="118"/>
      <c r="R2162" s="118"/>
      <c r="S2162" s="118"/>
      <c r="T2162" s="118"/>
      <c r="U2162" s="118"/>
      <c r="V2162" s="118"/>
      <c r="W2162" s="118"/>
      <c r="X2162" s="118"/>
      <c r="Y2162" s="118"/>
      <c r="Z2162" s="118"/>
      <c r="AA2162" s="118"/>
      <c r="AB2162" s="118"/>
      <c r="AC2162" s="118"/>
      <c r="AD2162" s="118"/>
      <c r="AE2162" s="118"/>
      <c r="AF2162" s="118"/>
      <c r="AG2162" s="118"/>
    </row>
    <row r="2163" ht="11.25" customHeight="1">
      <c r="A2163" s="118"/>
      <c r="B2163" s="118"/>
      <c r="C2163" s="118"/>
      <c r="D2163" s="118"/>
      <c r="E2163" s="118"/>
      <c r="F2163" s="118"/>
      <c r="G2163" s="121"/>
      <c r="H2163" s="122"/>
      <c r="I2163" s="122"/>
      <c r="J2163" s="122"/>
      <c r="K2163" s="122"/>
      <c r="L2163" s="122"/>
      <c r="M2163" s="118"/>
      <c r="N2163" s="118"/>
      <c r="O2163" s="118"/>
      <c r="P2163" s="118"/>
      <c r="Q2163" s="118"/>
      <c r="R2163" s="118"/>
      <c r="S2163" s="118"/>
      <c r="T2163" s="118"/>
      <c r="U2163" s="118"/>
      <c r="V2163" s="118"/>
      <c r="W2163" s="118"/>
      <c r="X2163" s="118"/>
      <c r="Y2163" s="118"/>
      <c r="Z2163" s="118"/>
      <c r="AA2163" s="118"/>
      <c r="AB2163" s="118"/>
      <c r="AC2163" s="118"/>
      <c r="AD2163" s="118"/>
      <c r="AE2163" s="118"/>
      <c r="AF2163" s="118"/>
      <c r="AG2163" s="118"/>
    </row>
    <row r="2164" ht="11.25" customHeight="1">
      <c r="A2164" s="118"/>
      <c r="B2164" s="118"/>
      <c r="C2164" s="118"/>
      <c r="D2164" s="118"/>
      <c r="E2164" s="118"/>
      <c r="F2164" s="118"/>
      <c r="G2164" s="121"/>
      <c r="H2164" s="122"/>
      <c r="I2164" s="122"/>
      <c r="J2164" s="122"/>
      <c r="K2164" s="122"/>
      <c r="L2164" s="122"/>
      <c r="M2164" s="118"/>
      <c r="N2164" s="118"/>
      <c r="O2164" s="118"/>
      <c r="P2164" s="118"/>
      <c r="Q2164" s="118"/>
      <c r="R2164" s="118"/>
      <c r="S2164" s="118"/>
      <c r="T2164" s="118"/>
      <c r="U2164" s="118"/>
      <c r="V2164" s="118"/>
      <c r="W2164" s="118"/>
      <c r="X2164" s="118"/>
      <c r="Y2164" s="118"/>
      <c r="Z2164" s="118"/>
      <c r="AA2164" s="118"/>
      <c r="AB2164" s="118"/>
      <c r="AC2164" s="118"/>
      <c r="AD2164" s="118"/>
      <c r="AE2164" s="118"/>
      <c r="AF2164" s="118"/>
      <c r="AG2164" s="118"/>
    </row>
    <row r="2165" ht="11.25" customHeight="1">
      <c r="A2165" s="118"/>
      <c r="B2165" s="118"/>
      <c r="C2165" s="118"/>
      <c r="D2165" s="118"/>
      <c r="E2165" s="118"/>
      <c r="F2165" s="118"/>
      <c r="G2165" s="121"/>
      <c r="H2165" s="122"/>
      <c r="I2165" s="122"/>
      <c r="J2165" s="122"/>
      <c r="K2165" s="122"/>
      <c r="L2165" s="122"/>
      <c r="M2165" s="118"/>
      <c r="N2165" s="118"/>
      <c r="O2165" s="118"/>
      <c r="P2165" s="118"/>
      <c r="Q2165" s="118"/>
      <c r="R2165" s="118"/>
      <c r="S2165" s="118"/>
      <c r="T2165" s="118"/>
      <c r="U2165" s="118"/>
      <c r="V2165" s="118"/>
      <c r="W2165" s="118"/>
      <c r="X2165" s="118"/>
      <c r="Y2165" s="118"/>
      <c r="Z2165" s="118"/>
      <c r="AA2165" s="118"/>
      <c r="AB2165" s="118"/>
      <c r="AC2165" s="118"/>
      <c r="AD2165" s="118"/>
      <c r="AE2165" s="118"/>
      <c r="AF2165" s="118"/>
      <c r="AG2165" s="118"/>
    </row>
    <row r="2166" ht="11.25" customHeight="1">
      <c r="A2166" s="118"/>
      <c r="B2166" s="118"/>
      <c r="C2166" s="118"/>
      <c r="D2166" s="118"/>
      <c r="E2166" s="118"/>
      <c r="F2166" s="118"/>
      <c r="G2166" s="121"/>
      <c r="H2166" s="122"/>
      <c r="I2166" s="122"/>
      <c r="J2166" s="122"/>
      <c r="K2166" s="122"/>
      <c r="L2166" s="122"/>
      <c r="M2166" s="118"/>
      <c r="N2166" s="118"/>
      <c r="O2166" s="118"/>
      <c r="P2166" s="118"/>
      <c r="Q2166" s="118"/>
      <c r="R2166" s="118"/>
      <c r="S2166" s="118"/>
      <c r="T2166" s="118"/>
      <c r="U2166" s="118"/>
      <c r="V2166" s="118"/>
      <c r="W2166" s="118"/>
      <c r="X2166" s="118"/>
      <c r="Y2166" s="118"/>
      <c r="Z2166" s="118"/>
      <c r="AA2166" s="118"/>
      <c r="AB2166" s="118"/>
      <c r="AC2166" s="118"/>
      <c r="AD2166" s="118"/>
      <c r="AE2166" s="118"/>
      <c r="AF2166" s="118"/>
      <c r="AG2166" s="118"/>
    </row>
    <row r="2167" ht="11.25" customHeight="1">
      <c r="A2167" s="118"/>
      <c r="B2167" s="118"/>
      <c r="C2167" s="118"/>
      <c r="D2167" s="118"/>
      <c r="E2167" s="118"/>
      <c r="F2167" s="118"/>
      <c r="G2167" s="121"/>
      <c r="H2167" s="122"/>
      <c r="I2167" s="122"/>
      <c r="J2167" s="122"/>
      <c r="K2167" s="122"/>
      <c r="L2167" s="122"/>
      <c r="M2167" s="118"/>
      <c r="N2167" s="118"/>
      <c r="O2167" s="118"/>
      <c r="P2167" s="118"/>
      <c r="Q2167" s="118"/>
      <c r="R2167" s="118"/>
      <c r="S2167" s="118"/>
      <c r="T2167" s="118"/>
      <c r="U2167" s="118"/>
      <c r="V2167" s="118"/>
      <c r="W2167" s="118"/>
      <c r="X2167" s="118"/>
      <c r="Y2167" s="118"/>
      <c r="Z2167" s="118"/>
      <c r="AA2167" s="118"/>
      <c r="AB2167" s="118"/>
      <c r="AC2167" s="118"/>
      <c r="AD2167" s="118"/>
      <c r="AE2167" s="118"/>
      <c r="AF2167" s="118"/>
      <c r="AG2167" s="118"/>
    </row>
    <row r="2168" ht="11.25" customHeight="1">
      <c r="A2168" s="118"/>
      <c r="B2168" s="118"/>
      <c r="C2168" s="118"/>
      <c r="D2168" s="118"/>
      <c r="E2168" s="118"/>
      <c r="F2168" s="118"/>
      <c r="G2168" s="121"/>
      <c r="H2168" s="122"/>
      <c r="I2168" s="122"/>
      <c r="J2168" s="122"/>
      <c r="K2168" s="122"/>
      <c r="L2168" s="122"/>
      <c r="M2168" s="118"/>
      <c r="N2168" s="118"/>
      <c r="O2168" s="118"/>
      <c r="P2168" s="118"/>
      <c r="Q2168" s="118"/>
      <c r="R2168" s="118"/>
      <c r="S2168" s="118"/>
      <c r="T2168" s="118"/>
      <c r="U2168" s="118"/>
      <c r="V2168" s="118"/>
      <c r="W2168" s="118"/>
      <c r="X2168" s="118"/>
      <c r="Y2168" s="118"/>
      <c r="Z2168" s="118"/>
      <c r="AA2168" s="118"/>
      <c r="AB2168" s="118"/>
      <c r="AC2168" s="118"/>
      <c r="AD2168" s="118"/>
      <c r="AE2168" s="118"/>
      <c r="AF2168" s="118"/>
      <c r="AG2168" s="118"/>
    </row>
    <row r="2169" ht="11.25" customHeight="1">
      <c r="A2169" s="118"/>
      <c r="B2169" s="118"/>
      <c r="C2169" s="118"/>
      <c r="D2169" s="118"/>
      <c r="E2169" s="118"/>
      <c r="F2169" s="118"/>
      <c r="G2169" s="121"/>
      <c r="H2169" s="122"/>
      <c r="I2169" s="122"/>
      <c r="J2169" s="122"/>
      <c r="K2169" s="122"/>
      <c r="L2169" s="122"/>
      <c r="M2169" s="118"/>
      <c r="N2169" s="118"/>
      <c r="O2169" s="118"/>
      <c r="P2169" s="118"/>
      <c r="Q2169" s="118"/>
      <c r="R2169" s="118"/>
      <c r="S2169" s="118"/>
      <c r="T2169" s="118"/>
      <c r="U2169" s="118"/>
      <c r="V2169" s="118"/>
      <c r="W2169" s="118"/>
      <c r="X2169" s="118"/>
      <c r="Y2169" s="118"/>
      <c r="Z2169" s="118"/>
      <c r="AA2169" s="118"/>
      <c r="AB2169" s="118"/>
      <c r="AC2169" s="118"/>
      <c r="AD2169" s="118"/>
      <c r="AE2169" s="118"/>
      <c r="AF2169" s="118"/>
      <c r="AG2169" s="118"/>
    </row>
    <row r="2170" ht="11.25" customHeight="1">
      <c r="A2170" s="118"/>
      <c r="B2170" s="118"/>
      <c r="C2170" s="118"/>
      <c r="D2170" s="118"/>
      <c r="E2170" s="118"/>
      <c r="F2170" s="118"/>
      <c r="G2170" s="121"/>
      <c r="H2170" s="122"/>
      <c r="I2170" s="122"/>
      <c r="J2170" s="122"/>
      <c r="K2170" s="122"/>
      <c r="L2170" s="122"/>
      <c r="M2170" s="118"/>
      <c r="N2170" s="118"/>
      <c r="O2170" s="118"/>
      <c r="P2170" s="118"/>
      <c r="Q2170" s="118"/>
      <c r="R2170" s="118"/>
      <c r="S2170" s="118"/>
      <c r="T2170" s="118"/>
      <c r="U2170" s="118"/>
      <c r="V2170" s="118"/>
      <c r="W2170" s="118"/>
      <c r="X2170" s="118"/>
      <c r="Y2170" s="118"/>
      <c r="Z2170" s="118"/>
      <c r="AA2170" s="118"/>
      <c r="AB2170" s="118"/>
      <c r="AC2170" s="118"/>
      <c r="AD2170" s="118"/>
      <c r="AE2170" s="118"/>
      <c r="AF2170" s="118"/>
      <c r="AG2170" s="118"/>
    </row>
    <row r="2171" ht="11.25" customHeight="1">
      <c r="A2171" s="118"/>
      <c r="B2171" s="118"/>
      <c r="C2171" s="118"/>
      <c r="D2171" s="118"/>
      <c r="E2171" s="118"/>
      <c r="F2171" s="118"/>
      <c r="G2171" s="121"/>
      <c r="H2171" s="122"/>
      <c r="I2171" s="122"/>
      <c r="J2171" s="122"/>
      <c r="K2171" s="122"/>
      <c r="L2171" s="122"/>
      <c r="M2171" s="118"/>
      <c r="N2171" s="118"/>
      <c r="O2171" s="118"/>
      <c r="P2171" s="118"/>
      <c r="Q2171" s="118"/>
      <c r="R2171" s="118"/>
      <c r="S2171" s="118"/>
      <c r="T2171" s="118"/>
      <c r="U2171" s="118"/>
      <c r="V2171" s="118"/>
      <c r="W2171" s="118"/>
      <c r="X2171" s="118"/>
      <c r="Y2171" s="118"/>
      <c r="Z2171" s="118"/>
      <c r="AA2171" s="118"/>
      <c r="AB2171" s="118"/>
      <c r="AC2171" s="118"/>
      <c r="AD2171" s="118"/>
      <c r="AE2171" s="118"/>
      <c r="AF2171" s="118"/>
      <c r="AG2171" s="118"/>
    </row>
    <row r="2172" ht="11.25" customHeight="1">
      <c r="A2172" s="118"/>
      <c r="B2172" s="118"/>
      <c r="C2172" s="118"/>
      <c r="D2172" s="118"/>
      <c r="E2172" s="118"/>
      <c r="F2172" s="118"/>
      <c r="G2172" s="121"/>
      <c r="H2172" s="122"/>
      <c r="I2172" s="122"/>
      <c r="J2172" s="122"/>
      <c r="K2172" s="122"/>
      <c r="L2172" s="122"/>
      <c r="M2172" s="118"/>
      <c r="N2172" s="118"/>
      <c r="O2172" s="118"/>
      <c r="P2172" s="118"/>
      <c r="Q2172" s="118"/>
      <c r="R2172" s="118"/>
      <c r="S2172" s="118"/>
      <c r="T2172" s="118"/>
      <c r="U2172" s="118"/>
      <c r="V2172" s="118"/>
      <c r="W2172" s="118"/>
      <c r="X2172" s="118"/>
      <c r="Y2172" s="118"/>
      <c r="Z2172" s="118"/>
      <c r="AA2172" s="118"/>
      <c r="AB2172" s="118"/>
      <c r="AC2172" s="118"/>
      <c r="AD2172" s="118"/>
      <c r="AE2172" s="118"/>
      <c r="AF2172" s="118"/>
      <c r="AG2172" s="118"/>
    </row>
    <row r="2173" ht="11.25" customHeight="1">
      <c r="A2173" s="118"/>
      <c r="B2173" s="118"/>
      <c r="C2173" s="118"/>
      <c r="D2173" s="118"/>
      <c r="E2173" s="118"/>
      <c r="F2173" s="118"/>
      <c r="G2173" s="121"/>
      <c r="H2173" s="122"/>
      <c r="I2173" s="122"/>
      <c r="J2173" s="122"/>
      <c r="K2173" s="122"/>
      <c r="L2173" s="122"/>
      <c r="M2173" s="118"/>
      <c r="N2173" s="118"/>
      <c r="O2173" s="118"/>
      <c r="P2173" s="118"/>
      <c r="Q2173" s="118"/>
      <c r="R2173" s="118"/>
      <c r="S2173" s="118"/>
      <c r="T2173" s="118"/>
      <c r="U2173" s="118"/>
      <c r="V2173" s="118"/>
      <c r="W2173" s="118"/>
      <c r="X2173" s="118"/>
      <c r="Y2173" s="118"/>
      <c r="Z2173" s="118"/>
      <c r="AA2173" s="118"/>
      <c r="AB2173" s="118"/>
      <c r="AC2173" s="118"/>
      <c r="AD2173" s="118"/>
      <c r="AE2173" s="118"/>
      <c r="AF2173" s="118"/>
      <c r="AG2173" s="118"/>
    </row>
    <row r="2174" ht="11.25" customHeight="1">
      <c r="A2174" s="118"/>
      <c r="B2174" s="118"/>
      <c r="C2174" s="118"/>
      <c r="D2174" s="118"/>
      <c r="E2174" s="118"/>
      <c r="F2174" s="118"/>
      <c r="G2174" s="121"/>
      <c r="H2174" s="122"/>
      <c r="I2174" s="122"/>
      <c r="J2174" s="122"/>
      <c r="K2174" s="122"/>
      <c r="L2174" s="122"/>
      <c r="M2174" s="118"/>
      <c r="N2174" s="118"/>
      <c r="O2174" s="118"/>
      <c r="P2174" s="118"/>
      <c r="Q2174" s="118"/>
      <c r="R2174" s="118"/>
      <c r="S2174" s="118"/>
      <c r="T2174" s="118"/>
      <c r="U2174" s="118"/>
      <c r="V2174" s="118"/>
      <c r="W2174" s="118"/>
      <c r="X2174" s="118"/>
      <c r="Y2174" s="118"/>
      <c r="Z2174" s="118"/>
      <c r="AA2174" s="118"/>
      <c r="AB2174" s="118"/>
      <c r="AC2174" s="118"/>
      <c r="AD2174" s="118"/>
      <c r="AE2174" s="118"/>
      <c r="AF2174" s="118"/>
      <c r="AG2174" s="118"/>
    </row>
    <row r="2175" ht="11.25" customHeight="1">
      <c r="A2175" s="118"/>
      <c r="B2175" s="118"/>
      <c r="C2175" s="118"/>
      <c r="D2175" s="118"/>
      <c r="E2175" s="118"/>
      <c r="F2175" s="118"/>
      <c r="G2175" s="121"/>
      <c r="H2175" s="122"/>
      <c r="I2175" s="122"/>
      <c r="J2175" s="122"/>
      <c r="K2175" s="122"/>
      <c r="L2175" s="122"/>
      <c r="M2175" s="118"/>
      <c r="N2175" s="118"/>
      <c r="O2175" s="118"/>
      <c r="P2175" s="118"/>
      <c r="Q2175" s="118"/>
      <c r="R2175" s="118"/>
      <c r="S2175" s="118"/>
      <c r="T2175" s="118"/>
      <c r="U2175" s="118"/>
      <c r="V2175" s="118"/>
      <c r="W2175" s="118"/>
      <c r="X2175" s="118"/>
      <c r="Y2175" s="118"/>
      <c r="Z2175" s="118"/>
      <c r="AA2175" s="118"/>
      <c r="AB2175" s="118"/>
      <c r="AC2175" s="118"/>
      <c r="AD2175" s="118"/>
      <c r="AE2175" s="118"/>
      <c r="AF2175" s="118"/>
      <c r="AG2175" s="118"/>
    </row>
    <row r="2176" ht="11.25" customHeight="1">
      <c r="A2176" s="118"/>
      <c r="B2176" s="118"/>
      <c r="C2176" s="118"/>
      <c r="D2176" s="118"/>
      <c r="E2176" s="118"/>
      <c r="F2176" s="118"/>
      <c r="G2176" s="121"/>
      <c r="H2176" s="122"/>
      <c r="I2176" s="122"/>
      <c r="J2176" s="122"/>
      <c r="K2176" s="122"/>
      <c r="L2176" s="122"/>
      <c r="M2176" s="118"/>
      <c r="N2176" s="118"/>
      <c r="O2176" s="118"/>
      <c r="P2176" s="118"/>
      <c r="Q2176" s="118"/>
      <c r="R2176" s="118"/>
      <c r="S2176" s="118"/>
      <c r="T2176" s="118"/>
      <c r="U2176" s="118"/>
      <c r="V2176" s="118"/>
      <c r="W2176" s="118"/>
      <c r="X2176" s="118"/>
      <c r="Y2176" s="118"/>
      <c r="Z2176" s="118"/>
      <c r="AA2176" s="118"/>
      <c r="AB2176" s="118"/>
      <c r="AC2176" s="118"/>
      <c r="AD2176" s="118"/>
      <c r="AE2176" s="118"/>
      <c r="AF2176" s="118"/>
      <c r="AG2176" s="118"/>
    </row>
    <row r="2177" ht="11.25" customHeight="1">
      <c r="A2177" s="118"/>
      <c r="B2177" s="118"/>
      <c r="C2177" s="118"/>
      <c r="D2177" s="118"/>
      <c r="E2177" s="118"/>
      <c r="F2177" s="118"/>
      <c r="G2177" s="121"/>
      <c r="H2177" s="122"/>
      <c r="I2177" s="122"/>
      <c r="J2177" s="122"/>
      <c r="K2177" s="122"/>
      <c r="L2177" s="122"/>
      <c r="M2177" s="118"/>
      <c r="N2177" s="118"/>
      <c r="O2177" s="118"/>
      <c r="P2177" s="118"/>
      <c r="Q2177" s="118"/>
      <c r="R2177" s="118"/>
      <c r="S2177" s="118"/>
      <c r="T2177" s="118"/>
      <c r="U2177" s="118"/>
      <c r="V2177" s="118"/>
      <c r="W2177" s="118"/>
      <c r="X2177" s="118"/>
      <c r="Y2177" s="118"/>
      <c r="Z2177" s="118"/>
      <c r="AA2177" s="118"/>
      <c r="AB2177" s="118"/>
      <c r="AC2177" s="118"/>
      <c r="AD2177" s="118"/>
      <c r="AE2177" s="118"/>
      <c r="AF2177" s="118"/>
      <c r="AG2177" s="118"/>
    </row>
    <row r="2178" ht="11.25" customHeight="1">
      <c r="A2178" s="118"/>
      <c r="B2178" s="118"/>
      <c r="C2178" s="118"/>
      <c r="D2178" s="118"/>
      <c r="E2178" s="118"/>
      <c r="F2178" s="118"/>
      <c r="G2178" s="121"/>
      <c r="H2178" s="122"/>
      <c r="I2178" s="122"/>
      <c r="J2178" s="122"/>
      <c r="K2178" s="122"/>
      <c r="L2178" s="122"/>
      <c r="M2178" s="118"/>
      <c r="N2178" s="118"/>
      <c r="O2178" s="118"/>
      <c r="P2178" s="118"/>
      <c r="Q2178" s="118"/>
      <c r="R2178" s="118"/>
      <c r="S2178" s="118"/>
      <c r="T2178" s="118"/>
      <c r="U2178" s="118"/>
      <c r="V2178" s="118"/>
      <c r="W2178" s="118"/>
      <c r="X2178" s="118"/>
      <c r="Y2178" s="118"/>
      <c r="Z2178" s="118"/>
      <c r="AA2178" s="118"/>
      <c r="AB2178" s="118"/>
      <c r="AC2178" s="118"/>
      <c r="AD2178" s="118"/>
      <c r="AE2178" s="118"/>
      <c r="AF2178" s="118"/>
      <c r="AG2178" s="118"/>
    </row>
    <row r="2179" ht="11.25" customHeight="1">
      <c r="A2179" s="118"/>
      <c r="B2179" s="118"/>
      <c r="C2179" s="118"/>
      <c r="D2179" s="118"/>
      <c r="E2179" s="118"/>
      <c r="F2179" s="118"/>
      <c r="G2179" s="121"/>
      <c r="H2179" s="122"/>
      <c r="I2179" s="122"/>
      <c r="J2179" s="122"/>
      <c r="K2179" s="122"/>
      <c r="L2179" s="122"/>
      <c r="M2179" s="118"/>
      <c r="N2179" s="118"/>
      <c r="O2179" s="118"/>
      <c r="P2179" s="118"/>
      <c r="Q2179" s="118"/>
      <c r="R2179" s="118"/>
      <c r="S2179" s="118"/>
      <c r="T2179" s="118"/>
      <c r="U2179" s="118"/>
      <c r="V2179" s="118"/>
      <c r="W2179" s="118"/>
      <c r="X2179" s="118"/>
      <c r="Y2179" s="118"/>
      <c r="Z2179" s="118"/>
      <c r="AA2179" s="118"/>
      <c r="AB2179" s="118"/>
      <c r="AC2179" s="118"/>
      <c r="AD2179" s="118"/>
      <c r="AE2179" s="118"/>
      <c r="AF2179" s="118"/>
      <c r="AG2179" s="118"/>
    </row>
    <row r="2180" ht="11.25" customHeight="1">
      <c r="A2180" s="118"/>
      <c r="B2180" s="118"/>
      <c r="C2180" s="118"/>
      <c r="D2180" s="118"/>
      <c r="E2180" s="118"/>
      <c r="F2180" s="118"/>
      <c r="G2180" s="121"/>
      <c r="H2180" s="122"/>
      <c r="I2180" s="122"/>
      <c r="J2180" s="122"/>
      <c r="K2180" s="122"/>
      <c r="L2180" s="122"/>
      <c r="M2180" s="118"/>
      <c r="N2180" s="118"/>
      <c r="O2180" s="118"/>
      <c r="P2180" s="118"/>
      <c r="Q2180" s="118"/>
      <c r="R2180" s="118"/>
      <c r="S2180" s="118"/>
      <c r="T2180" s="118"/>
      <c r="U2180" s="118"/>
      <c r="V2180" s="118"/>
      <c r="W2180" s="118"/>
      <c r="X2180" s="118"/>
      <c r="Y2180" s="118"/>
      <c r="Z2180" s="118"/>
      <c r="AA2180" s="118"/>
      <c r="AB2180" s="118"/>
      <c r="AC2180" s="118"/>
      <c r="AD2180" s="118"/>
      <c r="AE2180" s="118"/>
      <c r="AF2180" s="118"/>
      <c r="AG2180" s="118"/>
    </row>
    <row r="2181" ht="11.25" customHeight="1">
      <c r="A2181" s="118"/>
      <c r="B2181" s="118"/>
      <c r="C2181" s="118"/>
      <c r="D2181" s="118"/>
      <c r="E2181" s="118"/>
      <c r="F2181" s="118"/>
      <c r="G2181" s="121"/>
      <c r="H2181" s="122"/>
      <c r="I2181" s="122"/>
      <c r="J2181" s="122"/>
      <c r="K2181" s="122"/>
      <c r="L2181" s="122"/>
      <c r="M2181" s="118"/>
      <c r="N2181" s="118"/>
      <c r="O2181" s="118"/>
      <c r="P2181" s="118"/>
      <c r="Q2181" s="118"/>
      <c r="R2181" s="118"/>
      <c r="S2181" s="118"/>
      <c r="T2181" s="118"/>
      <c r="U2181" s="118"/>
      <c r="V2181" s="118"/>
      <c r="W2181" s="118"/>
      <c r="X2181" s="118"/>
      <c r="Y2181" s="118"/>
      <c r="Z2181" s="118"/>
      <c r="AA2181" s="118"/>
      <c r="AB2181" s="118"/>
      <c r="AC2181" s="118"/>
      <c r="AD2181" s="118"/>
      <c r="AE2181" s="118"/>
      <c r="AF2181" s="118"/>
      <c r="AG2181" s="118"/>
    </row>
    <row r="2182" ht="11.25" customHeight="1">
      <c r="A2182" s="118"/>
      <c r="B2182" s="118"/>
      <c r="C2182" s="118"/>
      <c r="D2182" s="118"/>
      <c r="E2182" s="118"/>
      <c r="F2182" s="118"/>
      <c r="G2182" s="121"/>
      <c r="H2182" s="122"/>
      <c r="I2182" s="122"/>
      <c r="J2182" s="122"/>
      <c r="K2182" s="122"/>
      <c r="L2182" s="122"/>
      <c r="M2182" s="118"/>
      <c r="N2182" s="118"/>
      <c r="O2182" s="118"/>
      <c r="P2182" s="118"/>
      <c r="Q2182" s="118"/>
      <c r="R2182" s="118"/>
      <c r="S2182" s="118"/>
      <c r="T2182" s="118"/>
      <c r="U2182" s="118"/>
      <c r="V2182" s="118"/>
      <c r="W2182" s="118"/>
      <c r="X2182" s="118"/>
      <c r="Y2182" s="118"/>
      <c r="Z2182" s="118"/>
      <c r="AA2182" s="118"/>
      <c r="AB2182" s="118"/>
      <c r="AC2182" s="118"/>
      <c r="AD2182" s="118"/>
      <c r="AE2182" s="118"/>
      <c r="AF2182" s="118"/>
      <c r="AG2182" s="118"/>
    </row>
    <row r="2183" ht="11.25" customHeight="1">
      <c r="A2183" s="118"/>
      <c r="B2183" s="118"/>
      <c r="C2183" s="118"/>
      <c r="D2183" s="118"/>
      <c r="E2183" s="118"/>
      <c r="F2183" s="118"/>
      <c r="G2183" s="121"/>
      <c r="H2183" s="122"/>
      <c r="I2183" s="122"/>
      <c r="J2183" s="122"/>
      <c r="K2183" s="122"/>
      <c r="L2183" s="122"/>
      <c r="M2183" s="118"/>
      <c r="N2183" s="118"/>
      <c r="O2183" s="118"/>
      <c r="P2183" s="118"/>
      <c r="Q2183" s="118"/>
      <c r="R2183" s="118"/>
      <c r="S2183" s="118"/>
      <c r="T2183" s="118"/>
      <c r="U2183" s="118"/>
      <c r="V2183" s="118"/>
      <c r="W2183" s="118"/>
      <c r="X2183" s="118"/>
      <c r="Y2183" s="118"/>
      <c r="Z2183" s="118"/>
      <c r="AA2183" s="118"/>
      <c r="AB2183" s="118"/>
      <c r="AC2183" s="118"/>
      <c r="AD2183" s="118"/>
      <c r="AE2183" s="118"/>
      <c r="AF2183" s="118"/>
      <c r="AG2183" s="118"/>
    </row>
    <row r="2184" ht="11.25" customHeight="1">
      <c r="A2184" s="118"/>
      <c r="B2184" s="118"/>
      <c r="C2184" s="118"/>
      <c r="D2184" s="118"/>
      <c r="E2184" s="118"/>
      <c r="F2184" s="118"/>
      <c r="G2184" s="121"/>
      <c r="H2184" s="122"/>
      <c r="I2184" s="122"/>
      <c r="J2184" s="122"/>
      <c r="K2184" s="122"/>
      <c r="L2184" s="122"/>
      <c r="M2184" s="118"/>
      <c r="N2184" s="118"/>
      <c r="O2184" s="118"/>
      <c r="P2184" s="118"/>
      <c r="Q2184" s="118"/>
      <c r="R2184" s="118"/>
      <c r="S2184" s="118"/>
      <c r="T2184" s="118"/>
      <c r="U2184" s="118"/>
      <c r="V2184" s="118"/>
      <c r="W2184" s="118"/>
      <c r="X2184" s="118"/>
      <c r="Y2184" s="118"/>
      <c r="Z2184" s="118"/>
      <c r="AA2184" s="118"/>
      <c r="AB2184" s="118"/>
      <c r="AC2184" s="118"/>
      <c r="AD2184" s="118"/>
      <c r="AE2184" s="118"/>
      <c r="AF2184" s="118"/>
      <c r="AG2184" s="118"/>
    </row>
    <row r="2185" ht="11.25" customHeight="1">
      <c r="A2185" s="118"/>
      <c r="B2185" s="118"/>
      <c r="C2185" s="118"/>
      <c r="D2185" s="118"/>
      <c r="E2185" s="118"/>
      <c r="F2185" s="118"/>
      <c r="G2185" s="121"/>
      <c r="H2185" s="122"/>
      <c r="I2185" s="122"/>
      <c r="J2185" s="122"/>
      <c r="K2185" s="122"/>
      <c r="L2185" s="122"/>
      <c r="M2185" s="118"/>
      <c r="N2185" s="118"/>
      <c r="O2185" s="118"/>
      <c r="P2185" s="118"/>
      <c r="Q2185" s="118"/>
      <c r="R2185" s="118"/>
      <c r="S2185" s="118"/>
      <c r="T2185" s="118"/>
      <c r="U2185" s="118"/>
      <c r="V2185" s="118"/>
      <c r="W2185" s="118"/>
      <c r="X2185" s="118"/>
      <c r="Y2185" s="118"/>
      <c r="Z2185" s="118"/>
      <c r="AA2185" s="118"/>
      <c r="AB2185" s="118"/>
      <c r="AC2185" s="118"/>
      <c r="AD2185" s="118"/>
      <c r="AE2185" s="118"/>
      <c r="AF2185" s="118"/>
      <c r="AG2185" s="118"/>
    </row>
    <row r="2186" ht="11.25" customHeight="1">
      <c r="A2186" s="118"/>
      <c r="B2186" s="118"/>
      <c r="C2186" s="118"/>
      <c r="D2186" s="118"/>
      <c r="E2186" s="118"/>
      <c r="F2186" s="118"/>
      <c r="G2186" s="121"/>
      <c r="H2186" s="122"/>
      <c r="I2186" s="122"/>
      <c r="J2186" s="122"/>
      <c r="K2186" s="122"/>
      <c r="L2186" s="122"/>
      <c r="M2186" s="118"/>
      <c r="N2186" s="118"/>
      <c r="O2186" s="118"/>
      <c r="P2186" s="118"/>
      <c r="Q2186" s="118"/>
      <c r="R2186" s="118"/>
      <c r="S2186" s="118"/>
      <c r="T2186" s="118"/>
      <c r="U2186" s="118"/>
      <c r="V2186" s="118"/>
      <c r="W2186" s="118"/>
      <c r="X2186" s="118"/>
      <c r="Y2186" s="118"/>
      <c r="Z2186" s="118"/>
      <c r="AA2186" s="118"/>
      <c r="AB2186" s="118"/>
      <c r="AC2186" s="118"/>
      <c r="AD2186" s="118"/>
      <c r="AE2186" s="118"/>
      <c r="AF2186" s="118"/>
      <c r="AG2186" s="118"/>
    </row>
    <row r="2187" ht="11.25" customHeight="1">
      <c r="A2187" s="118"/>
      <c r="B2187" s="118"/>
      <c r="C2187" s="118"/>
      <c r="D2187" s="118"/>
      <c r="E2187" s="118"/>
      <c r="F2187" s="118"/>
      <c r="G2187" s="121"/>
      <c r="H2187" s="122"/>
      <c r="I2187" s="122"/>
      <c r="J2187" s="122"/>
      <c r="K2187" s="122"/>
      <c r="L2187" s="122"/>
      <c r="M2187" s="118"/>
      <c r="N2187" s="118"/>
      <c r="O2187" s="118"/>
      <c r="P2187" s="118"/>
      <c r="Q2187" s="118"/>
      <c r="R2187" s="118"/>
      <c r="S2187" s="118"/>
      <c r="T2187" s="118"/>
      <c r="U2187" s="118"/>
      <c r="V2187" s="118"/>
      <c r="W2187" s="118"/>
      <c r="X2187" s="118"/>
      <c r="Y2187" s="118"/>
      <c r="Z2187" s="118"/>
      <c r="AA2187" s="118"/>
      <c r="AB2187" s="118"/>
      <c r="AC2187" s="118"/>
      <c r="AD2187" s="118"/>
      <c r="AE2187" s="118"/>
      <c r="AF2187" s="118"/>
      <c r="AG2187" s="118"/>
    </row>
    <row r="2188" ht="11.25" customHeight="1">
      <c r="A2188" s="118"/>
      <c r="B2188" s="118"/>
      <c r="C2188" s="118"/>
      <c r="D2188" s="118"/>
      <c r="E2188" s="118"/>
      <c r="F2188" s="118"/>
      <c r="G2188" s="121"/>
      <c r="H2188" s="122"/>
      <c r="I2188" s="122"/>
      <c r="J2188" s="122"/>
      <c r="K2188" s="122"/>
      <c r="L2188" s="122"/>
      <c r="M2188" s="118"/>
      <c r="N2188" s="118"/>
      <c r="O2188" s="118"/>
      <c r="P2188" s="118"/>
      <c r="Q2188" s="118"/>
      <c r="R2188" s="118"/>
      <c r="S2188" s="118"/>
      <c r="T2188" s="118"/>
      <c r="U2188" s="118"/>
      <c r="V2188" s="118"/>
      <c r="W2188" s="118"/>
      <c r="X2188" s="118"/>
      <c r="Y2188" s="118"/>
      <c r="Z2188" s="118"/>
      <c r="AA2188" s="118"/>
      <c r="AB2188" s="118"/>
      <c r="AC2188" s="118"/>
      <c r="AD2188" s="118"/>
      <c r="AE2188" s="118"/>
      <c r="AF2188" s="118"/>
      <c r="AG2188" s="118"/>
    </row>
    <row r="2189" ht="11.25" customHeight="1">
      <c r="A2189" s="118"/>
      <c r="B2189" s="118"/>
      <c r="C2189" s="118"/>
      <c r="D2189" s="118"/>
      <c r="E2189" s="118"/>
      <c r="F2189" s="118"/>
      <c r="G2189" s="121"/>
      <c r="H2189" s="122"/>
      <c r="I2189" s="122"/>
      <c r="J2189" s="122"/>
      <c r="K2189" s="122"/>
      <c r="L2189" s="122"/>
      <c r="M2189" s="118"/>
      <c r="N2189" s="118"/>
      <c r="O2189" s="118"/>
      <c r="P2189" s="118"/>
      <c r="Q2189" s="118"/>
      <c r="R2189" s="118"/>
      <c r="S2189" s="118"/>
      <c r="T2189" s="118"/>
      <c r="U2189" s="118"/>
      <c r="V2189" s="118"/>
      <c r="W2189" s="118"/>
      <c r="X2189" s="118"/>
      <c r="Y2189" s="118"/>
      <c r="Z2189" s="118"/>
      <c r="AA2189" s="118"/>
      <c r="AB2189" s="118"/>
      <c r="AC2189" s="118"/>
      <c r="AD2189" s="118"/>
      <c r="AE2189" s="118"/>
      <c r="AF2189" s="118"/>
      <c r="AG2189" s="118"/>
    </row>
    <row r="2190" ht="11.25" customHeight="1">
      <c r="A2190" s="118"/>
      <c r="B2190" s="118"/>
      <c r="C2190" s="118"/>
      <c r="D2190" s="118"/>
      <c r="E2190" s="118"/>
      <c r="F2190" s="118"/>
      <c r="G2190" s="121"/>
      <c r="H2190" s="122"/>
      <c r="I2190" s="122"/>
      <c r="J2190" s="122"/>
      <c r="K2190" s="122"/>
      <c r="L2190" s="122"/>
      <c r="M2190" s="118"/>
      <c r="N2190" s="118"/>
      <c r="O2190" s="118"/>
      <c r="P2190" s="118"/>
      <c r="Q2190" s="118"/>
      <c r="R2190" s="118"/>
      <c r="S2190" s="118"/>
      <c r="T2190" s="118"/>
      <c r="U2190" s="118"/>
      <c r="V2190" s="118"/>
      <c r="W2190" s="118"/>
      <c r="X2190" s="118"/>
      <c r="Y2190" s="118"/>
      <c r="Z2190" s="118"/>
      <c r="AA2190" s="118"/>
      <c r="AB2190" s="118"/>
      <c r="AC2190" s="118"/>
      <c r="AD2190" s="118"/>
      <c r="AE2190" s="118"/>
      <c r="AF2190" s="118"/>
      <c r="AG2190" s="118"/>
    </row>
    <row r="2191" ht="11.25" customHeight="1">
      <c r="A2191" s="118"/>
      <c r="B2191" s="118"/>
      <c r="C2191" s="118"/>
      <c r="D2191" s="118"/>
      <c r="E2191" s="118"/>
      <c r="F2191" s="118"/>
      <c r="G2191" s="121"/>
      <c r="H2191" s="122"/>
      <c r="I2191" s="122"/>
      <c r="J2191" s="122"/>
      <c r="K2191" s="122"/>
      <c r="L2191" s="122"/>
      <c r="M2191" s="118"/>
      <c r="N2191" s="118"/>
      <c r="O2191" s="118"/>
      <c r="P2191" s="118"/>
      <c r="Q2191" s="118"/>
      <c r="R2191" s="118"/>
      <c r="S2191" s="118"/>
      <c r="T2191" s="118"/>
      <c r="U2191" s="118"/>
      <c r="V2191" s="118"/>
      <c r="W2191" s="118"/>
      <c r="X2191" s="118"/>
      <c r="Y2191" s="118"/>
      <c r="Z2191" s="118"/>
      <c r="AA2191" s="118"/>
      <c r="AB2191" s="118"/>
      <c r="AC2191" s="118"/>
      <c r="AD2191" s="118"/>
      <c r="AE2191" s="118"/>
      <c r="AF2191" s="118"/>
      <c r="AG2191" s="118"/>
    </row>
    <row r="2192" ht="11.25" customHeight="1">
      <c r="A2192" s="118"/>
      <c r="B2192" s="118"/>
      <c r="C2192" s="118"/>
      <c r="D2192" s="118"/>
      <c r="E2192" s="118"/>
      <c r="F2192" s="118"/>
      <c r="G2192" s="121"/>
      <c r="H2192" s="122"/>
      <c r="I2192" s="122"/>
      <c r="J2192" s="122"/>
      <c r="K2192" s="122"/>
      <c r="L2192" s="122"/>
      <c r="M2192" s="118"/>
      <c r="N2192" s="118"/>
      <c r="O2192" s="118"/>
      <c r="P2192" s="118"/>
      <c r="Q2192" s="118"/>
      <c r="R2192" s="118"/>
      <c r="S2192" s="118"/>
      <c r="T2192" s="118"/>
      <c r="U2192" s="118"/>
      <c r="V2192" s="118"/>
      <c r="W2192" s="118"/>
      <c r="X2192" s="118"/>
      <c r="Y2192" s="118"/>
      <c r="Z2192" s="118"/>
      <c r="AA2192" s="118"/>
      <c r="AB2192" s="118"/>
      <c r="AC2192" s="118"/>
      <c r="AD2192" s="118"/>
      <c r="AE2192" s="118"/>
      <c r="AF2192" s="118"/>
      <c r="AG2192" s="118"/>
    </row>
    <row r="2193" ht="11.25" customHeight="1">
      <c r="A2193" s="118"/>
      <c r="B2193" s="118"/>
      <c r="C2193" s="118"/>
      <c r="D2193" s="118"/>
      <c r="E2193" s="118"/>
      <c r="F2193" s="118"/>
      <c r="G2193" s="121"/>
      <c r="H2193" s="122"/>
      <c r="I2193" s="122"/>
      <c r="J2193" s="122"/>
      <c r="K2193" s="122"/>
      <c r="L2193" s="122"/>
      <c r="M2193" s="118"/>
      <c r="N2193" s="118"/>
      <c r="O2193" s="118"/>
      <c r="P2193" s="118"/>
      <c r="Q2193" s="118"/>
      <c r="R2193" s="118"/>
      <c r="S2193" s="118"/>
      <c r="T2193" s="118"/>
      <c r="U2193" s="118"/>
      <c r="V2193" s="118"/>
      <c r="W2193" s="118"/>
      <c r="X2193" s="118"/>
      <c r="Y2193" s="118"/>
      <c r="Z2193" s="118"/>
      <c r="AA2193" s="118"/>
      <c r="AB2193" s="118"/>
      <c r="AC2193" s="118"/>
      <c r="AD2193" s="118"/>
      <c r="AE2193" s="118"/>
      <c r="AF2193" s="118"/>
      <c r="AG2193" s="118"/>
    </row>
    <row r="2194" ht="11.25" customHeight="1">
      <c r="A2194" s="118"/>
      <c r="B2194" s="118"/>
      <c r="C2194" s="118"/>
      <c r="D2194" s="118"/>
      <c r="E2194" s="118"/>
      <c r="F2194" s="118"/>
      <c r="G2194" s="121"/>
      <c r="H2194" s="122"/>
      <c r="I2194" s="122"/>
      <c r="J2194" s="122"/>
      <c r="K2194" s="122"/>
      <c r="L2194" s="122"/>
      <c r="M2194" s="118"/>
      <c r="N2194" s="118"/>
      <c r="O2194" s="118"/>
      <c r="P2194" s="118"/>
      <c r="Q2194" s="118"/>
      <c r="R2194" s="118"/>
      <c r="S2194" s="118"/>
      <c r="T2194" s="118"/>
      <c r="U2194" s="118"/>
      <c r="V2194" s="118"/>
      <c r="W2194" s="118"/>
      <c r="X2194" s="118"/>
      <c r="Y2194" s="118"/>
      <c r="Z2194" s="118"/>
      <c r="AA2194" s="118"/>
      <c r="AB2194" s="118"/>
      <c r="AC2194" s="118"/>
      <c r="AD2194" s="118"/>
      <c r="AE2194" s="118"/>
      <c r="AF2194" s="118"/>
      <c r="AG2194" s="118"/>
    </row>
    <row r="2195" ht="11.25" customHeight="1">
      <c r="A2195" s="118"/>
      <c r="B2195" s="118"/>
      <c r="C2195" s="118"/>
      <c r="D2195" s="118"/>
      <c r="E2195" s="118"/>
      <c r="F2195" s="118"/>
      <c r="G2195" s="121"/>
      <c r="H2195" s="122"/>
      <c r="I2195" s="122"/>
      <c r="J2195" s="122"/>
      <c r="K2195" s="122"/>
      <c r="L2195" s="122"/>
      <c r="M2195" s="118"/>
      <c r="N2195" s="118"/>
      <c r="O2195" s="118"/>
      <c r="P2195" s="118"/>
      <c r="Q2195" s="118"/>
      <c r="R2195" s="118"/>
      <c r="S2195" s="118"/>
      <c r="T2195" s="118"/>
      <c r="U2195" s="118"/>
      <c r="V2195" s="118"/>
      <c r="W2195" s="118"/>
      <c r="X2195" s="118"/>
      <c r="Y2195" s="118"/>
      <c r="Z2195" s="118"/>
      <c r="AA2195" s="118"/>
      <c r="AB2195" s="118"/>
      <c r="AC2195" s="118"/>
      <c r="AD2195" s="118"/>
      <c r="AE2195" s="118"/>
      <c r="AF2195" s="118"/>
      <c r="AG2195" s="118"/>
    </row>
    <row r="2196" ht="11.25" customHeight="1">
      <c r="A2196" s="118"/>
      <c r="B2196" s="118"/>
      <c r="C2196" s="118"/>
      <c r="D2196" s="118"/>
      <c r="E2196" s="118"/>
      <c r="F2196" s="118"/>
      <c r="G2196" s="121"/>
      <c r="H2196" s="122"/>
      <c r="I2196" s="122"/>
      <c r="J2196" s="122"/>
      <c r="K2196" s="122"/>
      <c r="L2196" s="122"/>
      <c r="M2196" s="118"/>
      <c r="N2196" s="118"/>
      <c r="O2196" s="118"/>
      <c r="P2196" s="118"/>
      <c r="Q2196" s="118"/>
      <c r="R2196" s="118"/>
      <c r="S2196" s="118"/>
      <c r="T2196" s="118"/>
      <c r="U2196" s="118"/>
      <c r="V2196" s="118"/>
      <c r="W2196" s="118"/>
      <c r="X2196" s="118"/>
      <c r="Y2196" s="118"/>
      <c r="Z2196" s="118"/>
      <c r="AA2196" s="118"/>
      <c r="AB2196" s="118"/>
      <c r="AC2196" s="118"/>
      <c r="AD2196" s="118"/>
      <c r="AE2196" s="118"/>
      <c r="AF2196" s="118"/>
      <c r="AG2196" s="118"/>
    </row>
    <row r="2197" ht="11.25" customHeight="1">
      <c r="A2197" s="118"/>
      <c r="B2197" s="118"/>
      <c r="C2197" s="118"/>
      <c r="D2197" s="118"/>
      <c r="E2197" s="118"/>
      <c r="F2197" s="118"/>
      <c r="G2197" s="121"/>
      <c r="H2197" s="122"/>
      <c r="I2197" s="122"/>
      <c r="J2197" s="122"/>
      <c r="K2197" s="122"/>
      <c r="L2197" s="122"/>
      <c r="M2197" s="118"/>
      <c r="N2197" s="118"/>
      <c r="O2197" s="118"/>
      <c r="P2197" s="118"/>
      <c r="Q2197" s="118"/>
      <c r="R2197" s="118"/>
      <c r="S2197" s="118"/>
      <c r="T2197" s="118"/>
      <c r="U2197" s="118"/>
      <c r="V2197" s="118"/>
      <c r="W2197" s="118"/>
      <c r="X2197" s="118"/>
      <c r="Y2197" s="118"/>
      <c r="Z2197" s="118"/>
      <c r="AA2197" s="118"/>
      <c r="AB2197" s="118"/>
      <c r="AC2197" s="118"/>
      <c r="AD2197" s="118"/>
      <c r="AE2197" s="118"/>
      <c r="AF2197" s="118"/>
      <c r="AG2197" s="118"/>
    </row>
    <row r="2198" ht="11.25" customHeight="1">
      <c r="A2198" s="118"/>
      <c r="B2198" s="118"/>
      <c r="C2198" s="118"/>
      <c r="D2198" s="118"/>
      <c r="E2198" s="118"/>
      <c r="F2198" s="118"/>
      <c r="G2198" s="121"/>
      <c r="H2198" s="122"/>
      <c r="I2198" s="122"/>
      <c r="J2198" s="122"/>
      <c r="K2198" s="122"/>
      <c r="L2198" s="122"/>
      <c r="M2198" s="118"/>
      <c r="N2198" s="118"/>
      <c r="O2198" s="118"/>
      <c r="P2198" s="118"/>
      <c r="Q2198" s="118"/>
      <c r="R2198" s="118"/>
      <c r="S2198" s="118"/>
      <c r="T2198" s="118"/>
      <c r="U2198" s="118"/>
      <c r="V2198" s="118"/>
      <c r="W2198" s="118"/>
      <c r="X2198" s="118"/>
      <c r="Y2198" s="118"/>
      <c r="Z2198" s="118"/>
      <c r="AA2198" s="118"/>
      <c r="AB2198" s="118"/>
      <c r="AC2198" s="118"/>
      <c r="AD2198" s="118"/>
      <c r="AE2198" s="118"/>
      <c r="AF2198" s="118"/>
      <c r="AG2198" s="118"/>
    </row>
    <row r="2199" ht="11.25" customHeight="1">
      <c r="A2199" s="118"/>
      <c r="B2199" s="118"/>
      <c r="C2199" s="118"/>
      <c r="D2199" s="118"/>
      <c r="E2199" s="118"/>
      <c r="F2199" s="118"/>
      <c r="G2199" s="121"/>
      <c r="H2199" s="122"/>
      <c r="I2199" s="122"/>
      <c r="J2199" s="122"/>
      <c r="K2199" s="122"/>
      <c r="L2199" s="122"/>
      <c r="M2199" s="118"/>
      <c r="N2199" s="118"/>
      <c r="O2199" s="118"/>
      <c r="P2199" s="118"/>
      <c r="Q2199" s="118"/>
      <c r="R2199" s="118"/>
      <c r="S2199" s="118"/>
      <c r="T2199" s="118"/>
      <c r="U2199" s="118"/>
      <c r="V2199" s="118"/>
      <c r="W2199" s="118"/>
      <c r="X2199" s="118"/>
      <c r="Y2199" s="118"/>
      <c r="Z2199" s="118"/>
      <c r="AA2199" s="118"/>
      <c r="AB2199" s="118"/>
      <c r="AC2199" s="118"/>
      <c r="AD2199" s="118"/>
      <c r="AE2199" s="118"/>
      <c r="AF2199" s="118"/>
      <c r="AG2199" s="118"/>
    </row>
    <row r="2200" ht="11.25" customHeight="1">
      <c r="A2200" s="118"/>
      <c r="B2200" s="118"/>
      <c r="C2200" s="118"/>
      <c r="D2200" s="118"/>
      <c r="E2200" s="118"/>
      <c r="F2200" s="118"/>
      <c r="G2200" s="121"/>
      <c r="H2200" s="122"/>
      <c r="I2200" s="122"/>
      <c r="J2200" s="122"/>
      <c r="K2200" s="122"/>
      <c r="L2200" s="122"/>
      <c r="M2200" s="118"/>
      <c r="N2200" s="118"/>
      <c r="O2200" s="118"/>
      <c r="P2200" s="118"/>
      <c r="Q2200" s="118"/>
      <c r="R2200" s="118"/>
      <c r="S2200" s="118"/>
      <c r="T2200" s="118"/>
      <c r="U2200" s="118"/>
      <c r="V2200" s="118"/>
      <c r="W2200" s="118"/>
      <c r="X2200" s="118"/>
      <c r="Y2200" s="118"/>
      <c r="Z2200" s="118"/>
      <c r="AA2200" s="118"/>
      <c r="AB2200" s="118"/>
      <c r="AC2200" s="118"/>
      <c r="AD2200" s="118"/>
      <c r="AE2200" s="118"/>
      <c r="AF2200" s="118"/>
      <c r="AG2200" s="118"/>
    </row>
    <row r="2201" ht="11.25" customHeight="1">
      <c r="A2201" s="118"/>
      <c r="B2201" s="118"/>
      <c r="C2201" s="118"/>
      <c r="D2201" s="118"/>
      <c r="E2201" s="118"/>
      <c r="F2201" s="118"/>
      <c r="G2201" s="121"/>
      <c r="H2201" s="122"/>
      <c r="I2201" s="122"/>
      <c r="J2201" s="122"/>
      <c r="K2201" s="122"/>
      <c r="L2201" s="122"/>
      <c r="M2201" s="118"/>
      <c r="N2201" s="118"/>
      <c r="O2201" s="118"/>
      <c r="P2201" s="118"/>
      <c r="Q2201" s="118"/>
      <c r="R2201" s="118"/>
      <c r="S2201" s="118"/>
      <c r="T2201" s="118"/>
      <c r="U2201" s="118"/>
      <c r="V2201" s="118"/>
      <c r="W2201" s="118"/>
      <c r="X2201" s="118"/>
      <c r="Y2201" s="118"/>
      <c r="Z2201" s="118"/>
      <c r="AA2201" s="118"/>
      <c r="AB2201" s="118"/>
      <c r="AC2201" s="118"/>
      <c r="AD2201" s="118"/>
      <c r="AE2201" s="118"/>
      <c r="AF2201" s="118"/>
      <c r="AG2201" s="118"/>
    </row>
    <row r="2202" ht="11.25" customHeight="1">
      <c r="A2202" s="118"/>
      <c r="B2202" s="118"/>
      <c r="C2202" s="118"/>
      <c r="D2202" s="118"/>
      <c r="E2202" s="118"/>
      <c r="F2202" s="118"/>
      <c r="G2202" s="121"/>
      <c r="H2202" s="122"/>
      <c r="I2202" s="122"/>
      <c r="J2202" s="122"/>
      <c r="K2202" s="122"/>
      <c r="L2202" s="122"/>
      <c r="M2202" s="118"/>
      <c r="N2202" s="118"/>
      <c r="O2202" s="118"/>
      <c r="P2202" s="118"/>
      <c r="Q2202" s="118"/>
      <c r="R2202" s="118"/>
      <c r="S2202" s="118"/>
      <c r="T2202" s="118"/>
      <c r="U2202" s="118"/>
      <c r="V2202" s="118"/>
      <c r="W2202" s="118"/>
      <c r="X2202" s="118"/>
      <c r="Y2202" s="118"/>
      <c r="Z2202" s="118"/>
      <c r="AA2202" s="118"/>
      <c r="AB2202" s="118"/>
      <c r="AC2202" s="118"/>
      <c r="AD2202" s="118"/>
      <c r="AE2202" s="118"/>
      <c r="AF2202" s="118"/>
      <c r="AG2202" s="118"/>
    </row>
    <row r="2203" ht="11.25" customHeight="1">
      <c r="A2203" s="118"/>
      <c r="B2203" s="118"/>
      <c r="C2203" s="118"/>
      <c r="D2203" s="118"/>
      <c r="E2203" s="118"/>
      <c r="F2203" s="118"/>
      <c r="G2203" s="121"/>
      <c r="H2203" s="122"/>
      <c r="I2203" s="122"/>
      <c r="J2203" s="122"/>
      <c r="K2203" s="122"/>
      <c r="L2203" s="122"/>
      <c r="M2203" s="118"/>
      <c r="N2203" s="118"/>
      <c r="O2203" s="118"/>
      <c r="P2203" s="118"/>
      <c r="Q2203" s="118"/>
      <c r="R2203" s="118"/>
      <c r="S2203" s="118"/>
      <c r="T2203" s="118"/>
      <c r="U2203" s="118"/>
      <c r="V2203" s="118"/>
      <c r="W2203" s="118"/>
      <c r="X2203" s="118"/>
      <c r="Y2203" s="118"/>
      <c r="Z2203" s="118"/>
      <c r="AA2203" s="118"/>
      <c r="AB2203" s="118"/>
      <c r="AC2203" s="118"/>
      <c r="AD2203" s="118"/>
      <c r="AE2203" s="118"/>
      <c r="AF2203" s="118"/>
      <c r="AG2203" s="118"/>
    </row>
    <row r="2204" ht="11.25" customHeight="1">
      <c r="A2204" s="118"/>
      <c r="B2204" s="118"/>
      <c r="C2204" s="118"/>
      <c r="D2204" s="118"/>
      <c r="E2204" s="118"/>
      <c r="F2204" s="118"/>
      <c r="G2204" s="121"/>
      <c r="H2204" s="122"/>
      <c r="I2204" s="122"/>
      <c r="J2204" s="122"/>
      <c r="K2204" s="122"/>
      <c r="L2204" s="122"/>
      <c r="M2204" s="118"/>
      <c r="N2204" s="118"/>
      <c r="O2204" s="118"/>
      <c r="P2204" s="118"/>
      <c r="Q2204" s="118"/>
      <c r="R2204" s="118"/>
      <c r="S2204" s="118"/>
      <c r="T2204" s="118"/>
      <c r="U2204" s="118"/>
      <c r="V2204" s="118"/>
      <c r="W2204" s="118"/>
      <c r="X2204" s="118"/>
      <c r="Y2204" s="118"/>
      <c r="Z2204" s="118"/>
      <c r="AA2204" s="118"/>
      <c r="AB2204" s="118"/>
      <c r="AC2204" s="118"/>
      <c r="AD2204" s="118"/>
      <c r="AE2204" s="118"/>
      <c r="AF2204" s="118"/>
      <c r="AG2204" s="118"/>
    </row>
    <row r="2205" ht="11.25" customHeight="1">
      <c r="A2205" s="118"/>
      <c r="B2205" s="118"/>
      <c r="C2205" s="118"/>
      <c r="D2205" s="118"/>
      <c r="E2205" s="118"/>
      <c r="F2205" s="118"/>
      <c r="G2205" s="121"/>
      <c r="H2205" s="122"/>
      <c r="I2205" s="122"/>
      <c r="J2205" s="122"/>
      <c r="K2205" s="122"/>
      <c r="L2205" s="122"/>
      <c r="M2205" s="118"/>
      <c r="N2205" s="118"/>
      <c r="O2205" s="118"/>
      <c r="P2205" s="118"/>
      <c r="Q2205" s="118"/>
      <c r="R2205" s="118"/>
      <c r="S2205" s="118"/>
      <c r="T2205" s="118"/>
      <c r="U2205" s="118"/>
      <c r="V2205" s="118"/>
      <c r="W2205" s="118"/>
      <c r="X2205" s="118"/>
      <c r="Y2205" s="118"/>
      <c r="Z2205" s="118"/>
      <c r="AA2205" s="118"/>
      <c r="AB2205" s="118"/>
      <c r="AC2205" s="118"/>
      <c r="AD2205" s="118"/>
      <c r="AE2205" s="118"/>
      <c r="AF2205" s="118"/>
      <c r="AG2205" s="118"/>
    </row>
    <row r="2206" ht="11.25" customHeight="1">
      <c r="A2206" s="118"/>
      <c r="B2206" s="118"/>
      <c r="C2206" s="118"/>
      <c r="D2206" s="118"/>
      <c r="E2206" s="118"/>
      <c r="F2206" s="118"/>
      <c r="G2206" s="121"/>
      <c r="H2206" s="122"/>
      <c r="I2206" s="122"/>
      <c r="J2206" s="122"/>
      <c r="K2206" s="122"/>
      <c r="L2206" s="122"/>
      <c r="M2206" s="118"/>
      <c r="N2206" s="118"/>
      <c r="O2206" s="118"/>
      <c r="P2206" s="118"/>
      <c r="Q2206" s="118"/>
      <c r="R2206" s="118"/>
      <c r="S2206" s="118"/>
      <c r="T2206" s="118"/>
      <c r="U2206" s="118"/>
      <c r="V2206" s="118"/>
      <c r="W2206" s="118"/>
      <c r="X2206" s="118"/>
      <c r="Y2206" s="118"/>
      <c r="Z2206" s="118"/>
      <c r="AA2206" s="118"/>
      <c r="AB2206" s="118"/>
      <c r="AC2206" s="118"/>
      <c r="AD2206" s="118"/>
      <c r="AE2206" s="118"/>
      <c r="AF2206" s="118"/>
      <c r="AG2206" s="118"/>
    </row>
    <row r="2207" ht="11.25" customHeight="1">
      <c r="A2207" s="118"/>
      <c r="B2207" s="118"/>
      <c r="C2207" s="118"/>
      <c r="D2207" s="118"/>
      <c r="E2207" s="118"/>
      <c r="F2207" s="118"/>
      <c r="G2207" s="121"/>
      <c r="H2207" s="122"/>
      <c r="I2207" s="122"/>
      <c r="J2207" s="122"/>
      <c r="K2207" s="122"/>
      <c r="L2207" s="122"/>
      <c r="M2207" s="118"/>
      <c r="N2207" s="118"/>
      <c r="O2207" s="118"/>
      <c r="P2207" s="118"/>
      <c r="Q2207" s="118"/>
      <c r="R2207" s="118"/>
      <c r="S2207" s="118"/>
      <c r="T2207" s="118"/>
      <c r="U2207" s="118"/>
      <c r="V2207" s="118"/>
      <c r="W2207" s="118"/>
      <c r="X2207" s="118"/>
      <c r="Y2207" s="118"/>
      <c r="Z2207" s="118"/>
      <c r="AA2207" s="118"/>
      <c r="AB2207" s="118"/>
      <c r="AC2207" s="118"/>
      <c r="AD2207" s="118"/>
      <c r="AE2207" s="118"/>
      <c r="AF2207" s="118"/>
      <c r="AG2207" s="118"/>
    </row>
    <row r="2208" ht="11.25" customHeight="1">
      <c r="A2208" s="118"/>
      <c r="B2208" s="118"/>
      <c r="C2208" s="118"/>
      <c r="D2208" s="118"/>
      <c r="E2208" s="118"/>
      <c r="F2208" s="118"/>
      <c r="G2208" s="121"/>
      <c r="H2208" s="122"/>
      <c r="I2208" s="122"/>
      <c r="J2208" s="122"/>
      <c r="K2208" s="122"/>
      <c r="L2208" s="122"/>
      <c r="M2208" s="118"/>
      <c r="N2208" s="118"/>
      <c r="O2208" s="118"/>
      <c r="P2208" s="118"/>
      <c r="Q2208" s="118"/>
      <c r="R2208" s="118"/>
      <c r="S2208" s="118"/>
      <c r="T2208" s="118"/>
      <c r="U2208" s="118"/>
      <c r="V2208" s="118"/>
      <c r="W2208" s="118"/>
      <c r="X2208" s="118"/>
      <c r="Y2208" s="118"/>
      <c r="Z2208" s="118"/>
      <c r="AA2208" s="118"/>
      <c r="AB2208" s="118"/>
      <c r="AC2208" s="118"/>
      <c r="AD2208" s="118"/>
      <c r="AE2208" s="118"/>
      <c r="AF2208" s="118"/>
      <c r="AG2208" s="118"/>
    </row>
    <row r="2209" ht="11.25" customHeight="1">
      <c r="A2209" s="118"/>
      <c r="B2209" s="118"/>
      <c r="C2209" s="118"/>
      <c r="D2209" s="118"/>
      <c r="E2209" s="118"/>
      <c r="F2209" s="118"/>
      <c r="G2209" s="121"/>
      <c r="H2209" s="122"/>
      <c r="I2209" s="122"/>
      <c r="J2209" s="122"/>
      <c r="K2209" s="122"/>
      <c r="L2209" s="122"/>
      <c r="M2209" s="118"/>
      <c r="N2209" s="118"/>
      <c r="O2209" s="118"/>
      <c r="P2209" s="118"/>
      <c r="Q2209" s="118"/>
      <c r="R2209" s="118"/>
      <c r="S2209" s="118"/>
      <c r="T2209" s="118"/>
      <c r="U2209" s="118"/>
      <c r="V2209" s="118"/>
      <c r="W2209" s="118"/>
      <c r="X2209" s="118"/>
      <c r="Y2209" s="118"/>
      <c r="Z2209" s="118"/>
      <c r="AA2209" s="118"/>
      <c r="AB2209" s="118"/>
      <c r="AC2209" s="118"/>
      <c r="AD2209" s="118"/>
      <c r="AE2209" s="118"/>
      <c r="AF2209" s="118"/>
      <c r="AG2209" s="118"/>
    </row>
    <row r="2210" ht="11.25" customHeight="1">
      <c r="A2210" s="118"/>
      <c r="B2210" s="118"/>
      <c r="C2210" s="118"/>
      <c r="D2210" s="118"/>
      <c r="E2210" s="118"/>
      <c r="F2210" s="118"/>
      <c r="G2210" s="121"/>
      <c r="H2210" s="122"/>
      <c r="I2210" s="122"/>
      <c r="J2210" s="122"/>
      <c r="K2210" s="122"/>
      <c r="L2210" s="122"/>
      <c r="M2210" s="118"/>
      <c r="N2210" s="118"/>
      <c r="O2210" s="118"/>
      <c r="P2210" s="118"/>
      <c r="Q2210" s="118"/>
      <c r="R2210" s="118"/>
      <c r="S2210" s="118"/>
      <c r="T2210" s="118"/>
      <c r="U2210" s="118"/>
      <c r="V2210" s="118"/>
      <c r="W2210" s="118"/>
      <c r="X2210" s="118"/>
      <c r="Y2210" s="118"/>
      <c r="Z2210" s="118"/>
      <c r="AA2210" s="118"/>
      <c r="AB2210" s="118"/>
      <c r="AC2210" s="118"/>
      <c r="AD2210" s="118"/>
      <c r="AE2210" s="118"/>
      <c r="AF2210" s="118"/>
      <c r="AG2210" s="118"/>
    </row>
    <row r="2211" ht="11.25" customHeight="1">
      <c r="A2211" s="118"/>
      <c r="B2211" s="118"/>
      <c r="C2211" s="118"/>
      <c r="D2211" s="118"/>
      <c r="E2211" s="118"/>
      <c r="F2211" s="118"/>
      <c r="G2211" s="121"/>
      <c r="H2211" s="122"/>
      <c r="I2211" s="122"/>
      <c r="J2211" s="122"/>
      <c r="K2211" s="122"/>
      <c r="L2211" s="122"/>
      <c r="M2211" s="118"/>
      <c r="N2211" s="118"/>
      <c r="O2211" s="118"/>
      <c r="P2211" s="118"/>
      <c r="Q2211" s="118"/>
      <c r="R2211" s="118"/>
      <c r="S2211" s="118"/>
      <c r="T2211" s="118"/>
      <c r="U2211" s="118"/>
      <c r="V2211" s="118"/>
      <c r="W2211" s="118"/>
      <c r="X2211" s="118"/>
      <c r="Y2211" s="118"/>
      <c r="Z2211" s="118"/>
      <c r="AA2211" s="118"/>
      <c r="AB2211" s="118"/>
      <c r="AC2211" s="118"/>
      <c r="AD2211" s="118"/>
      <c r="AE2211" s="118"/>
      <c r="AF2211" s="118"/>
      <c r="AG2211" s="118"/>
    </row>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7.25"/>
    <col customWidth="1" min="4" max="4" width="16.0"/>
    <col customWidth="1" min="6" max="6" width="29.88"/>
    <col customWidth="1" min="7" max="7" width="16.38"/>
    <col customWidth="1" min="11" max="11" width="23.5"/>
  </cols>
  <sheetData>
    <row r="1" ht="11.25" customHeight="1">
      <c r="A1" s="111" t="s">
        <v>80</v>
      </c>
      <c r="B1" s="112" t="s">
        <v>81</v>
      </c>
      <c r="C1" s="113" t="s">
        <v>82</v>
      </c>
      <c r="D1" s="114" t="s">
        <v>83</v>
      </c>
      <c r="E1" s="114" t="s">
        <v>84</v>
      </c>
      <c r="F1" s="114"/>
      <c r="G1" s="114"/>
      <c r="H1" s="112" t="s">
        <v>85</v>
      </c>
      <c r="I1" s="128"/>
      <c r="J1" s="115" t="s">
        <v>86</v>
      </c>
      <c r="K1" s="116" t="s">
        <v>87</v>
      </c>
      <c r="L1" s="116" t="s">
        <v>94</v>
      </c>
      <c r="M1" s="116" t="s">
        <v>88</v>
      </c>
      <c r="N1" s="116" t="s">
        <v>95</v>
      </c>
      <c r="O1" s="116" t="s">
        <v>96</v>
      </c>
      <c r="P1" s="116" t="s">
        <v>97</v>
      </c>
      <c r="Q1" s="116" t="s">
        <v>98</v>
      </c>
      <c r="R1" s="116" t="s">
        <v>99</v>
      </c>
      <c r="S1" s="112" t="s">
        <v>22</v>
      </c>
      <c r="T1" s="111" t="s">
        <v>92</v>
      </c>
      <c r="U1" s="129" t="s">
        <v>100</v>
      </c>
      <c r="V1" s="118"/>
      <c r="W1" s="118"/>
      <c r="X1" s="118"/>
      <c r="Y1" s="118"/>
      <c r="Z1" s="118"/>
      <c r="AA1" s="118"/>
      <c r="AB1" s="118"/>
      <c r="AC1" s="118"/>
      <c r="AD1" s="118"/>
      <c r="AE1" s="118"/>
      <c r="AF1" s="118"/>
      <c r="AG1" s="118"/>
      <c r="AH1" s="118"/>
      <c r="AI1" s="118"/>
      <c r="AJ1" s="118"/>
      <c r="AK1" s="118"/>
      <c r="AL1" s="118"/>
      <c r="AM1" s="118"/>
    </row>
    <row r="2">
      <c r="A2" s="130">
        <v>14171.732124836068</v>
      </c>
      <c r="B2" s="131">
        <v>33.7629534</v>
      </c>
      <c r="C2" s="131">
        <f>D2/B2</f>
        <v>172.8910575</v>
      </c>
      <c r="D2" s="131">
        <v>5837.312718195612</v>
      </c>
      <c r="E2" s="132">
        <v>122.0</v>
      </c>
      <c r="F2" s="132"/>
      <c r="G2" s="132"/>
      <c r="H2" s="133">
        <v>1.56</v>
      </c>
      <c r="I2" s="132"/>
      <c r="J2" s="134">
        <v>-0.1</v>
      </c>
      <c r="K2" s="135">
        <f>round(E2*12*(1+J2),2)</f>
        <v>1317.6</v>
      </c>
      <c r="L2" s="135">
        <f>power(H2*K2,1)</f>
        <v>2055.456</v>
      </c>
      <c r="M2" s="135">
        <f>round(K2/365,2)</f>
        <v>3.61</v>
      </c>
      <c r="N2" s="135">
        <f>M2*H2</f>
        <v>5.6316</v>
      </c>
      <c r="O2" s="135">
        <f>U2*M2</f>
        <v>108.3</v>
      </c>
      <c r="P2" s="135">
        <f>O2*H2</f>
        <v>168.948</v>
      </c>
      <c r="Q2" s="135">
        <f>O2+2*P2</f>
        <v>446.196</v>
      </c>
      <c r="R2" s="136">
        <f>Q2</f>
        <v>446.196</v>
      </c>
      <c r="S2" s="132">
        <v>0.77</v>
      </c>
      <c r="T2" s="132">
        <v>23.0</v>
      </c>
      <c r="U2" s="132">
        <f>round(T2/S2,0)</f>
        <v>30</v>
      </c>
    </row>
    <row r="4">
      <c r="C4" s="137"/>
      <c r="F4" s="137"/>
      <c r="G4" s="137"/>
    </row>
    <row r="5">
      <c r="C5" s="138" t="s">
        <v>101</v>
      </c>
      <c r="D5" s="138" t="s">
        <v>102</v>
      </c>
      <c r="E5" s="138" t="s">
        <v>103</v>
      </c>
      <c r="F5" s="138" t="s">
        <v>104</v>
      </c>
      <c r="G5" s="138" t="s">
        <v>105</v>
      </c>
      <c r="H5" s="139" t="s">
        <v>106</v>
      </c>
      <c r="I5" s="138" t="s">
        <v>107</v>
      </c>
      <c r="J5" s="139" t="s">
        <v>108</v>
      </c>
      <c r="K5" s="139" t="s">
        <v>109</v>
      </c>
    </row>
    <row r="6">
      <c r="C6" s="140">
        <v>1.0</v>
      </c>
      <c r="D6" s="140">
        <v>173.0</v>
      </c>
      <c r="E6" s="109">
        <f t="shared" ref="E6:E370" si="1">round(max($M$2+G6*$N$2,0),0)</f>
        <v>0</v>
      </c>
      <c r="F6" s="141">
        <f t="shared" ref="F6:F370" si="2">RAND()</f>
        <v>0.1032027313</v>
      </c>
      <c r="G6" s="141">
        <f t="shared" ref="G6:G370" si="3">NORMINV(F6,0,1)</f>
        <v>-1.26351137</v>
      </c>
      <c r="H6" s="141">
        <f t="shared" ref="H6:H370" si="4">max(0,D6-E6)</f>
        <v>173</v>
      </c>
      <c r="I6" s="141">
        <f t="shared" ref="I6:I370" si="5">max(0,E6-D6)</f>
        <v>0</v>
      </c>
      <c r="J6" s="142">
        <f>if(H6&lt;$Q$2,1,0)</f>
        <v>1</v>
      </c>
    </row>
    <row r="7">
      <c r="C7" s="140">
        <f t="shared" ref="C7:C370" si="6">1+C6</f>
        <v>2</v>
      </c>
      <c r="D7" s="143">
        <f t="shared" ref="D7:D35" si="7">H6</f>
        <v>173</v>
      </c>
      <c r="E7" s="109">
        <f t="shared" si="1"/>
        <v>0</v>
      </c>
      <c r="F7" s="141">
        <f t="shared" si="2"/>
        <v>0.1725322736</v>
      </c>
      <c r="G7" s="141">
        <f t="shared" si="3"/>
        <v>-0.9442056919</v>
      </c>
      <c r="H7" s="141">
        <f t="shared" si="4"/>
        <v>173</v>
      </c>
      <c r="I7" s="141">
        <f t="shared" si="5"/>
        <v>0</v>
      </c>
      <c r="J7" s="142">
        <v>0.0</v>
      </c>
      <c r="K7" s="142">
        <v>1.0</v>
      </c>
    </row>
    <row r="8">
      <c r="C8" s="140">
        <f t="shared" si="6"/>
        <v>3</v>
      </c>
      <c r="D8" s="143">
        <f t="shared" si="7"/>
        <v>173</v>
      </c>
      <c r="E8" s="109">
        <f t="shared" si="1"/>
        <v>9</v>
      </c>
      <c r="F8" s="141">
        <f t="shared" si="2"/>
        <v>0.8076390553</v>
      </c>
      <c r="G8" s="141">
        <f t="shared" si="3"/>
        <v>0.8692289974</v>
      </c>
      <c r="H8" s="141">
        <f t="shared" si="4"/>
        <v>164</v>
      </c>
      <c r="I8" s="141">
        <f t="shared" si="5"/>
        <v>0</v>
      </c>
      <c r="J8" s="142">
        <f t="shared" ref="J8:J370" si="8">if(AND(K8=0,H8&lt;$Q$2),1,0)</f>
        <v>0</v>
      </c>
      <c r="K8" s="142">
        <v>1.0</v>
      </c>
    </row>
    <row r="9">
      <c r="C9" s="140">
        <f t="shared" si="6"/>
        <v>4</v>
      </c>
      <c r="D9" s="143">
        <f t="shared" si="7"/>
        <v>164</v>
      </c>
      <c r="E9" s="109">
        <f t="shared" si="1"/>
        <v>0</v>
      </c>
      <c r="F9" s="141">
        <f t="shared" si="2"/>
        <v>0.2029255742</v>
      </c>
      <c r="G9" s="141">
        <f t="shared" si="3"/>
        <v>-0.8312168298</v>
      </c>
      <c r="H9" s="141">
        <f t="shared" si="4"/>
        <v>164</v>
      </c>
      <c r="I9" s="141">
        <f t="shared" si="5"/>
        <v>0</v>
      </c>
      <c r="J9" s="142">
        <f t="shared" si="8"/>
        <v>0</v>
      </c>
      <c r="K9" s="142">
        <v>1.0</v>
      </c>
    </row>
    <row r="10">
      <c r="C10" s="140">
        <f t="shared" si="6"/>
        <v>5</v>
      </c>
      <c r="D10" s="143">
        <f t="shared" si="7"/>
        <v>164</v>
      </c>
      <c r="E10" s="109">
        <f t="shared" si="1"/>
        <v>0</v>
      </c>
      <c r="F10" s="141">
        <f t="shared" si="2"/>
        <v>0.1622539409</v>
      </c>
      <c r="G10" s="141">
        <f t="shared" si="3"/>
        <v>-0.9852365697</v>
      </c>
      <c r="H10" s="141">
        <f t="shared" si="4"/>
        <v>164</v>
      </c>
      <c r="I10" s="141">
        <f t="shared" si="5"/>
        <v>0</v>
      </c>
      <c r="J10" s="142">
        <f t="shared" si="8"/>
        <v>0</v>
      </c>
      <c r="K10" s="142">
        <v>1.0</v>
      </c>
    </row>
    <row r="11">
      <c r="C11" s="140">
        <f t="shared" si="6"/>
        <v>6</v>
      </c>
      <c r="D11" s="143">
        <f t="shared" si="7"/>
        <v>164</v>
      </c>
      <c r="E11" s="109">
        <f t="shared" si="1"/>
        <v>0</v>
      </c>
      <c r="F11" s="141">
        <f t="shared" si="2"/>
        <v>0.2353650903</v>
      </c>
      <c r="G11" s="141">
        <f t="shared" si="3"/>
        <v>-0.7212915078</v>
      </c>
      <c r="H11" s="141">
        <f t="shared" si="4"/>
        <v>164</v>
      </c>
      <c r="I11" s="141">
        <f t="shared" si="5"/>
        <v>0</v>
      </c>
      <c r="J11" s="142">
        <f t="shared" si="8"/>
        <v>0</v>
      </c>
      <c r="K11" s="142">
        <v>1.0</v>
      </c>
    </row>
    <row r="12">
      <c r="C12" s="140">
        <f t="shared" si="6"/>
        <v>7</v>
      </c>
      <c r="D12" s="143">
        <f t="shared" si="7"/>
        <v>164</v>
      </c>
      <c r="E12" s="109">
        <f t="shared" si="1"/>
        <v>13</v>
      </c>
      <c r="F12" s="141">
        <f t="shared" si="2"/>
        <v>0.9433925879</v>
      </c>
      <c r="G12" s="141">
        <f t="shared" si="3"/>
        <v>1.583907263</v>
      </c>
      <c r="H12" s="141">
        <f t="shared" si="4"/>
        <v>151</v>
      </c>
      <c r="I12" s="141">
        <f t="shared" si="5"/>
        <v>0</v>
      </c>
      <c r="J12" s="142">
        <f t="shared" si="8"/>
        <v>0</v>
      </c>
      <c r="K12" s="142">
        <v>1.0</v>
      </c>
    </row>
    <row r="13">
      <c r="C13" s="140">
        <f t="shared" si="6"/>
        <v>8</v>
      </c>
      <c r="D13" s="143">
        <f t="shared" si="7"/>
        <v>151</v>
      </c>
      <c r="E13" s="109">
        <f t="shared" si="1"/>
        <v>0</v>
      </c>
      <c r="F13" s="141">
        <f t="shared" si="2"/>
        <v>0.04842877048</v>
      </c>
      <c r="G13" s="141">
        <f t="shared" si="3"/>
        <v>-1.660282964</v>
      </c>
      <c r="H13" s="141">
        <f t="shared" si="4"/>
        <v>151</v>
      </c>
      <c r="I13" s="141">
        <f t="shared" si="5"/>
        <v>0</v>
      </c>
      <c r="J13" s="142">
        <f t="shared" si="8"/>
        <v>0</v>
      </c>
      <c r="K13" s="142">
        <v>1.0</v>
      </c>
    </row>
    <row r="14">
      <c r="C14" s="140">
        <f t="shared" si="6"/>
        <v>9</v>
      </c>
      <c r="D14" s="143">
        <f t="shared" si="7"/>
        <v>151</v>
      </c>
      <c r="E14" s="109">
        <f t="shared" si="1"/>
        <v>7</v>
      </c>
      <c r="F14" s="141">
        <f t="shared" si="2"/>
        <v>0.7006746585</v>
      </c>
      <c r="G14" s="141">
        <f t="shared" si="3"/>
        <v>0.5263418902</v>
      </c>
      <c r="H14" s="141">
        <f t="shared" si="4"/>
        <v>144</v>
      </c>
      <c r="I14" s="141">
        <f t="shared" si="5"/>
        <v>0</v>
      </c>
      <c r="J14" s="142">
        <f t="shared" si="8"/>
        <v>0</v>
      </c>
      <c r="K14" s="142">
        <v>1.0</v>
      </c>
    </row>
    <row r="15">
      <c r="C15" s="140">
        <f t="shared" si="6"/>
        <v>10</v>
      </c>
      <c r="D15" s="143">
        <f t="shared" si="7"/>
        <v>144</v>
      </c>
      <c r="E15" s="109">
        <f t="shared" si="1"/>
        <v>0</v>
      </c>
      <c r="F15" s="141">
        <f t="shared" si="2"/>
        <v>0.2892883949</v>
      </c>
      <c r="G15" s="141">
        <f t="shared" si="3"/>
        <v>-0.5554647868</v>
      </c>
      <c r="H15" s="141">
        <f t="shared" si="4"/>
        <v>144</v>
      </c>
      <c r="I15" s="141">
        <f t="shared" si="5"/>
        <v>0</v>
      </c>
      <c r="J15" s="142">
        <f t="shared" si="8"/>
        <v>0</v>
      </c>
      <c r="K15" s="142">
        <v>1.0</v>
      </c>
    </row>
    <row r="16">
      <c r="C16" s="140">
        <f t="shared" si="6"/>
        <v>11</v>
      </c>
      <c r="D16" s="143">
        <f t="shared" si="7"/>
        <v>144</v>
      </c>
      <c r="E16" s="109">
        <f t="shared" si="1"/>
        <v>2</v>
      </c>
      <c r="F16" s="141">
        <f t="shared" si="2"/>
        <v>0.400946001</v>
      </c>
      <c r="G16" s="141">
        <f t="shared" si="3"/>
        <v>-0.2508992527</v>
      </c>
      <c r="H16" s="141">
        <f t="shared" si="4"/>
        <v>142</v>
      </c>
      <c r="I16" s="141">
        <f t="shared" si="5"/>
        <v>0</v>
      </c>
      <c r="J16" s="142">
        <f t="shared" si="8"/>
        <v>0</v>
      </c>
      <c r="K16" s="142">
        <v>1.0</v>
      </c>
    </row>
    <row r="17">
      <c r="C17" s="140">
        <f t="shared" si="6"/>
        <v>12</v>
      </c>
      <c r="D17" s="143">
        <f t="shared" si="7"/>
        <v>142</v>
      </c>
      <c r="E17" s="109">
        <f t="shared" si="1"/>
        <v>3</v>
      </c>
      <c r="F17" s="141">
        <f t="shared" si="2"/>
        <v>0.4859688366</v>
      </c>
      <c r="G17" s="141">
        <f t="shared" si="3"/>
        <v>-0.03517816514</v>
      </c>
      <c r="H17" s="141">
        <f t="shared" si="4"/>
        <v>139</v>
      </c>
      <c r="I17" s="141">
        <f t="shared" si="5"/>
        <v>0</v>
      </c>
      <c r="J17" s="142">
        <f t="shared" si="8"/>
        <v>0</v>
      </c>
      <c r="K17" s="142">
        <v>1.0</v>
      </c>
    </row>
    <row r="18">
      <c r="C18" s="140">
        <f t="shared" si="6"/>
        <v>13</v>
      </c>
      <c r="D18" s="143">
        <f t="shared" si="7"/>
        <v>139</v>
      </c>
      <c r="E18" s="109">
        <f t="shared" si="1"/>
        <v>5</v>
      </c>
      <c r="F18" s="141">
        <f t="shared" si="2"/>
        <v>0.5892642699</v>
      </c>
      <c r="G18" s="141">
        <f t="shared" si="3"/>
        <v>0.2256528141</v>
      </c>
      <c r="H18" s="141">
        <f t="shared" si="4"/>
        <v>134</v>
      </c>
      <c r="I18" s="141">
        <f t="shared" si="5"/>
        <v>0</v>
      </c>
      <c r="J18" s="142">
        <f t="shared" si="8"/>
        <v>0</v>
      </c>
      <c r="K18" s="142">
        <v>1.0</v>
      </c>
    </row>
    <row r="19">
      <c r="C19" s="140">
        <f t="shared" si="6"/>
        <v>14</v>
      </c>
      <c r="D19" s="143">
        <f t="shared" si="7"/>
        <v>134</v>
      </c>
      <c r="E19" s="109">
        <f t="shared" si="1"/>
        <v>4</v>
      </c>
      <c r="F19" s="141">
        <f t="shared" si="2"/>
        <v>0.548514867</v>
      </c>
      <c r="G19" s="141">
        <f t="shared" si="3"/>
        <v>0.1219100376</v>
      </c>
      <c r="H19" s="141">
        <f t="shared" si="4"/>
        <v>130</v>
      </c>
      <c r="I19" s="141">
        <f t="shared" si="5"/>
        <v>0</v>
      </c>
      <c r="J19" s="142">
        <f t="shared" si="8"/>
        <v>0</v>
      </c>
      <c r="K19" s="142">
        <v>1.0</v>
      </c>
    </row>
    <row r="20">
      <c r="C20" s="140">
        <f t="shared" si="6"/>
        <v>15</v>
      </c>
      <c r="D20" s="143">
        <f t="shared" si="7"/>
        <v>130</v>
      </c>
      <c r="E20" s="109">
        <f t="shared" si="1"/>
        <v>9</v>
      </c>
      <c r="F20" s="141">
        <f t="shared" si="2"/>
        <v>0.8326808507</v>
      </c>
      <c r="G20" s="141">
        <f t="shared" si="3"/>
        <v>0.9648133693</v>
      </c>
      <c r="H20" s="141">
        <f t="shared" si="4"/>
        <v>121</v>
      </c>
      <c r="I20" s="141">
        <f t="shared" si="5"/>
        <v>0</v>
      </c>
      <c r="J20" s="142">
        <f t="shared" si="8"/>
        <v>0</v>
      </c>
      <c r="K20" s="142">
        <v>1.0</v>
      </c>
    </row>
    <row r="21">
      <c r="C21" s="140">
        <f t="shared" si="6"/>
        <v>16</v>
      </c>
      <c r="D21" s="143">
        <f t="shared" si="7"/>
        <v>121</v>
      </c>
      <c r="E21" s="109">
        <f t="shared" si="1"/>
        <v>0</v>
      </c>
      <c r="F21" s="141">
        <f t="shared" si="2"/>
        <v>0.0163082825</v>
      </c>
      <c r="G21" s="141">
        <f t="shared" si="3"/>
        <v>-2.136771697</v>
      </c>
      <c r="H21" s="141">
        <f t="shared" si="4"/>
        <v>121</v>
      </c>
      <c r="I21" s="141">
        <f t="shared" si="5"/>
        <v>0</v>
      </c>
      <c r="J21" s="142">
        <f t="shared" si="8"/>
        <v>0</v>
      </c>
      <c r="K21" s="142">
        <v>1.0</v>
      </c>
    </row>
    <row r="22">
      <c r="C22" s="140">
        <f t="shared" si="6"/>
        <v>17</v>
      </c>
      <c r="D22" s="143">
        <f t="shared" si="7"/>
        <v>121</v>
      </c>
      <c r="E22" s="109">
        <f t="shared" si="1"/>
        <v>4</v>
      </c>
      <c r="F22" s="141">
        <f t="shared" si="2"/>
        <v>0.4979249662</v>
      </c>
      <c r="G22" s="141">
        <f t="shared" si="3"/>
        <v>-0.005201361738</v>
      </c>
      <c r="H22" s="141">
        <f t="shared" si="4"/>
        <v>117</v>
      </c>
      <c r="I22" s="141">
        <f t="shared" si="5"/>
        <v>0</v>
      </c>
      <c r="J22" s="142">
        <f t="shared" si="8"/>
        <v>0</v>
      </c>
      <c r="K22" s="142">
        <v>1.0</v>
      </c>
    </row>
    <row r="23">
      <c r="C23" s="140">
        <f t="shared" si="6"/>
        <v>18</v>
      </c>
      <c r="D23" s="143">
        <f t="shared" si="7"/>
        <v>117</v>
      </c>
      <c r="E23" s="109">
        <f t="shared" si="1"/>
        <v>7</v>
      </c>
      <c r="F23" s="141">
        <f t="shared" si="2"/>
        <v>0.748325992</v>
      </c>
      <c r="G23" s="141">
        <f t="shared" si="3"/>
        <v>0.6692311853</v>
      </c>
      <c r="H23" s="141">
        <f t="shared" si="4"/>
        <v>110</v>
      </c>
      <c r="I23" s="141">
        <f t="shared" si="5"/>
        <v>0</v>
      </c>
      <c r="J23" s="142">
        <f t="shared" si="8"/>
        <v>0</v>
      </c>
      <c r="K23" s="142">
        <v>1.0</v>
      </c>
    </row>
    <row r="24">
      <c r="C24" s="140">
        <f t="shared" si="6"/>
        <v>19</v>
      </c>
      <c r="D24" s="143">
        <f t="shared" si="7"/>
        <v>110</v>
      </c>
      <c r="E24" s="109">
        <f t="shared" si="1"/>
        <v>1</v>
      </c>
      <c r="F24" s="141">
        <f t="shared" si="2"/>
        <v>0.3108280358</v>
      </c>
      <c r="G24" s="141">
        <f t="shared" si="3"/>
        <v>-0.4935046269</v>
      </c>
      <c r="H24" s="141">
        <f t="shared" si="4"/>
        <v>109</v>
      </c>
      <c r="I24" s="141">
        <f t="shared" si="5"/>
        <v>0</v>
      </c>
      <c r="J24" s="142">
        <f t="shared" si="8"/>
        <v>0</v>
      </c>
      <c r="K24" s="142">
        <v>1.0</v>
      </c>
    </row>
    <row r="25">
      <c r="C25" s="140">
        <f t="shared" si="6"/>
        <v>20</v>
      </c>
      <c r="D25" s="143">
        <f t="shared" si="7"/>
        <v>109</v>
      </c>
      <c r="E25" s="109">
        <f t="shared" si="1"/>
        <v>0</v>
      </c>
      <c r="F25" s="141">
        <f t="shared" si="2"/>
        <v>0.04479054399</v>
      </c>
      <c r="G25" s="141">
        <f t="shared" si="3"/>
        <v>-1.697611621</v>
      </c>
      <c r="H25" s="141">
        <f t="shared" si="4"/>
        <v>109</v>
      </c>
      <c r="I25" s="141">
        <f t="shared" si="5"/>
        <v>0</v>
      </c>
      <c r="J25" s="142">
        <f t="shared" si="8"/>
        <v>0</v>
      </c>
      <c r="K25" s="142">
        <v>1.0</v>
      </c>
    </row>
    <row r="26">
      <c r="C26" s="140">
        <f t="shared" si="6"/>
        <v>21</v>
      </c>
      <c r="D26" s="143">
        <f t="shared" si="7"/>
        <v>109</v>
      </c>
      <c r="E26" s="109">
        <f t="shared" si="1"/>
        <v>2</v>
      </c>
      <c r="F26" s="141">
        <f t="shared" si="2"/>
        <v>0.4200493161</v>
      </c>
      <c r="G26" s="141">
        <f t="shared" si="3"/>
        <v>-0.2017673181</v>
      </c>
      <c r="H26" s="141">
        <f t="shared" si="4"/>
        <v>107</v>
      </c>
      <c r="I26" s="141">
        <f t="shared" si="5"/>
        <v>0</v>
      </c>
      <c r="J26" s="142">
        <f t="shared" si="8"/>
        <v>0</v>
      </c>
      <c r="K26" s="142">
        <v>1.0</v>
      </c>
    </row>
    <row r="27">
      <c r="C27" s="140">
        <f t="shared" si="6"/>
        <v>22</v>
      </c>
      <c r="D27" s="143">
        <f t="shared" si="7"/>
        <v>107</v>
      </c>
      <c r="E27" s="109">
        <f t="shared" si="1"/>
        <v>1</v>
      </c>
      <c r="F27" s="141">
        <f t="shared" si="2"/>
        <v>0.3256002813</v>
      </c>
      <c r="G27" s="141">
        <f t="shared" si="3"/>
        <v>-0.4520949766</v>
      </c>
      <c r="H27" s="141">
        <f t="shared" si="4"/>
        <v>106</v>
      </c>
      <c r="I27" s="141">
        <f t="shared" si="5"/>
        <v>0</v>
      </c>
      <c r="J27" s="142">
        <f t="shared" si="8"/>
        <v>0</v>
      </c>
      <c r="K27" s="142">
        <v>1.0</v>
      </c>
    </row>
    <row r="28">
      <c r="C28" s="140">
        <f t="shared" si="6"/>
        <v>23</v>
      </c>
      <c r="D28" s="143">
        <f t="shared" si="7"/>
        <v>106</v>
      </c>
      <c r="E28" s="109">
        <f t="shared" si="1"/>
        <v>5</v>
      </c>
      <c r="F28" s="141">
        <f t="shared" si="2"/>
        <v>0.6226042246</v>
      </c>
      <c r="G28" s="141">
        <f t="shared" si="3"/>
        <v>0.3123276206</v>
      </c>
      <c r="H28" s="141">
        <f t="shared" si="4"/>
        <v>101</v>
      </c>
      <c r="I28" s="141">
        <f t="shared" si="5"/>
        <v>0</v>
      </c>
      <c r="J28" s="142">
        <f t="shared" si="8"/>
        <v>0</v>
      </c>
      <c r="K28" s="142">
        <v>1.0</v>
      </c>
    </row>
    <row r="29">
      <c r="C29" s="140">
        <f t="shared" si="6"/>
        <v>24</v>
      </c>
      <c r="D29" s="143">
        <f t="shared" si="7"/>
        <v>101</v>
      </c>
      <c r="E29" s="109">
        <f t="shared" si="1"/>
        <v>0</v>
      </c>
      <c r="F29" s="141">
        <f t="shared" si="2"/>
        <v>0.1069279045</v>
      </c>
      <c r="G29" s="141">
        <f t="shared" si="3"/>
        <v>-1.24303263</v>
      </c>
      <c r="H29" s="141">
        <f t="shared" si="4"/>
        <v>101</v>
      </c>
      <c r="I29" s="141">
        <f t="shared" si="5"/>
        <v>0</v>
      </c>
      <c r="J29" s="142">
        <f t="shared" si="8"/>
        <v>0</v>
      </c>
      <c r="K29" s="142">
        <v>1.0</v>
      </c>
    </row>
    <row r="30">
      <c r="C30" s="140">
        <f t="shared" si="6"/>
        <v>25</v>
      </c>
      <c r="D30" s="143">
        <f t="shared" si="7"/>
        <v>101</v>
      </c>
      <c r="E30" s="109">
        <f t="shared" si="1"/>
        <v>0</v>
      </c>
      <c r="F30" s="141">
        <f t="shared" si="2"/>
        <v>0.051706325</v>
      </c>
      <c r="G30" s="141">
        <f t="shared" si="3"/>
        <v>-1.628529542</v>
      </c>
      <c r="H30" s="141">
        <f t="shared" si="4"/>
        <v>101</v>
      </c>
      <c r="I30" s="141">
        <f t="shared" si="5"/>
        <v>0</v>
      </c>
      <c r="J30" s="142">
        <f t="shared" si="8"/>
        <v>0</v>
      </c>
      <c r="K30" s="142">
        <v>1.0</v>
      </c>
    </row>
    <row r="31">
      <c r="C31" s="140">
        <f t="shared" si="6"/>
        <v>26</v>
      </c>
      <c r="D31" s="143">
        <f t="shared" si="7"/>
        <v>101</v>
      </c>
      <c r="E31" s="109">
        <f t="shared" si="1"/>
        <v>6</v>
      </c>
      <c r="F31" s="141">
        <f t="shared" si="2"/>
        <v>0.63685607</v>
      </c>
      <c r="G31" s="141">
        <f t="shared" si="3"/>
        <v>0.3500677408</v>
      </c>
      <c r="H31" s="141">
        <f t="shared" si="4"/>
        <v>95</v>
      </c>
      <c r="I31" s="141">
        <f t="shared" si="5"/>
        <v>0</v>
      </c>
      <c r="J31" s="142">
        <f t="shared" si="8"/>
        <v>0</v>
      </c>
      <c r="K31" s="142">
        <v>1.0</v>
      </c>
    </row>
    <row r="32">
      <c r="C32" s="140">
        <f t="shared" si="6"/>
        <v>27</v>
      </c>
      <c r="D32" s="143">
        <f t="shared" si="7"/>
        <v>95</v>
      </c>
      <c r="E32" s="109">
        <f t="shared" si="1"/>
        <v>4</v>
      </c>
      <c r="F32" s="141">
        <f t="shared" si="2"/>
        <v>0.5419877123</v>
      </c>
      <c r="G32" s="141">
        <f t="shared" si="3"/>
        <v>0.1054426493</v>
      </c>
      <c r="H32" s="141">
        <f t="shared" si="4"/>
        <v>91</v>
      </c>
      <c r="I32" s="141">
        <f t="shared" si="5"/>
        <v>0</v>
      </c>
      <c r="J32" s="142">
        <f t="shared" si="8"/>
        <v>0</v>
      </c>
      <c r="K32" s="142">
        <v>1.0</v>
      </c>
    </row>
    <row r="33">
      <c r="C33" s="140">
        <f t="shared" si="6"/>
        <v>28</v>
      </c>
      <c r="D33" s="143">
        <f t="shared" si="7"/>
        <v>91</v>
      </c>
      <c r="E33" s="109">
        <f t="shared" si="1"/>
        <v>9</v>
      </c>
      <c r="F33" s="141">
        <f t="shared" si="2"/>
        <v>0.8389167677</v>
      </c>
      <c r="G33" s="141">
        <f t="shared" si="3"/>
        <v>0.9900156614</v>
      </c>
      <c r="H33" s="141">
        <f t="shared" si="4"/>
        <v>82</v>
      </c>
      <c r="I33" s="141">
        <f t="shared" si="5"/>
        <v>0</v>
      </c>
      <c r="J33" s="142">
        <f t="shared" si="8"/>
        <v>0</v>
      </c>
      <c r="K33" s="142">
        <v>1.0</v>
      </c>
    </row>
    <row r="34">
      <c r="C34" s="140">
        <f t="shared" si="6"/>
        <v>29</v>
      </c>
      <c r="D34" s="143">
        <f t="shared" si="7"/>
        <v>82</v>
      </c>
      <c r="E34" s="109">
        <f t="shared" si="1"/>
        <v>2</v>
      </c>
      <c r="F34" s="141">
        <f t="shared" si="2"/>
        <v>0.402365089</v>
      </c>
      <c r="G34" s="141">
        <f t="shared" si="3"/>
        <v>-0.2472300659</v>
      </c>
      <c r="H34" s="141">
        <f t="shared" si="4"/>
        <v>80</v>
      </c>
      <c r="I34" s="141">
        <f t="shared" si="5"/>
        <v>0</v>
      </c>
      <c r="J34" s="142">
        <f t="shared" si="8"/>
        <v>0</v>
      </c>
      <c r="K34" s="142">
        <v>1.0</v>
      </c>
    </row>
    <row r="35">
      <c r="C35" s="140">
        <f t="shared" si="6"/>
        <v>30</v>
      </c>
      <c r="D35" s="143">
        <f t="shared" si="7"/>
        <v>80</v>
      </c>
      <c r="E35" s="109">
        <f t="shared" si="1"/>
        <v>0</v>
      </c>
      <c r="F35" s="141">
        <f t="shared" si="2"/>
        <v>0.2245819031</v>
      </c>
      <c r="G35" s="141">
        <f t="shared" si="3"/>
        <v>-0.7568098237</v>
      </c>
      <c r="H35" s="141">
        <f t="shared" si="4"/>
        <v>80</v>
      </c>
      <c r="I35" s="141">
        <f t="shared" si="5"/>
        <v>0</v>
      </c>
      <c r="J35" s="142">
        <f t="shared" si="8"/>
        <v>0</v>
      </c>
      <c r="K35" s="142">
        <v>1.0</v>
      </c>
    </row>
    <row r="36">
      <c r="C36" s="140">
        <f t="shared" si="6"/>
        <v>31</v>
      </c>
      <c r="D36" s="109">
        <f t="shared" ref="D36:D370" si="9">if(J6=1,H35+$Q$2,H35)</f>
        <v>526.196</v>
      </c>
      <c r="E36" s="109">
        <f t="shared" si="1"/>
        <v>8</v>
      </c>
      <c r="F36" s="141">
        <f t="shared" si="2"/>
        <v>0.787393182</v>
      </c>
      <c r="G36" s="141">
        <f t="shared" si="3"/>
        <v>0.7974088235</v>
      </c>
      <c r="H36" s="141">
        <f t="shared" si="4"/>
        <v>518.196</v>
      </c>
      <c r="I36" s="141">
        <f t="shared" si="5"/>
        <v>0</v>
      </c>
      <c r="J36" s="142">
        <f t="shared" si="8"/>
        <v>0</v>
      </c>
      <c r="K36" s="141">
        <f t="shared" ref="K36:K370" si="10">COUNTIF(J7:J35,"=1")</f>
        <v>0</v>
      </c>
    </row>
    <row r="37">
      <c r="C37" s="140">
        <f t="shared" si="6"/>
        <v>32</v>
      </c>
      <c r="D37" s="141">
        <f t="shared" si="9"/>
        <v>518.196</v>
      </c>
      <c r="E37" s="109">
        <f t="shared" si="1"/>
        <v>10</v>
      </c>
      <c r="F37" s="141">
        <f t="shared" si="2"/>
        <v>0.8684037994</v>
      </c>
      <c r="G37" s="141">
        <f t="shared" si="3"/>
        <v>1.118877505</v>
      </c>
      <c r="H37" s="141">
        <f t="shared" si="4"/>
        <v>508.196</v>
      </c>
      <c r="I37" s="141">
        <f t="shared" si="5"/>
        <v>0</v>
      </c>
      <c r="J37" s="142">
        <f t="shared" si="8"/>
        <v>0</v>
      </c>
      <c r="K37" s="141">
        <f t="shared" si="10"/>
        <v>0</v>
      </c>
    </row>
    <row r="38">
      <c r="C38" s="140">
        <f t="shared" si="6"/>
        <v>33</v>
      </c>
      <c r="D38" s="141">
        <f t="shared" si="9"/>
        <v>508.196</v>
      </c>
      <c r="E38" s="109">
        <f t="shared" si="1"/>
        <v>10</v>
      </c>
      <c r="F38" s="141">
        <f t="shared" si="2"/>
        <v>0.8742475067</v>
      </c>
      <c r="G38" s="141">
        <f t="shared" si="3"/>
        <v>1.146701558</v>
      </c>
      <c r="H38" s="141">
        <f t="shared" si="4"/>
        <v>498.196</v>
      </c>
      <c r="I38" s="141">
        <f t="shared" si="5"/>
        <v>0</v>
      </c>
      <c r="J38" s="142">
        <f t="shared" si="8"/>
        <v>0</v>
      </c>
      <c r="K38" s="141">
        <f t="shared" si="10"/>
        <v>0</v>
      </c>
    </row>
    <row r="39">
      <c r="C39" s="140">
        <f t="shared" si="6"/>
        <v>34</v>
      </c>
      <c r="D39" s="141">
        <f t="shared" si="9"/>
        <v>498.196</v>
      </c>
      <c r="E39" s="109">
        <f t="shared" si="1"/>
        <v>15</v>
      </c>
      <c r="F39" s="141">
        <f t="shared" si="2"/>
        <v>0.9795408768</v>
      </c>
      <c r="G39" s="141">
        <f t="shared" si="3"/>
        <v>2.04435746</v>
      </c>
      <c r="H39" s="141">
        <f t="shared" si="4"/>
        <v>483.196</v>
      </c>
      <c r="I39" s="141">
        <f t="shared" si="5"/>
        <v>0</v>
      </c>
      <c r="J39" s="142">
        <f t="shared" si="8"/>
        <v>0</v>
      </c>
      <c r="K39" s="141">
        <f t="shared" si="10"/>
        <v>0</v>
      </c>
    </row>
    <row r="40">
      <c r="C40" s="140">
        <f t="shared" si="6"/>
        <v>35</v>
      </c>
      <c r="D40" s="141">
        <f t="shared" si="9"/>
        <v>483.196</v>
      </c>
      <c r="E40" s="109">
        <f t="shared" si="1"/>
        <v>7</v>
      </c>
      <c r="F40" s="141">
        <f t="shared" si="2"/>
        <v>0.7504809203</v>
      </c>
      <c r="G40" s="141">
        <f t="shared" si="3"/>
        <v>0.676003915</v>
      </c>
      <c r="H40" s="141">
        <f t="shared" si="4"/>
        <v>476.196</v>
      </c>
      <c r="I40" s="141">
        <f t="shared" si="5"/>
        <v>0</v>
      </c>
      <c r="J40" s="142">
        <f t="shared" si="8"/>
        <v>0</v>
      </c>
      <c r="K40" s="141">
        <f t="shared" si="10"/>
        <v>0</v>
      </c>
    </row>
    <row r="41">
      <c r="C41" s="140">
        <f t="shared" si="6"/>
        <v>36</v>
      </c>
      <c r="D41" s="141">
        <f t="shared" si="9"/>
        <v>476.196</v>
      </c>
      <c r="E41" s="109">
        <f t="shared" si="1"/>
        <v>8</v>
      </c>
      <c r="F41" s="141">
        <f t="shared" si="2"/>
        <v>0.7783655797</v>
      </c>
      <c r="G41" s="141">
        <f t="shared" si="3"/>
        <v>0.7666849715</v>
      </c>
      <c r="H41" s="141">
        <f t="shared" si="4"/>
        <v>468.196</v>
      </c>
      <c r="I41" s="141">
        <f t="shared" si="5"/>
        <v>0</v>
      </c>
      <c r="J41" s="142">
        <f t="shared" si="8"/>
        <v>0</v>
      </c>
      <c r="K41" s="141">
        <f t="shared" si="10"/>
        <v>0</v>
      </c>
    </row>
    <row r="42">
      <c r="C42" s="140">
        <f t="shared" si="6"/>
        <v>37</v>
      </c>
      <c r="D42" s="141">
        <f t="shared" si="9"/>
        <v>468.196</v>
      </c>
      <c r="E42" s="109">
        <f t="shared" si="1"/>
        <v>0</v>
      </c>
      <c r="F42" s="141">
        <f t="shared" si="2"/>
        <v>0.1890024026</v>
      </c>
      <c r="G42" s="141">
        <f t="shared" si="3"/>
        <v>-0.8815784638</v>
      </c>
      <c r="H42" s="141">
        <f t="shared" si="4"/>
        <v>468.196</v>
      </c>
      <c r="I42" s="141">
        <f t="shared" si="5"/>
        <v>0</v>
      </c>
      <c r="J42" s="142">
        <f t="shared" si="8"/>
        <v>0</v>
      </c>
      <c r="K42" s="141">
        <f t="shared" si="10"/>
        <v>0</v>
      </c>
    </row>
    <row r="43">
      <c r="C43" s="140">
        <f t="shared" si="6"/>
        <v>38</v>
      </c>
      <c r="D43" s="141">
        <f t="shared" si="9"/>
        <v>468.196</v>
      </c>
      <c r="E43" s="109">
        <f t="shared" si="1"/>
        <v>2</v>
      </c>
      <c r="F43" s="141">
        <f t="shared" si="2"/>
        <v>0.4149000925</v>
      </c>
      <c r="G43" s="141">
        <f t="shared" si="3"/>
        <v>-0.2149578448</v>
      </c>
      <c r="H43" s="141">
        <f t="shared" si="4"/>
        <v>466.196</v>
      </c>
      <c r="I43" s="141">
        <f t="shared" si="5"/>
        <v>0</v>
      </c>
      <c r="J43" s="142">
        <f t="shared" si="8"/>
        <v>0</v>
      </c>
      <c r="K43" s="141">
        <f t="shared" si="10"/>
        <v>0</v>
      </c>
    </row>
    <row r="44">
      <c r="C44" s="140">
        <f t="shared" si="6"/>
        <v>39</v>
      </c>
      <c r="D44" s="141">
        <f t="shared" si="9"/>
        <v>466.196</v>
      </c>
      <c r="E44" s="109">
        <f t="shared" si="1"/>
        <v>0</v>
      </c>
      <c r="F44" s="141">
        <f t="shared" si="2"/>
        <v>0.2385625188</v>
      </c>
      <c r="G44" s="141">
        <f t="shared" si="3"/>
        <v>-0.710934158</v>
      </c>
      <c r="H44" s="141">
        <f t="shared" si="4"/>
        <v>466.196</v>
      </c>
      <c r="I44" s="141">
        <f t="shared" si="5"/>
        <v>0</v>
      </c>
      <c r="J44" s="142">
        <f t="shared" si="8"/>
        <v>0</v>
      </c>
      <c r="K44" s="141">
        <f t="shared" si="10"/>
        <v>0</v>
      </c>
    </row>
    <row r="45">
      <c r="C45" s="140">
        <f t="shared" si="6"/>
        <v>40</v>
      </c>
      <c r="D45" s="141">
        <f t="shared" si="9"/>
        <v>466.196</v>
      </c>
      <c r="E45" s="109">
        <f t="shared" si="1"/>
        <v>1</v>
      </c>
      <c r="F45" s="141">
        <f t="shared" si="2"/>
        <v>0.3057532832</v>
      </c>
      <c r="G45" s="141">
        <f t="shared" si="3"/>
        <v>-0.5079241096</v>
      </c>
      <c r="H45" s="141">
        <f t="shared" si="4"/>
        <v>465.196</v>
      </c>
      <c r="I45" s="141">
        <f t="shared" si="5"/>
        <v>0</v>
      </c>
      <c r="J45" s="142">
        <f t="shared" si="8"/>
        <v>0</v>
      </c>
      <c r="K45" s="141">
        <f t="shared" si="10"/>
        <v>0</v>
      </c>
    </row>
    <row r="46">
      <c r="C46" s="140">
        <f t="shared" si="6"/>
        <v>41</v>
      </c>
      <c r="D46" s="141">
        <f t="shared" si="9"/>
        <v>465.196</v>
      </c>
      <c r="E46" s="109">
        <f t="shared" si="1"/>
        <v>14</v>
      </c>
      <c r="F46" s="141">
        <f t="shared" si="2"/>
        <v>0.9632454205</v>
      </c>
      <c r="G46" s="141">
        <f t="shared" si="3"/>
        <v>1.789656443</v>
      </c>
      <c r="H46" s="141">
        <f t="shared" si="4"/>
        <v>451.196</v>
      </c>
      <c r="I46" s="141">
        <f t="shared" si="5"/>
        <v>0</v>
      </c>
      <c r="J46" s="142">
        <f t="shared" si="8"/>
        <v>0</v>
      </c>
      <c r="K46" s="141">
        <f t="shared" si="10"/>
        <v>0</v>
      </c>
    </row>
    <row r="47">
      <c r="C47" s="140">
        <f t="shared" si="6"/>
        <v>42</v>
      </c>
      <c r="D47" s="141">
        <f t="shared" si="9"/>
        <v>451.196</v>
      </c>
      <c r="E47" s="109">
        <f t="shared" si="1"/>
        <v>0</v>
      </c>
      <c r="F47" s="141">
        <f t="shared" si="2"/>
        <v>0.1674499557</v>
      </c>
      <c r="G47" s="141">
        <f t="shared" si="3"/>
        <v>-0.9642912807</v>
      </c>
      <c r="H47" s="141">
        <f t="shared" si="4"/>
        <v>451.196</v>
      </c>
      <c r="I47" s="141">
        <f t="shared" si="5"/>
        <v>0</v>
      </c>
      <c r="J47" s="142">
        <f t="shared" si="8"/>
        <v>0</v>
      </c>
      <c r="K47" s="141">
        <f t="shared" si="10"/>
        <v>0</v>
      </c>
    </row>
    <row r="48">
      <c r="C48" s="140">
        <f t="shared" si="6"/>
        <v>43</v>
      </c>
      <c r="D48" s="141">
        <f t="shared" si="9"/>
        <v>451.196</v>
      </c>
      <c r="E48" s="109">
        <f t="shared" si="1"/>
        <v>2</v>
      </c>
      <c r="F48" s="141">
        <f t="shared" si="2"/>
        <v>0.4115417154</v>
      </c>
      <c r="G48" s="141">
        <f t="shared" si="3"/>
        <v>-0.2235808949</v>
      </c>
      <c r="H48" s="141">
        <f t="shared" si="4"/>
        <v>449.196</v>
      </c>
      <c r="I48" s="141">
        <f t="shared" si="5"/>
        <v>0</v>
      </c>
      <c r="J48" s="142">
        <f t="shared" si="8"/>
        <v>0</v>
      </c>
      <c r="K48" s="141">
        <f t="shared" si="10"/>
        <v>0</v>
      </c>
    </row>
    <row r="49">
      <c r="C49" s="140">
        <f t="shared" si="6"/>
        <v>44</v>
      </c>
      <c r="D49" s="141">
        <f t="shared" si="9"/>
        <v>449.196</v>
      </c>
      <c r="E49" s="109">
        <f t="shared" si="1"/>
        <v>15</v>
      </c>
      <c r="F49" s="141">
        <f t="shared" si="2"/>
        <v>0.9765930085</v>
      </c>
      <c r="G49" s="141">
        <f t="shared" si="3"/>
        <v>1.987979268</v>
      </c>
      <c r="H49" s="141">
        <f t="shared" si="4"/>
        <v>434.196</v>
      </c>
      <c r="I49" s="141">
        <f t="shared" si="5"/>
        <v>0</v>
      </c>
      <c r="J49" s="142">
        <f t="shared" si="8"/>
        <v>1</v>
      </c>
      <c r="K49" s="141">
        <f t="shared" si="10"/>
        <v>0</v>
      </c>
    </row>
    <row r="50">
      <c r="C50" s="140">
        <f t="shared" si="6"/>
        <v>45</v>
      </c>
      <c r="D50" s="141">
        <f t="shared" si="9"/>
        <v>434.196</v>
      </c>
      <c r="E50" s="109">
        <f t="shared" si="1"/>
        <v>3</v>
      </c>
      <c r="F50" s="141">
        <f t="shared" si="2"/>
        <v>0.4386102671</v>
      </c>
      <c r="G50" s="141">
        <f t="shared" si="3"/>
        <v>-0.1544936291</v>
      </c>
      <c r="H50" s="141">
        <f t="shared" si="4"/>
        <v>431.196</v>
      </c>
      <c r="I50" s="141">
        <f t="shared" si="5"/>
        <v>0</v>
      </c>
      <c r="J50" s="142">
        <f t="shared" si="8"/>
        <v>0</v>
      </c>
      <c r="K50" s="141">
        <f t="shared" si="10"/>
        <v>1</v>
      </c>
    </row>
    <row r="51">
      <c r="C51" s="140">
        <f t="shared" si="6"/>
        <v>46</v>
      </c>
      <c r="D51" s="141">
        <f t="shared" si="9"/>
        <v>431.196</v>
      </c>
      <c r="E51" s="109">
        <f t="shared" si="1"/>
        <v>0</v>
      </c>
      <c r="F51" s="141">
        <f t="shared" si="2"/>
        <v>0.2718423165</v>
      </c>
      <c r="G51" s="141">
        <f t="shared" si="3"/>
        <v>-0.6072505759</v>
      </c>
      <c r="H51" s="141">
        <f t="shared" si="4"/>
        <v>431.196</v>
      </c>
      <c r="I51" s="141">
        <f t="shared" si="5"/>
        <v>0</v>
      </c>
      <c r="J51" s="142">
        <f t="shared" si="8"/>
        <v>0</v>
      </c>
      <c r="K51" s="141">
        <f t="shared" si="10"/>
        <v>1</v>
      </c>
    </row>
    <row r="52">
      <c r="C52" s="140">
        <f t="shared" si="6"/>
        <v>47</v>
      </c>
      <c r="D52" s="141">
        <f t="shared" si="9"/>
        <v>431.196</v>
      </c>
      <c r="E52" s="109">
        <f t="shared" si="1"/>
        <v>9</v>
      </c>
      <c r="F52" s="141">
        <f t="shared" si="2"/>
        <v>0.8140559761</v>
      </c>
      <c r="G52" s="141">
        <f t="shared" si="3"/>
        <v>0.8929423465</v>
      </c>
      <c r="H52" s="141">
        <f t="shared" si="4"/>
        <v>422.196</v>
      </c>
      <c r="I52" s="141">
        <f t="shared" si="5"/>
        <v>0</v>
      </c>
      <c r="J52" s="142">
        <f t="shared" si="8"/>
        <v>0</v>
      </c>
      <c r="K52" s="141">
        <f t="shared" si="10"/>
        <v>1</v>
      </c>
    </row>
    <row r="53">
      <c r="C53" s="140">
        <f t="shared" si="6"/>
        <v>48</v>
      </c>
      <c r="D53" s="141">
        <f t="shared" si="9"/>
        <v>422.196</v>
      </c>
      <c r="E53" s="109">
        <f t="shared" si="1"/>
        <v>3</v>
      </c>
      <c r="F53" s="141">
        <f t="shared" si="2"/>
        <v>0.4505217145</v>
      </c>
      <c r="G53" s="141">
        <f t="shared" si="3"/>
        <v>-0.1243433454</v>
      </c>
      <c r="H53" s="141">
        <f t="shared" si="4"/>
        <v>419.196</v>
      </c>
      <c r="I53" s="141">
        <f t="shared" si="5"/>
        <v>0</v>
      </c>
      <c r="J53" s="142">
        <f t="shared" si="8"/>
        <v>0</v>
      </c>
      <c r="K53" s="141">
        <f t="shared" si="10"/>
        <v>1</v>
      </c>
    </row>
    <row r="54">
      <c r="C54" s="140">
        <f t="shared" si="6"/>
        <v>49</v>
      </c>
      <c r="D54" s="141">
        <f t="shared" si="9"/>
        <v>419.196</v>
      </c>
      <c r="E54" s="109">
        <f t="shared" si="1"/>
        <v>10</v>
      </c>
      <c r="F54" s="141">
        <f t="shared" si="2"/>
        <v>0.8573088665</v>
      </c>
      <c r="G54" s="141">
        <f t="shared" si="3"/>
        <v>1.068306524</v>
      </c>
      <c r="H54" s="141">
        <f t="shared" si="4"/>
        <v>409.196</v>
      </c>
      <c r="I54" s="141">
        <f t="shared" si="5"/>
        <v>0</v>
      </c>
      <c r="J54" s="142">
        <f t="shared" si="8"/>
        <v>0</v>
      </c>
      <c r="K54" s="141">
        <f t="shared" si="10"/>
        <v>1</v>
      </c>
    </row>
    <row r="55">
      <c r="C55" s="140">
        <f t="shared" si="6"/>
        <v>50</v>
      </c>
      <c r="D55" s="141">
        <f t="shared" si="9"/>
        <v>409.196</v>
      </c>
      <c r="E55" s="109">
        <f t="shared" si="1"/>
        <v>7</v>
      </c>
      <c r="F55" s="141">
        <f t="shared" si="2"/>
        <v>0.7156904737</v>
      </c>
      <c r="G55" s="141">
        <f t="shared" si="3"/>
        <v>0.5700864688</v>
      </c>
      <c r="H55" s="141">
        <f t="shared" si="4"/>
        <v>402.196</v>
      </c>
      <c r="I55" s="141">
        <f t="shared" si="5"/>
        <v>0</v>
      </c>
      <c r="J55" s="142">
        <f t="shared" si="8"/>
        <v>0</v>
      </c>
      <c r="K55" s="141">
        <f t="shared" si="10"/>
        <v>1</v>
      </c>
    </row>
    <row r="56">
      <c r="C56" s="140">
        <f t="shared" si="6"/>
        <v>51</v>
      </c>
      <c r="D56" s="141">
        <f t="shared" si="9"/>
        <v>402.196</v>
      </c>
      <c r="E56" s="109">
        <f t="shared" si="1"/>
        <v>11</v>
      </c>
      <c r="F56" s="141">
        <f t="shared" si="2"/>
        <v>0.9044602362</v>
      </c>
      <c r="G56" s="141">
        <f t="shared" si="3"/>
        <v>1.30739225</v>
      </c>
      <c r="H56" s="141">
        <f t="shared" si="4"/>
        <v>391.196</v>
      </c>
      <c r="I56" s="141">
        <f t="shared" si="5"/>
        <v>0</v>
      </c>
      <c r="J56" s="142">
        <f t="shared" si="8"/>
        <v>0</v>
      </c>
      <c r="K56" s="141">
        <f t="shared" si="10"/>
        <v>1</v>
      </c>
    </row>
    <row r="57">
      <c r="C57" s="140">
        <f t="shared" si="6"/>
        <v>52</v>
      </c>
      <c r="D57" s="141">
        <f t="shared" si="9"/>
        <v>391.196</v>
      </c>
      <c r="E57" s="109">
        <f t="shared" si="1"/>
        <v>13</v>
      </c>
      <c r="F57" s="141">
        <f t="shared" si="2"/>
        <v>0.9502773009</v>
      </c>
      <c r="G57" s="141">
        <f t="shared" si="3"/>
        <v>1.647548292</v>
      </c>
      <c r="H57" s="141">
        <f t="shared" si="4"/>
        <v>378.196</v>
      </c>
      <c r="I57" s="141">
        <f t="shared" si="5"/>
        <v>0</v>
      </c>
      <c r="J57" s="142">
        <f t="shared" si="8"/>
        <v>0</v>
      </c>
      <c r="K57" s="141">
        <f t="shared" si="10"/>
        <v>1</v>
      </c>
    </row>
    <row r="58">
      <c r="C58" s="140">
        <f t="shared" si="6"/>
        <v>53</v>
      </c>
      <c r="D58" s="141">
        <f t="shared" si="9"/>
        <v>378.196</v>
      </c>
      <c r="E58" s="109">
        <f t="shared" si="1"/>
        <v>0</v>
      </c>
      <c r="F58" s="141">
        <f t="shared" si="2"/>
        <v>0.2407990631</v>
      </c>
      <c r="G58" s="141">
        <f t="shared" si="3"/>
        <v>-0.7037345074</v>
      </c>
      <c r="H58" s="141">
        <f t="shared" si="4"/>
        <v>378.196</v>
      </c>
      <c r="I58" s="141">
        <f t="shared" si="5"/>
        <v>0</v>
      </c>
      <c r="J58" s="142">
        <f t="shared" si="8"/>
        <v>0</v>
      </c>
      <c r="K58" s="141">
        <f t="shared" si="10"/>
        <v>1</v>
      </c>
    </row>
    <row r="59">
      <c r="C59" s="140">
        <f t="shared" si="6"/>
        <v>54</v>
      </c>
      <c r="D59" s="141">
        <f t="shared" si="9"/>
        <v>378.196</v>
      </c>
      <c r="E59" s="109">
        <f t="shared" si="1"/>
        <v>0</v>
      </c>
      <c r="F59" s="141">
        <f t="shared" si="2"/>
        <v>0.2765380812</v>
      </c>
      <c r="G59" s="141">
        <f t="shared" si="3"/>
        <v>-0.5931568877</v>
      </c>
      <c r="H59" s="141">
        <f t="shared" si="4"/>
        <v>378.196</v>
      </c>
      <c r="I59" s="141">
        <f t="shared" si="5"/>
        <v>0</v>
      </c>
      <c r="J59" s="142">
        <f t="shared" si="8"/>
        <v>0</v>
      </c>
      <c r="K59" s="141">
        <f t="shared" si="10"/>
        <v>1</v>
      </c>
    </row>
    <row r="60">
      <c r="C60" s="140">
        <f t="shared" si="6"/>
        <v>55</v>
      </c>
      <c r="D60" s="141">
        <f t="shared" si="9"/>
        <v>378.196</v>
      </c>
      <c r="E60" s="109">
        <f t="shared" si="1"/>
        <v>8</v>
      </c>
      <c r="F60" s="141">
        <f t="shared" si="2"/>
        <v>0.7645216995</v>
      </c>
      <c r="G60" s="141">
        <f t="shared" si="3"/>
        <v>0.720923471</v>
      </c>
      <c r="H60" s="141">
        <f t="shared" si="4"/>
        <v>370.196</v>
      </c>
      <c r="I60" s="141">
        <f t="shared" si="5"/>
        <v>0</v>
      </c>
      <c r="J60" s="142">
        <f t="shared" si="8"/>
        <v>0</v>
      </c>
      <c r="K60" s="141">
        <f t="shared" si="10"/>
        <v>1</v>
      </c>
    </row>
    <row r="61">
      <c r="C61" s="140">
        <f t="shared" si="6"/>
        <v>56</v>
      </c>
      <c r="D61" s="141">
        <f t="shared" si="9"/>
        <v>370.196</v>
      </c>
      <c r="E61" s="109">
        <f t="shared" si="1"/>
        <v>0</v>
      </c>
      <c r="F61" s="141">
        <f t="shared" si="2"/>
        <v>0.2854508219</v>
      </c>
      <c r="G61" s="141">
        <f t="shared" si="3"/>
        <v>-0.5667241017</v>
      </c>
      <c r="H61" s="141">
        <f t="shared" si="4"/>
        <v>370.196</v>
      </c>
      <c r="I61" s="141">
        <f t="shared" si="5"/>
        <v>0</v>
      </c>
      <c r="J61" s="142">
        <f t="shared" si="8"/>
        <v>0</v>
      </c>
      <c r="K61" s="141">
        <f t="shared" si="10"/>
        <v>1</v>
      </c>
    </row>
    <row r="62">
      <c r="C62" s="140">
        <f t="shared" si="6"/>
        <v>57</v>
      </c>
      <c r="D62" s="141">
        <f t="shared" si="9"/>
        <v>370.196</v>
      </c>
      <c r="E62" s="109">
        <f t="shared" si="1"/>
        <v>10</v>
      </c>
      <c r="F62" s="141">
        <f t="shared" si="2"/>
        <v>0.8770103309</v>
      </c>
      <c r="G62" s="141">
        <f t="shared" si="3"/>
        <v>1.16017064</v>
      </c>
      <c r="H62" s="141">
        <f t="shared" si="4"/>
        <v>360.196</v>
      </c>
      <c r="I62" s="141">
        <f t="shared" si="5"/>
        <v>0</v>
      </c>
      <c r="J62" s="142">
        <f t="shared" si="8"/>
        <v>0</v>
      </c>
      <c r="K62" s="141">
        <f t="shared" si="10"/>
        <v>1</v>
      </c>
    </row>
    <row r="63">
      <c r="C63" s="140">
        <f t="shared" si="6"/>
        <v>58</v>
      </c>
      <c r="D63" s="141">
        <f t="shared" si="9"/>
        <v>360.196</v>
      </c>
      <c r="E63" s="109">
        <f t="shared" si="1"/>
        <v>6</v>
      </c>
      <c r="F63" s="141">
        <f t="shared" si="2"/>
        <v>0.6661181842</v>
      </c>
      <c r="G63" s="141">
        <f t="shared" si="3"/>
        <v>0.4292193101</v>
      </c>
      <c r="H63" s="141">
        <f t="shared" si="4"/>
        <v>354.196</v>
      </c>
      <c r="I63" s="141">
        <f t="shared" si="5"/>
        <v>0</v>
      </c>
      <c r="J63" s="142">
        <f t="shared" si="8"/>
        <v>0</v>
      </c>
      <c r="K63" s="141">
        <f t="shared" si="10"/>
        <v>1</v>
      </c>
    </row>
    <row r="64">
      <c r="C64" s="140">
        <f t="shared" si="6"/>
        <v>59</v>
      </c>
      <c r="D64" s="141">
        <f t="shared" si="9"/>
        <v>354.196</v>
      </c>
      <c r="E64" s="109">
        <f t="shared" si="1"/>
        <v>7</v>
      </c>
      <c r="F64" s="141">
        <f t="shared" si="2"/>
        <v>0.7371701138</v>
      </c>
      <c r="G64" s="141">
        <f t="shared" si="3"/>
        <v>0.6346453064</v>
      </c>
      <c r="H64" s="141">
        <f t="shared" si="4"/>
        <v>347.196</v>
      </c>
      <c r="I64" s="141">
        <f t="shared" si="5"/>
        <v>0</v>
      </c>
      <c r="J64" s="142">
        <f t="shared" si="8"/>
        <v>0</v>
      </c>
      <c r="K64" s="141">
        <f t="shared" si="10"/>
        <v>1</v>
      </c>
    </row>
    <row r="65">
      <c r="C65" s="140">
        <f t="shared" si="6"/>
        <v>60</v>
      </c>
      <c r="D65" s="141">
        <f t="shared" si="9"/>
        <v>347.196</v>
      </c>
      <c r="E65" s="109">
        <f t="shared" si="1"/>
        <v>0</v>
      </c>
      <c r="F65" s="141">
        <f t="shared" si="2"/>
        <v>0.1448478173</v>
      </c>
      <c r="G65" s="141">
        <f t="shared" si="3"/>
        <v>-1.058789549</v>
      </c>
      <c r="H65" s="141">
        <f t="shared" si="4"/>
        <v>347.196</v>
      </c>
      <c r="I65" s="141">
        <f t="shared" si="5"/>
        <v>0</v>
      </c>
      <c r="J65" s="142">
        <f t="shared" si="8"/>
        <v>0</v>
      </c>
      <c r="K65" s="141">
        <f t="shared" si="10"/>
        <v>1</v>
      </c>
    </row>
    <row r="66">
      <c r="C66" s="140">
        <f t="shared" si="6"/>
        <v>61</v>
      </c>
      <c r="D66" s="141">
        <f t="shared" si="9"/>
        <v>347.196</v>
      </c>
      <c r="E66" s="109">
        <f t="shared" si="1"/>
        <v>6</v>
      </c>
      <c r="F66" s="141">
        <f t="shared" si="2"/>
        <v>0.6506797902</v>
      </c>
      <c r="G66" s="141">
        <f t="shared" si="3"/>
        <v>0.3871564081</v>
      </c>
      <c r="H66" s="141">
        <f t="shared" si="4"/>
        <v>341.196</v>
      </c>
      <c r="I66" s="141">
        <f t="shared" si="5"/>
        <v>0</v>
      </c>
      <c r="J66" s="142">
        <f t="shared" si="8"/>
        <v>0</v>
      </c>
      <c r="K66" s="141">
        <f t="shared" si="10"/>
        <v>1</v>
      </c>
    </row>
    <row r="67">
      <c r="C67" s="140">
        <f t="shared" si="6"/>
        <v>62</v>
      </c>
      <c r="D67" s="141">
        <f t="shared" si="9"/>
        <v>341.196</v>
      </c>
      <c r="E67" s="109">
        <f t="shared" si="1"/>
        <v>5</v>
      </c>
      <c r="F67" s="141">
        <f t="shared" si="2"/>
        <v>0.56298745</v>
      </c>
      <c r="G67" s="141">
        <f t="shared" si="3"/>
        <v>0.1585478737</v>
      </c>
      <c r="H67" s="141">
        <f t="shared" si="4"/>
        <v>336.196</v>
      </c>
      <c r="I67" s="141">
        <f t="shared" si="5"/>
        <v>0</v>
      </c>
      <c r="J67" s="142">
        <f t="shared" si="8"/>
        <v>0</v>
      </c>
      <c r="K67" s="141">
        <f t="shared" si="10"/>
        <v>1</v>
      </c>
    </row>
    <row r="68">
      <c r="C68" s="140">
        <f t="shared" si="6"/>
        <v>63</v>
      </c>
      <c r="D68" s="141">
        <f t="shared" si="9"/>
        <v>336.196</v>
      </c>
      <c r="E68" s="109">
        <f t="shared" si="1"/>
        <v>5</v>
      </c>
      <c r="F68" s="141">
        <f t="shared" si="2"/>
        <v>0.5843756044</v>
      </c>
      <c r="G68" s="141">
        <f t="shared" si="3"/>
        <v>0.2131002222</v>
      </c>
      <c r="H68" s="141">
        <f t="shared" si="4"/>
        <v>331.196</v>
      </c>
      <c r="I68" s="141">
        <f t="shared" si="5"/>
        <v>0</v>
      </c>
      <c r="J68" s="142">
        <f t="shared" si="8"/>
        <v>0</v>
      </c>
      <c r="K68" s="141">
        <f t="shared" si="10"/>
        <v>1</v>
      </c>
    </row>
    <row r="69">
      <c r="C69" s="140">
        <f t="shared" si="6"/>
        <v>64</v>
      </c>
      <c r="D69" s="141">
        <f t="shared" si="9"/>
        <v>331.196</v>
      </c>
      <c r="E69" s="109">
        <f t="shared" si="1"/>
        <v>4</v>
      </c>
      <c r="F69" s="141">
        <f t="shared" si="2"/>
        <v>0.5280946576</v>
      </c>
      <c r="G69" s="141">
        <f t="shared" si="3"/>
        <v>0.07048117327</v>
      </c>
      <c r="H69" s="141">
        <f t="shared" si="4"/>
        <v>327.196</v>
      </c>
      <c r="I69" s="141">
        <f t="shared" si="5"/>
        <v>0</v>
      </c>
      <c r="J69" s="142">
        <f t="shared" si="8"/>
        <v>0</v>
      </c>
      <c r="K69" s="141">
        <f t="shared" si="10"/>
        <v>1</v>
      </c>
    </row>
    <row r="70">
      <c r="C70" s="140">
        <f t="shared" si="6"/>
        <v>65</v>
      </c>
      <c r="D70" s="141">
        <f t="shared" si="9"/>
        <v>327.196</v>
      </c>
      <c r="E70" s="109">
        <f t="shared" si="1"/>
        <v>3</v>
      </c>
      <c r="F70" s="141">
        <f t="shared" si="2"/>
        <v>0.4617016738</v>
      </c>
      <c r="G70" s="141">
        <f t="shared" si="3"/>
        <v>-0.09614759935</v>
      </c>
      <c r="H70" s="141">
        <f t="shared" si="4"/>
        <v>324.196</v>
      </c>
      <c r="I70" s="141">
        <f t="shared" si="5"/>
        <v>0</v>
      </c>
      <c r="J70" s="142">
        <f t="shared" si="8"/>
        <v>0</v>
      </c>
      <c r="K70" s="141">
        <f t="shared" si="10"/>
        <v>1</v>
      </c>
    </row>
    <row r="71">
      <c r="C71" s="140">
        <f t="shared" si="6"/>
        <v>66</v>
      </c>
      <c r="D71" s="141">
        <f t="shared" si="9"/>
        <v>324.196</v>
      </c>
      <c r="E71" s="109">
        <f t="shared" si="1"/>
        <v>0</v>
      </c>
      <c r="F71" s="141">
        <f t="shared" si="2"/>
        <v>0.2015350786</v>
      </c>
      <c r="G71" s="141">
        <f t="shared" si="3"/>
        <v>-0.8361506491</v>
      </c>
      <c r="H71" s="141">
        <f t="shared" si="4"/>
        <v>324.196</v>
      </c>
      <c r="I71" s="141">
        <f t="shared" si="5"/>
        <v>0</v>
      </c>
      <c r="J71" s="142">
        <f t="shared" si="8"/>
        <v>0</v>
      </c>
      <c r="K71" s="141">
        <f t="shared" si="10"/>
        <v>1</v>
      </c>
    </row>
    <row r="72">
      <c r="C72" s="140">
        <f t="shared" si="6"/>
        <v>67</v>
      </c>
      <c r="D72" s="141">
        <f t="shared" si="9"/>
        <v>324.196</v>
      </c>
      <c r="E72" s="109">
        <f t="shared" si="1"/>
        <v>2</v>
      </c>
      <c r="F72" s="141">
        <f t="shared" si="2"/>
        <v>0.3832016916</v>
      </c>
      <c r="G72" s="141">
        <f t="shared" si="3"/>
        <v>-0.2970826848</v>
      </c>
      <c r="H72" s="141">
        <f t="shared" si="4"/>
        <v>322.196</v>
      </c>
      <c r="I72" s="141">
        <f t="shared" si="5"/>
        <v>0</v>
      </c>
      <c r="J72" s="142">
        <f t="shared" si="8"/>
        <v>0</v>
      </c>
      <c r="K72" s="141">
        <f t="shared" si="10"/>
        <v>1</v>
      </c>
    </row>
    <row r="73">
      <c r="C73" s="140">
        <f t="shared" si="6"/>
        <v>68</v>
      </c>
      <c r="D73" s="141">
        <f t="shared" si="9"/>
        <v>322.196</v>
      </c>
      <c r="E73" s="109">
        <f t="shared" si="1"/>
        <v>2</v>
      </c>
      <c r="F73" s="141">
        <f t="shared" si="2"/>
        <v>0.4146648644</v>
      </c>
      <c r="G73" s="141">
        <f t="shared" si="3"/>
        <v>-0.2155612944</v>
      </c>
      <c r="H73" s="141">
        <f t="shared" si="4"/>
        <v>320.196</v>
      </c>
      <c r="I73" s="141">
        <f t="shared" si="5"/>
        <v>0</v>
      </c>
      <c r="J73" s="142">
        <f t="shared" si="8"/>
        <v>0</v>
      </c>
      <c r="K73" s="141">
        <f t="shared" si="10"/>
        <v>1</v>
      </c>
    </row>
    <row r="74">
      <c r="C74" s="140">
        <f t="shared" si="6"/>
        <v>69</v>
      </c>
      <c r="D74" s="141">
        <f t="shared" si="9"/>
        <v>320.196</v>
      </c>
      <c r="E74" s="109">
        <f t="shared" si="1"/>
        <v>2</v>
      </c>
      <c r="F74" s="141">
        <f t="shared" si="2"/>
        <v>0.3679955897</v>
      </c>
      <c r="G74" s="141">
        <f t="shared" si="3"/>
        <v>-0.3371667782</v>
      </c>
      <c r="H74" s="141">
        <f t="shared" si="4"/>
        <v>318.196</v>
      </c>
      <c r="I74" s="141">
        <f t="shared" si="5"/>
        <v>0</v>
      </c>
      <c r="J74" s="142">
        <f t="shared" si="8"/>
        <v>0</v>
      </c>
      <c r="K74" s="141">
        <f t="shared" si="10"/>
        <v>1</v>
      </c>
    </row>
    <row r="75">
      <c r="C75" s="140">
        <f t="shared" si="6"/>
        <v>70</v>
      </c>
      <c r="D75" s="141">
        <f t="shared" si="9"/>
        <v>318.196</v>
      </c>
      <c r="E75" s="109">
        <f t="shared" si="1"/>
        <v>8</v>
      </c>
      <c r="F75" s="141">
        <f t="shared" si="2"/>
        <v>0.803529492</v>
      </c>
      <c r="G75" s="141">
        <f t="shared" si="3"/>
        <v>0.8542959755</v>
      </c>
      <c r="H75" s="141">
        <f t="shared" si="4"/>
        <v>310.196</v>
      </c>
      <c r="I75" s="141">
        <f t="shared" si="5"/>
        <v>0</v>
      </c>
      <c r="J75" s="142">
        <f t="shared" si="8"/>
        <v>0</v>
      </c>
      <c r="K75" s="141">
        <f t="shared" si="10"/>
        <v>1</v>
      </c>
    </row>
    <row r="76">
      <c r="C76" s="140">
        <f t="shared" si="6"/>
        <v>71</v>
      </c>
      <c r="D76" s="141">
        <f t="shared" si="9"/>
        <v>310.196</v>
      </c>
      <c r="E76" s="109">
        <f t="shared" si="1"/>
        <v>8</v>
      </c>
      <c r="F76" s="141">
        <f t="shared" si="2"/>
        <v>0.7853084962</v>
      </c>
      <c r="G76" s="141">
        <f t="shared" si="3"/>
        <v>0.7902478981</v>
      </c>
      <c r="H76" s="141">
        <f t="shared" si="4"/>
        <v>302.196</v>
      </c>
      <c r="I76" s="141">
        <f t="shared" si="5"/>
        <v>0</v>
      </c>
      <c r="J76" s="142">
        <f t="shared" si="8"/>
        <v>0</v>
      </c>
      <c r="K76" s="141">
        <f t="shared" si="10"/>
        <v>1</v>
      </c>
    </row>
    <row r="77">
      <c r="C77" s="140">
        <f t="shared" si="6"/>
        <v>72</v>
      </c>
      <c r="D77" s="141">
        <f t="shared" si="9"/>
        <v>302.196</v>
      </c>
      <c r="E77" s="109">
        <f t="shared" si="1"/>
        <v>0</v>
      </c>
      <c r="F77" s="141">
        <f t="shared" si="2"/>
        <v>0.02728978842</v>
      </c>
      <c r="G77" s="141">
        <f t="shared" si="3"/>
        <v>-1.922208109</v>
      </c>
      <c r="H77" s="141">
        <f t="shared" si="4"/>
        <v>302.196</v>
      </c>
      <c r="I77" s="141">
        <f t="shared" si="5"/>
        <v>0</v>
      </c>
      <c r="J77" s="142">
        <f t="shared" si="8"/>
        <v>0</v>
      </c>
      <c r="K77" s="141">
        <f t="shared" si="10"/>
        <v>1</v>
      </c>
    </row>
    <row r="78">
      <c r="C78" s="140">
        <f t="shared" si="6"/>
        <v>73</v>
      </c>
      <c r="D78" s="141">
        <f t="shared" si="9"/>
        <v>302.196</v>
      </c>
      <c r="E78" s="109">
        <f t="shared" si="1"/>
        <v>8</v>
      </c>
      <c r="F78" s="141">
        <f t="shared" si="2"/>
        <v>0.7622504133</v>
      </c>
      <c r="G78" s="141">
        <f t="shared" si="3"/>
        <v>0.7135602031</v>
      </c>
      <c r="H78" s="141">
        <f t="shared" si="4"/>
        <v>294.196</v>
      </c>
      <c r="I78" s="141">
        <f t="shared" si="5"/>
        <v>0</v>
      </c>
      <c r="J78" s="142">
        <f t="shared" si="8"/>
        <v>0</v>
      </c>
      <c r="K78" s="141">
        <f t="shared" si="10"/>
        <v>1</v>
      </c>
    </row>
    <row r="79">
      <c r="C79" s="140">
        <f t="shared" si="6"/>
        <v>74</v>
      </c>
      <c r="D79" s="109">
        <f t="shared" si="9"/>
        <v>740.392</v>
      </c>
      <c r="E79" s="109">
        <f t="shared" si="1"/>
        <v>0</v>
      </c>
      <c r="F79" s="141">
        <f t="shared" si="2"/>
        <v>0.2877802887</v>
      </c>
      <c r="G79" s="141">
        <f t="shared" si="3"/>
        <v>-0.5598810472</v>
      </c>
      <c r="H79" s="141">
        <f t="shared" si="4"/>
        <v>740.392</v>
      </c>
      <c r="I79" s="141">
        <f t="shared" si="5"/>
        <v>0</v>
      </c>
      <c r="J79" s="142">
        <f t="shared" si="8"/>
        <v>0</v>
      </c>
      <c r="K79" s="141">
        <f t="shared" si="10"/>
        <v>0</v>
      </c>
    </row>
    <row r="80">
      <c r="C80" s="140">
        <f t="shared" si="6"/>
        <v>75</v>
      </c>
      <c r="D80" s="141">
        <f t="shared" si="9"/>
        <v>740.392</v>
      </c>
      <c r="E80" s="109">
        <f t="shared" si="1"/>
        <v>3</v>
      </c>
      <c r="F80" s="141">
        <f t="shared" si="2"/>
        <v>0.4536571521</v>
      </c>
      <c r="G80" s="141">
        <f t="shared" si="3"/>
        <v>-0.1164267903</v>
      </c>
      <c r="H80" s="141">
        <f t="shared" si="4"/>
        <v>737.392</v>
      </c>
      <c r="I80" s="141">
        <f t="shared" si="5"/>
        <v>0</v>
      </c>
      <c r="J80" s="142">
        <f t="shared" si="8"/>
        <v>0</v>
      </c>
      <c r="K80" s="141">
        <f t="shared" si="10"/>
        <v>0</v>
      </c>
    </row>
    <row r="81">
      <c r="C81" s="140">
        <f t="shared" si="6"/>
        <v>76</v>
      </c>
      <c r="D81" s="141">
        <f t="shared" si="9"/>
        <v>737.392</v>
      </c>
      <c r="E81" s="109">
        <f t="shared" si="1"/>
        <v>1</v>
      </c>
      <c r="F81" s="141">
        <f t="shared" si="2"/>
        <v>0.3367565177</v>
      </c>
      <c r="G81" s="141">
        <f t="shared" si="3"/>
        <v>-0.4213314946</v>
      </c>
      <c r="H81" s="141">
        <f t="shared" si="4"/>
        <v>736.392</v>
      </c>
      <c r="I81" s="141">
        <f t="shared" si="5"/>
        <v>0</v>
      </c>
      <c r="J81" s="142">
        <f t="shared" si="8"/>
        <v>0</v>
      </c>
      <c r="K81" s="141">
        <f t="shared" si="10"/>
        <v>0</v>
      </c>
    </row>
    <row r="82">
      <c r="C82" s="140">
        <f t="shared" si="6"/>
        <v>77</v>
      </c>
      <c r="D82" s="141">
        <f t="shared" si="9"/>
        <v>736.392</v>
      </c>
      <c r="E82" s="109">
        <f t="shared" si="1"/>
        <v>9</v>
      </c>
      <c r="F82" s="141">
        <f t="shared" si="2"/>
        <v>0.8460017059</v>
      </c>
      <c r="G82" s="141">
        <f t="shared" si="3"/>
        <v>1.019434809</v>
      </c>
      <c r="H82" s="141">
        <f t="shared" si="4"/>
        <v>727.392</v>
      </c>
      <c r="I82" s="141">
        <f t="shared" si="5"/>
        <v>0</v>
      </c>
      <c r="J82" s="142">
        <f t="shared" si="8"/>
        <v>0</v>
      </c>
      <c r="K82" s="141">
        <f t="shared" si="10"/>
        <v>0</v>
      </c>
    </row>
    <row r="83">
      <c r="C83" s="140">
        <f t="shared" si="6"/>
        <v>78</v>
      </c>
      <c r="D83" s="141">
        <f t="shared" si="9"/>
        <v>727.392</v>
      </c>
      <c r="E83" s="109">
        <f t="shared" si="1"/>
        <v>2</v>
      </c>
      <c r="F83" s="141">
        <f t="shared" si="2"/>
        <v>0.3741570225</v>
      </c>
      <c r="G83" s="141">
        <f t="shared" si="3"/>
        <v>-0.3208632231</v>
      </c>
      <c r="H83" s="141">
        <f t="shared" si="4"/>
        <v>725.392</v>
      </c>
      <c r="I83" s="141">
        <f t="shared" si="5"/>
        <v>0</v>
      </c>
      <c r="J83" s="142">
        <f t="shared" si="8"/>
        <v>0</v>
      </c>
      <c r="K83" s="141">
        <f t="shared" si="10"/>
        <v>0</v>
      </c>
    </row>
    <row r="84">
      <c r="C84" s="140">
        <f t="shared" si="6"/>
        <v>79</v>
      </c>
      <c r="D84" s="141">
        <f t="shared" si="9"/>
        <v>725.392</v>
      </c>
      <c r="E84" s="109">
        <f t="shared" si="1"/>
        <v>3</v>
      </c>
      <c r="F84" s="141">
        <f t="shared" si="2"/>
        <v>0.4598932622</v>
      </c>
      <c r="G84" s="141">
        <f t="shared" si="3"/>
        <v>-0.100702629</v>
      </c>
      <c r="H84" s="141">
        <f t="shared" si="4"/>
        <v>722.392</v>
      </c>
      <c r="I84" s="141">
        <f t="shared" si="5"/>
        <v>0</v>
      </c>
      <c r="J84" s="142">
        <f t="shared" si="8"/>
        <v>0</v>
      </c>
      <c r="K84" s="141">
        <f t="shared" si="10"/>
        <v>0</v>
      </c>
    </row>
    <row r="85">
      <c r="C85" s="140">
        <f t="shared" si="6"/>
        <v>80</v>
      </c>
      <c r="D85" s="141">
        <f t="shared" si="9"/>
        <v>722.392</v>
      </c>
      <c r="E85" s="109">
        <f t="shared" si="1"/>
        <v>8</v>
      </c>
      <c r="F85" s="141">
        <f t="shared" si="2"/>
        <v>0.7763855183</v>
      </c>
      <c r="G85" s="141">
        <f t="shared" si="3"/>
        <v>0.7600428636</v>
      </c>
      <c r="H85" s="141">
        <f t="shared" si="4"/>
        <v>714.392</v>
      </c>
      <c r="I85" s="141">
        <f t="shared" si="5"/>
        <v>0</v>
      </c>
      <c r="J85" s="142">
        <f t="shared" si="8"/>
        <v>0</v>
      </c>
      <c r="K85" s="141">
        <f t="shared" si="10"/>
        <v>0</v>
      </c>
    </row>
    <row r="86">
      <c r="C86" s="140">
        <f t="shared" si="6"/>
        <v>81</v>
      </c>
      <c r="D86" s="141">
        <f t="shared" si="9"/>
        <v>714.392</v>
      </c>
      <c r="E86" s="109">
        <f t="shared" si="1"/>
        <v>11</v>
      </c>
      <c r="F86" s="141">
        <f t="shared" si="2"/>
        <v>0.8998527317</v>
      </c>
      <c r="G86" s="141">
        <f t="shared" si="3"/>
        <v>1.280712872</v>
      </c>
      <c r="H86" s="141">
        <f t="shared" si="4"/>
        <v>703.392</v>
      </c>
      <c r="I86" s="141">
        <f t="shared" si="5"/>
        <v>0</v>
      </c>
      <c r="J86" s="142">
        <f t="shared" si="8"/>
        <v>0</v>
      </c>
      <c r="K86" s="141">
        <f t="shared" si="10"/>
        <v>0</v>
      </c>
    </row>
    <row r="87">
      <c r="C87" s="140">
        <f t="shared" si="6"/>
        <v>82</v>
      </c>
      <c r="D87" s="141">
        <f t="shared" si="9"/>
        <v>703.392</v>
      </c>
      <c r="E87" s="109">
        <f t="shared" si="1"/>
        <v>2</v>
      </c>
      <c r="F87" s="141">
        <f t="shared" si="2"/>
        <v>0.4101200913</v>
      </c>
      <c r="G87" s="141">
        <f t="shared" si="3"/>
        <v>-0.2272360682</v>
      </c>
      <c r="H87" s="141">
        <f t="shared" si="4"/>
        <v>701.392</v>
      </c>
      <c r="I87" s="141">
        <f t="shared" si="5"/>
        <v>0</v>
      </c>
      <c r="J87" s="142">
        <f t="shared" si="8"/>
        <v>0</v>
      </c>
      <c r="K87" s="141">
        <f t="shared" si="10"/>
        <v>0</v>
      </c>
    </row>
    <row r="88">
      <c r="C88" s="140">
        <f t="shared" si="6"/>
        <v>83</v>
      </c>
      <c r="D88" s="141">
        <f t="shared" si="9"/>
        <v>701.392</v>
      </c>
      <c r="E88" s="109">
        <f t="shared" si="1"/>
        <v>0</v>
      </c>
      <c r="F88" s="141">
        <f t="shared" si="2"/>
        <v>0.1768638455</v>
      </c>
      <c r="G88" s="141">
        <f t="shared" si="3"/>
        <v>-0.927383044</v>
      </c>
      <c r="H88" s="141">
        <f t="shared" si="4"/>
        <v>701.392</v>
      </c>
      <c r="I88" s="141">
        <f t="shared" si="5"/>
        <v>0</v>
      </c>
      <c r="J88" s="142">
        <f t="shared" si="8"/>
        <v>0</v>
      </c>
      <c r="K88" s="141">
        <f t="shared" si="10"/>
        <v>0</v>
      </c>
    </row>
    <row r="89">
      <c r="C89" s="140">
        <f t="shared" si="6"/>
        <v>84</v>
      </c>
      <c r="D89" s="141">
        <f t="shared" si="9"/>
        <v>701.392</v>
      </c>
      <c r="E89" s="109">
        <f t="shared" si="1"/>
        <v>3</v>
      </c>
      <c r="F89" s="141">
        <f t="shared" si="2"/>
        <v>0.4870190433</v>
      </c>
      <c r="G89" s="141">
        <f t="shared" si="3"/>
        <v>-0.03254417693</v>
      </c>
      <c r="H89" s="141">
        <f t="shared" si="4"/>
        <v>698.392</v>
      </c>
      <c r="I89" s="141">
        <f t="shared" si="5"/>
        <v>0</v>
      </c>
      <c r="J89" s="142">
        <f t="shared" si="8"/>
        <v>0</v>
      </c>
      <c r="K89" s="141">
        <f t="shared" si="10"/>
        <v>0</v>
      </c>
    </row>
    <row r="90">
      <c r="C90" s="140">
        <f t="shared" si="6"/>
        <v>85</v>
      </c>
      <c r="D90" s="141">
        <f t="shared" si="9"/>
        <v>698.392</v>
      </c>
      <c r="E90" s="109">
        <f t="shared" si="1"/>
        <v>2</v>
      </c>
      <c r="F90" s="141">
        <f t="shared" si="2"/>
        <v>0.3652504216</v>
      </c>
      <c r="G90" s="141">
        <f t="shared" si="3"/>
        <v>-0.3444593742</v>
      </c>
      <c r="H90" s="141">
        <f t="shared" si="4"/>
        <v>696.392</v>
      </c>
      <c r="I90" s="141">
        <f t="shared" si="5"/>
        <v>0</v>
      </c>
      <c r="J90" s="142">
        <f t="shared" si="8"/>
        <v>0</v>
      </c>
      <c r="K90" s="141">
        <f t="shared" si="10"/>
        <v>0</v>
      </c>
    </row>
    <row r="91">
      <c r="C91" s="140">
        <f t="shared" si="6"/>
        <v>86</v>
      </c>
      <c r="D91" s="141">
        <f t="shared" si="9"/>
        <v>696.392</v>
      </c>
      <c r="E91" s="109">
        <f t="shared" si="1"/>
        <v>17</v>
      </c>
      <c r="F91" s="141">
        <f t="shared" si="2"/>
        <v>0.9910836333</v>
      </c>
      <c r="G91" s="141">
        <f t="shared" si="3"/>
        <v>2.369072999</v>
      </c>
      <c r="H91" s="141">
        <f t="shared" si="4"/>
        <v>679.392</v>
      </c>
      <c r="I91" s="141">
        <f t="shared" si="5"/>
        <v>0</v>
      </c>
      <c r="J91" s="142">
        <f t="shared" si="8"/>
        <v>0</v>
      </c>
      <c r="K91" s="141">
        <f t="shared" si="10"/>
        <v>0</v>
      </c>
    </row>
    <row r="92">
      <c r="C92" s="140">
        <f t="shared" si="6"/>
        <v>87</v>
      </c>
      <c r="D92" s="141">
        <f t="shared" si="9"/>
        <v>679.392</v>
      </c>
      <c r="E92" s="109">
        <f t="shared" si="1"/>
        <v>7</v>
      </c>
      <c r="F92" s="141">
        <f t="shared" si="2"/>
        <v>0.7329484238</v>
      </c>
      <c r="G92" s="141">
        <f t="shared" si="3"/>
        <v>0.6217547386</v>
      </c>
      <c r="H92" s="141">
        <f t="shared" si="4"/>
        <v>672.392</v>
      </c>
      <c r="I92" s="141">
        <f t="shared" si="5"/>
        <v>0</v>
      </c>
      <c r="J92" s="142">
        <f t="shared" si="8"/>
        <v>0</v>
      </c>
      <c r="K92" s="141">
        <f t="shared" si="10"/>
        <v>0</v>
      </c>
    </row>
    <row r="93">
      <c r="C93" s="140">
        <f t="shared" si="6"/>
        <v>88</v>
      </c>
      <c r="D93" s="141">
        <f t="shared" si="9"/>
        <v>672.392</v>
      </c>
      <c r="E93" s="109">
        <f t="shared" si="1"/>
        <v>8</v>
      </c>
      <c r="F93" s="141">
        <f t="shared" si="2"/>
        <v>0.797140849</v>
      </c>
      <c r="G93" s="141">
        <f t="shared" si="3"/>
        <v>0.8314520553</v>
      </c>
      <c r="H93" s="141">
        <f t="shared" si="4"/>
        <v>664.392</v>
      </c>
      <c r="I93" s="141">
        <f t="shared" si="5"/>
        <v>0</v>
      </c>
      <c r="J93" s="142">
        <f t="shared" si="8"/>
        <v>0</v>
      </c>
      <c r="K93" s="141">
        <f t="shared" si="10"/>
        <v>0</v>
      </c>
    </row>
    <row r="94">
      <c r="C94" s="140">
        <f t="shared" si="6"/>
        <v>89</v>
      </c>
      <c r="D94" s="141">
        <f t="shared" si="9"/>
        <v>664.392</v>
      </c>
      <c r="E94" s="109">
        <f t="shared" si="1"/>
        <v>4</v>
      </c>
      <c r="F94" s="141">
        <f t="shared" si="2"/>
        <v>0.5510791419</v>
      </c>
      <c r="G94" s="141">
        <f t="shared" si="3"/>
        <v>0.1283882667</v>
      </c>
      <c r="H94" s="141">
        <f t="shared" si="4"/>
        <v>660.392</v>
      </c>
      <c r="I94" s="141">
        <f t="shared" si="5"/>
        <v>0</v>
      </c>
      <c r="J94" s="142">
        <f t="shared" si="8"/>
        <v>0</v>
      </c>
      <c r="K94" s="141">
        <f t="shared" si="10"/>
        <v>0</v>
      </c>
    </row>
    <row r="95">
      <c r="C95" s="140">
        <f t="shared" si="6"/>
        <v>90</v>
      </c>
      <c r="D95" s="141">
        <f t="shared" si="9"/>
        <v>660.392</v>
      </c>
      <c r="E95" s="109">
        <f t="shared" si="1"/>
        <v>7</v>
      </c>
      <c r="F95" s="141">
        <f t="shared" si="2"/>
        <v>0.7203436595</v>
      </c>
      <c r="G95" s="141">
        <f t="shared" si="3"/>
        <v>0.583862714</v>
      </c>
      <c r="H95" s="141">
        <f t="shared" si="4"/>
        <v>653.392</v>
      </c>
      <c r="I95" s="141">
        <f t="shared" si="5"/>
        <v>0</v>
      </c>
      <c r="J95" s="142">
        <f t="shared" si="8"/>
        <v>0</v>
      </c>
      <c r="K95" s="141">
        <f t="shared" si="10"/>
        <v>0</v>
      </c>
    </row>
    <row r="96">
      <c r="C96" s="140">
        <f t="shared" si="6"/>
        <v>91</v>
      </c>
      <c r="D96" s="141">
        <f t="shared" si="9"/>
        <v>653.392</v>
      </c>
      <c r="E96" s="109">
        <f t="shared" si="1"/>
        <v>2</v>
      </c>
      <c r="F96" s="141">
        <f t="shared" si="2"/>
        <v>0.408362135</v>
      </c>
      <c r="G96" s="141">
        <f t="shared" si="3"/>
        <v>-0.2317602013</v>
      </c>
      <c r="H96" s="141">
        <f t="shared" si="4"/>
        <v>651.392</v>
      </c>
      <c r="I96" s="141">
        <f t="shared" si="5"/>
        <v>0</v>
      </c>
      <c r="J96" s="142">
        <f t="shared" si="8"/>
        <v>0</v>
      </c>
      <c r="K96" s="141">
        <f t="shared" si="10"/>
        <v>0</v>
      </c>
    </row>
    <row r="97">
      <c r="C97" s="140">
        <f t="shared" si="6"/>
        <v>92</v>
      </c>
      <c r="D97" s="141">
        <f t="shared" si="9"/>
        <v>651.392</v>
      </c>
      <c r="E97" s="109">
        <f t="shared" si="1"/>
        <v>0</v>
      </c>
      <c r="F97" s="141">
        <f t="shared" si="2"/>
        <v>0.05778669591</v>
      </c>
      <c r="G97" s="141">
        <f t="shared" si="3"/>
        <v>-1.573628364</v>
      </c>
      <c r="H97" s="141">
        <f t="shared" si="4"/>
        <v>651.392</v>
      </c>
      <c r="I97" s="141">
        <f t="shared" si="5"/>
        <v>0</v>
      </c>
      <c r="J97" s="142">
        <f t="shared" si="8"/>
        <v>0</v>
      </c>
      <c r="K97" s="141">
        <f t="shared" si="10"/>
        <v>0</v>
      </c>
    </row>
    <row r="98">
      <c r="C98" s="140">
        <f t="shared" si="6"/>
        <v>93</v>
      </c>
      <c r="D98" s="141">
        <f t="shared" si="9"/>
        <v>651.392</v>
      </c>
      <c r="E98" s="109">
        <f t="shared" si="1"/>
        <v>10</v>
      </c>
      <c r="F98" s="141">
        <f t="shared" si="2"/>
        <v>0.8574368414</v>
      </c>
      <c r="G98" s="141">
        <f t="shared" si="3"/>
        <v>1.068874294</v>
      </c>
      <c r="H98" s="141">
        <f t="shared" si="4"/>
        <v>641.392</v>
      </c>
      <c r="I98" s="141">
        <f t="shared" si="5"/>
        <v>0</v>
      </c>
      <c r="J98" s="142">
        <f t="shared" si="8"/>
        <v>0</v>
      </c>
      <c r="K98" s="141">
        <f t="shared" si="10"/>
        <v>0</v>
      </c>
    </row>
    <row r="99">
      <c r="C99" s="140">
        <f t="shared" si="6"/>
        <v>94</v>
      </c>
      <c r="D99" s="141">
        <f t="shared" si="9"/>
        <v>641.392</v>
      </c>
      <c r="E99" s="109">
        <f t="shared" si="1"/>
        <v>0</v>
      </c>
      <c r="F99" s="141">
        <f t="shared" si="2"/>
        <v>0.2599695893</v>
      </c>
      <c r="G99" s="141">
        <f t="shared" si="3"/>
        <v>-0.6434391629</v>
      </c>
      <c r="H99" s="141">
        <f t="shared" si="4"/>
        <v>641.392</v>
      </c>
      <c r="I99" s="141">
        <f t="shared" si="5"/>
        <v>0</v>
      </c>
      <c r="J99" s="142">
        <f t="shared" si="8"/>
        <v>0</v>
      </c>
      <c r="K99" s="141">
        <f t="shared" si="10"/>
        <v>0</v>
      </c>
    </row>
    <row r="100">
      <c r="C100" s="140">
        <f t="shared" si="6"/>
        <v>95</v>
      </c>
      <c r="D100" s="141">
        <f t="shared" si="9"/>
        <v>641.392</v>
      </c>
      <c r="E100" s="109">
        <f t="shared" si="1"/>
        <v>3</v>
      </c>
      <c r="F100" s="141">
        <f t="shared" si="2"/>
        <v>0.4483143422</v>
      </c>
      <c r="G100" s="141">
        <f t="shared" si="3"/>
        <v>-0.1299213099</v>
      </c>
      <c r="H100" s="141">
        <f t="shared" si="4"/>
        <v>638.392</v>
      </c>
      <c r="I100" s="141">
        <f t="shared" si="5"/>
        <v>0</v>
      </c>
      <c r="J100" s="142">
        <f t="shared" si="8"/>
        <v>0</v>
      </c>
      <c r="K100" s="141">
        <f t="shared" si="10"/>
        <v>0</v>
      </c>
    </row>
    <row r="101">
      <c r="C101" s="140">
        <f t="shared" si="6"/>
        <v>96</v>
      </c>
      <c r="D101" s="141">
        <f t="shared" si="9"/>
        <v>638.392</v>
      </c>
      <c r="E101" s="109">
        <f t="shared" si="1"/>
        <v>2</v>
      </c>
      <c r="F101" s="141">
        <f t="shared" si="2"/>
        <v>0.3981939071</v>
      </c>
      <c r="G101" s="141">
        <f t="shared" si="3"/>
        <v>-0.2580247391</v>
      </c>
      <c r="H101" s="141">
        <f t="shared" si="4"/>
        <v>636.392</v>
      </c>
      <c r="I101" s="141">
        <f t="shared" si="5"/>
        <v>0</v>
      </c>
      <c r="J101" s="142">
        <f t="shared" si="8"/>
        <v>0</v>
      </c>
      <c r="K101" s="141">
        <f t="shared" si="10"/>
        <v>0</v>
      </c>
    </row>
    <row r="102">
      <c r="C102" s="140">
        <f t="shared" si="6"/>
        <v>97</v>
      </c>
      <c r="D102" s="141">
        <f t="shared" si="9"/>
        <v>636.392</v>
      </c>
      <c r="E102" s="109">
        <f t="shared" si="1"/>
        <v>8</v>
      </c>
      <c r="F102" s="141">
        <f t="shared" si="2"/>
        <v>0.7693095715</v>
      </c>
      <c r="G102" s="141">
        <f t="shared" si="3"/>
        <v>0.7365749759</v>
      </c>
      <c r="H102" s="141">
        <f t="shared" si="4"/>
        <v>628.392</v>
      </c>
      <c r="I102" s="141">
        <f t="shared" si="5"/>
        <v>0</v>
      </c>
      <c r="J102" s="142">
        <f t="shared" si="8"/>
        <v>0</v>
      </c>
      <c r="K102" s="141">
        <f t="shared" si="10"/>
        <v>0</v>
      </c>
    </row>
    <row r="103">
      <c r="C103" s="140">
        <f t="shared" si="6"/>
        <v>98</v>
      </c>
      <c r="D103" s="141">
        <f t="shared" si="9"/>
        <v>628.392</v>
      </c>
      <c r="E103" s="109">
        <f t="shared" si="1"/>
        <v>0</v>
      </c>
      <c r="F103" s="141">
        <f t="shared" si="2"/>
        <v>0.1609705388</v>
      </c>
      <c r="G103" s="141">
        <f t="shared" si="3"/>
        <v>-0.9904768946</v>
      </c>
      <c r="H103" s="141">
        <f t="shared" si="4"/>
        <v>628.392</v>
      </c>
      <c r="I103" s="141">
        <f t="shared" si="5"/>
        <v>0</v>
      </c>
      <c r="J103" s="142">
        <f t="shared" si="8"/>
        <v>0</v>
      </c>
      <c r="K103" s="141">
        <f t="shared" si="10"/>
        <v>0</v>
      </c>
    </row>
    <row r="104">
      <c r="C104" s="140">
        <f t="shared" si="6"/>
        <v>99</v>
      </c>
      <c r="D104" s="141">
        <f t="shared" si="9"/>
        <v>628.392</v>
      </c>
      <c r="E104" s="109">
        <f t="shared" si="1"/>
        <v>6</v>
      </c>
      <c r="F104" s="141">
        <f t="shared" si="2"/>
        <v>0.6438839702</v>
      </c>
      <c r="G104" s="141">
        <f t="shared" si="3"/>
        <v>0.3688600266</v>
      </c>
      <c r="H104" s="141">
        <f t="shared" si="4"/>
        <v>622.392</v>
      </c>
      <c r="I104" s="141">
        <f t="shared" si="5"/>
        <v>0</v>
      </c>
      <c r="J104" s="142">
        <f t="shared" si="8"/>
        <v>0</v>
      </c>
      <c r="K104" s="141">
        <f t="shared" si="10"/>
        <v>0</v>
      </c>
    </row>
    <row r="105">
      <c r="C105" s="140">
        <f t="shared" si="6"/>
        <v>100</v>
      </c>
      <c r="D105" s="141">
        <f t="shared" si="9"/>
        <v>622.392</v>
      </c>
      <c r="E105" s="109">
        <f t="shared" si="1"/>
        <v>3</v>
      </c>
      <c r="F105" s="141">
        <f t="shared" si="2"/>
        <v>0.4456776282</v>
      </c>
      <c r="G105" s="141">
        <f t="shared" si="3"/>
        <v>-0.1365895255</v>
      </c>
      <c r="H105" s="141">
        <f t="shared" si="4"/>
        <v>619.392</v>
      </c>
      <c r="I105" s="141">
        <f t="shared" si="5"/>
        <v>0</v>
      </c>
      <c r="J105" s="142">
        <f t="shared" si="8"/>
        <v>0</v>
      </c>
      <c r="K105" s="141">
        <f t="shared" si="10"/>
        <v>0</v>
      </c>
    </row>
    <row r="106">
      <c r="C106" s="140">
        <f t="shared" si="6"/>
        <v>101</v>
      </c>
      <c r="D106" s="141">
        <f t="shared" si="9"/>
        <v>619.392</v>
      </c>
      <c r="E106" s="109">
        <f t="shared" si="1"/>
        <v>4</v>
      </c>
      <c r="F106" s="141">
        <f t="shared" si="2"/>
        <v>0.5144620813</v>
      </c>
      <c r="G106" s="141">
        <f t="shared" si="3"/>
        <v>0.03625900534</v>
      </c>
      <c r="H106" s="141">
        <f t="shared" si="4"/>
        <v>615.392</v>
      </c>
      <c r="I106" s="141">
        <f t="shared" si="5"/>
        <v>0</v>
      </c>
      <c r="J106" s="142">
        <f t="shared" si="8"/>
        <v>0</v>
      </c>
      <c r="K106" s="141">
        <f t="shared" si="10"/>
        <v>0</v>
      </c>
    </row>
    <row r="107">
      <c r="C107" s="140">
        <f t="shared" si="6"/>
        <v>102</v>
      </c>
      <c r="D107" s="141">
        <f t="shared" si="9"/>
        <v>615.392</v>
      </c>
      <c r="E107" s="109">
        <f t="shared" si="1"/>
        <v>9</v>
      </c>
      <c r="F107" s="141">
        <f t="shared" si="2"/>
        <v>0.8292125061</v>
      </c>
      <c r="G107" s="141">
        <f t="shared" si="3"/>
        <v>0.9510578941</v>
      </c>
      <c r="H107" s="141">
        <f t="shared" si="4"/>
        <v>606.392</v>
      </c>
      <c r="I107" s="141">
        <f t="shared" si="5"/>
        <v>0</v>
      </c>
      <c r="J107" s="142">
        <f t="shared" si="8"/>
        <v>0</v>
      </c>
      <c r="K107" s="141">
        <f t="shared" si="10"/>
        <v>0</v>
      </c>
    </row>
    <row r="108">
      <c r="C108" s="140">
        <f t="shared" si="6"/>
        <v>103</v>
      </c>
      <c r="D108" s="141">
        <f t="shared" si="9"/>
        <v>606.392</v>
      </c>
      <c r="E108" s="109">
        <f t="shared" si="1"/>
        <v>6</v>
      </c>
      <c r="F108" s="141">
        <f t="shared" si="2"/>
        <v>0.6886981658</v>
      </c>
      <c r="G108" s="141">
        <f t="shared" si="3"/>
        <v>0.4921636373</v>
      </c>
      <c r="H108" s="141">
        <f t="shared" si="4"/>
        <v>600.392</v>
      </c>
      <c r="I108" s="141">
        <f t="shared" si="5"/>
        <v>0</v>
      </c>
      <c r="J108" s="142">
        <f t="shared" si="8"/>
        <v>0</v>
      </c>
      <c r="K108" s="141">
        <f t="shared" si="10"/>
        <v>0</v>
      </c>
    </row>
    <row r="109">
      <c r="C109" s="140">
        <f t="shared" si="6"/>
        <v>104</v>
      </c>
      <c r="D109" s="141">
        <f t="shared" si="9"/>
        <v>600.392</v>
      </c>
      <c r="E109" s="109">
        <f t="shared" si="1"/>
        <v>4</v>
      </c>
      <c r="F109" s="141">
        <f t="shared" si="2"/>
        <v>0.5620105958</v>
      </c>
      <c r="G109" s="141">
        <f t="shared" si="3"/>
        <v>0.1560687778</v>
      </c>
      <c r="H109" s="141">
        <f t="shared" si="4"/>
        <v>596.392</v>
      </c>
      <c r="I109" s="141">
        <f t="shared" si="5"/>
        <v>0</v>
      </c>
      <c r="J109" s="142">
        <f t="shared" si="8"/>
        <v>0</v>
      </c>
      <c r="K109" s="141">
        <f t="shared" si="10"/>
        <v>0</v>
      </c>
    </row>
    <row r="110">
      <c r="C110" s="140">
        <f t="shared" si="6"/>
        <v>105</v>
      </c>
      <c r="D110" s="141">
        <f t="shared" si="9"/>
        <v>596.392</v>
      </c>
      <c r="E110" s="109">
        <f t="shared" si="1"/>
        <v>0</v>
      </c>
      <c r="F110" s="141">
        <f t="shared" si="2"/>
        <v>0.2027136611</v>
      </c>
      <c r="G110" s="141">
        <f t="shared" si="3"/>
        <v>-0.8319674409</v>
      </c>
      <c r="H110" s="141">
        <f t="shared" si="4"/>
        <v>596.392</v>
      </c>
      <c r="I110" s="141">
        <f t="shared" si="5"/>
        <v>0</v>
      </c>
      <c r="J110" s="142">
        <f t="shared" si="8"/>
        <v>0</v>
      </c>
      <c r="K110" s="141">
        <f t="shared" si="10"/>
        <v>0</v>
      </c>
    </row>
    <row r="111">
      <c r="C111" s="140">
        <f t="shared" si="6"/>
        <v>106</v>
      </c>
      <c r="D111" s="141">
        <f t="shared" si="9"/>
        <v>596.392</v>
      </c>
      <c r="E111" s="109">
        <f t="shared" si="1"/>
        <v>2</v>
      </c>
      <c r="F111" s="141">
        <f t="shared" si="2"/>
        <v>0.3829761876</v>
      </c>
      <c r="G111" s="141">
        <f t="shared" si="3"/>
        <v>-0.2976734942</v>
      </c>
      <c r="H111" s="141">
        <f t="shared" si="4"/>
        <v>594.392</v>
      </c>
      <c r="I111" s="141">
        <f t="shared" si="5"/>
        <v>0</v>
      </c>
      <c r="J111" s="142">
        <f t="shared" si="8"/>
        <v>0</v>
      </c>
      <c r="K111" s="141">
        <f t="shared" si="10"/>
        <v>0</v>
      </c>
    </row>
    <row r="112">
      <c r="C112" s="140">
        <f t="shared" si="6"/>
        <v>107</v>
      </c>
      <c r="D112" s="141">
        <f t="shared" si="9"/>
        <v>594.392</v>
      </c>
      <c r="E112" s="109">
        <f t="shared" si="1"/>
        <v>8</v>
      </c>
      <c r="F112" s="141">
        <f t="shared" si="2"/>
        <v>0.757978377</v>
      </c>
      <c r="G112" s="141">
        <f t="shared" si="3"/>
        <v>0.699814359</v>
      </c>
      <c r="H112" s="141">
        <f t="shared" si="4"/>
        <v>586.392</v>
      </c>
      <c r="I112" s="141">
        <f t="shared" si="5"/>
        <v>0</v>
      </c>
      <c r="J112" s="142">
        <f t="shared" si="8"/>
        <v>0</v>
      </c>
      <c r="K112" s="141">
        <f t="shared" si="10"/>
        <v>0</v>
      </c>
    </row>
    <row r="113">
      <c r="C113" s="140">
        <f t="shared" si="6"/>
        <v>108</v>
      </c>
      <c r="D113" s="141">
        <f t="shared" si="9"/>
        <v>586.392</v>
      </c>
      <c r="E113" s="109">
        <f t="shared" si="1"/>
        <v>6</v>
      </c>
      <c r="F113" s="141">
        <f t="shared" si="2"/>
        <v>0.6886217264</v>
      </c>
      <c r="G113" s="141">
        <f t="shared" si="3"/>
        <v>0.491947374</v>
      </c>
      <c r="H113" s="141">
        <f t="shared" si="4"/>
        <v>580.392</v>
      </c>
      <c r="I113" s="141">
        <f t="shared" si="5"/>
        <v>0</v>
      </c>
      <c r="J113" s="142">
        <f t="shared" si="8"/>
        <v>0</v>
      </c>
      <c r="K113" s="141">
        <f t="shared" si="10"/>
        <v>0</v>
      </c>
    </row>
    <row r="114">
      <c r="C114" s="140">
        <f t="shared" si="6"/>
        <v>109</v>
      </c>
      <c r="D114" s="141">
        <f t="shared" si="9"/>
        <v>580.392</v>
      </c>
      <c r="E114" s="109">
        <f t="shared" si="1"/>
        <v>3</v>
      </c>
      <c r="F114" s="141">
        <f t="shared" si="2"/>
        <v>0.4678699231</v>
      </c>
      <c r="G114" s="141">
        <f t="shared" si="3"/>
        <v>-0.0806254246</v>
      </c>
      <c r="H114" s="141">
        <f t="shared" si="4"/>
        <v>577.392</v>
      </c>
      <c r="I114" s="141">
        <f t="shared" si="5"/>
        <v>0</v>
      </c>
      <c r="J114" s="142">
        <f t="shared" si="8"/>
        <v>0</v>
      </c>
      <c r="K114" s="141">
        <f t="shared" si="10"/>
        <v>0</v>
      </c>
    </row>
    <row r="115">
      <c r="C115" s="140">
        <f t="shared" si="6"/>
        <v>110</v>
      </c>
      <c r="D115" s="141">
        <f t="shared" si="9"/>
        <v>577.392</v>
      </c>
      <c r="E115" s="109">
        <f t="shared" si="1"/>
        <v>0</v>
      </c>
      <c r="F115" s="141">
        <f t="shared" si="2"/>
        <v>0.08870934959</v>
      </c>
      <c r="G115" s="141">
        <f t="shared" si="3"/>
        <v>-1.348745581</v>
      </c>
      <c r="H115" s="141">
        <f t="shared" si="4"/>
        <v>577.392</v>
      </c>
      <c r="I115" s="141">
        <f t="shared" si="5"/>
        <v>0</v>
      </c>
      <c r="J115" s="142">
        <f t="shared" si="8"/>
        <v>0</v>
      </c>
      <c r="K115" s="141">
        <f t="shared" si="10"/>
        <v>0</v>
      </c>
    </row>
    <row r="116">
      <c r="C116" s="140">
        <f t="shared" si="6"/>
        <v>111</v>
      </c>
      <c r="D116" s="141">
        <f t="shared" si="9"/>
        <v>577.392</v>
      </c>
      <c r="E116" s="109">
        <f t="shared" si="1"/>
        <v>15</v>
      </c>
      <c r="F116" s="141">
        <f t="shared" si="2"/>
        <v>0.9762439844</v>
      </c>
      <c r="G116" s="141">
        <f t="shared" si="3"/>
        <v>1.98170711</v>
      </c>
      <c r="H116" s="141">
        <f t="shared" si="4"/>
        <v>562.392</v>
      </c>
      <c r="I116" s="141">
        <f t="shared" si="5"/>
        <v>0</v>
      </c>
      <c r="J116" s="142">
        <f t="shared" si="8"/>
        <v>0</v>
      </c>
      <c r="K116" s="141">
        <f t="shared" si="10"/>
        <v>0</v>
      </c>
    </row>
    <row r="117">
      <c r="C117" s="140">
        <f t="shared" si="6"/>
        <v>112</v>
      </c>
      <c r="D117" s="141">
        <f t="shared" si="9"/>
        <v>562.392</v>
      </c>
      <c r="E117" s="109">
        <f t="shared" si="1"/>
        <v>3</v>
      </c>
      <c r="F117" s="141">
        <f t="shared" si="2"/>
        <v>0.4642185049</v>
      </c>
      <c r="G117" s="141">
        <f t="shared" si="3"/>
        <v>-0.08981149958</v>
      </c>
      <c r="H117" s="141">
        <f t="shared" si="4"/>
        <v>559.392</v>
      </c>
      <c r="I117" s="141">
        <f t="shared" si="5"/>
        <v>0</v>
      </c>
      <c r="J117" s="142">
        <f t="shared" si="8"/>
        <v>0</v>
      </c>
      <c r="K117" s="141">
        <f t="shared" si="10"/>
        <v>0</v>
      </c>
    </row>
    <row r="118">
      <c r="C118" s="140">
        <f t="shared" si="6"/>
        <v>113</v>
      </c>
      <c r="D118" s="141">
        <f t="shared" si="9"/>
        <v>559.392</v>
      </c>
      <c r="E118" s="109">
        <f t="shared" si="1"/>
        <v>0</v>
      </c>
      <c r="F118" s="141">
        <f t="shared" si="2"/>
        <v>0.1189329099</v>
      </c>
      <c r="G118" s="141">
        <f t="shared" si="3"/>
        <v>-1.180337975</v>
      </c>
      <c r="H118" s="141">
        <f t="shared" si="4"/>
        <v>559.392</v>
      </c>
      <c r="I118" s="141">
        <f t="shared" si="5"/>
        <v>0</v>
      </c>
      <c r="J118" s="142">
        <f t="shared" si="8"/>
        <v>0</v>
      </c>
      <c r="K118" s="141">
        <f t="shared" si="10"/>
        <v>0</v>
      </c>
    </row>
    <row r="119">
      <c r="C119" s="140">
        <f t="shared" si="6"/>
        <v>114</v>
      </c>
      <c r="D119" s="141">
        <f t="shared" si="9"/>
        <v>559.392</v>
      </c>
      <c r="E119" s="109">
        <f t="shared" si="1"/>
        <v>4</v>
      </c>
      <c r="F119" s="141">
        <f t="shared" si="2"/>
        <v>0.5234419239</v>
      </c>
      <c r="G119" s="141">
        <f t="shared" si="3"/>
        <v>0.05879404444</v>
      </c>
      <c r="H119" s="141">
        <f t="shared" si="4"/>
        <v>555.392</v>
      </c>
      <c r="I119" s="141">
        <f t="shared" si="5"/>
        <v>0</v>
      </c>
      <c r="J119" s="142">
        <f t="shared" si="8"/>
        <v>0</v>
      </c>
      <c r="K119" s="141">
        <f t="shared" si="10"/>
        <v>0</v>
      </c>
    </row>
    <row r="120">
      <c r="C120" s="140">
        <f t="shared" si="6"/>
        <v>115</v>
      </c>
      <c r="D120" s="141">
        <f t="shared" si="9"/>
        <v>555.392</v>
      </c>
      <c r="E120" s="109">
        <f t="shared" si="1"/>
        <v>3</v>
      </c>
      <c r="F120" s="141">
        <f t="shared" si="2"/>
        <v>0.4409402472</v>
      </c>
      <c r="G120" s="141">
        <f t="shared" si="3"/>
        <v>-0.14858578</v>
      </c>
      <c r="H120" s="141">
        <f t="shared" si="4"/>
        <v>552.392</v>
      </c>
      <c r="I120" s="141">
        <f t="shared" si="5"/>
        <v>0</v>
      </c>
      <c r="J120" s="142">
        <f t="shared" si="8"/>
        <v>0</v>
      </c>
      <c r="K120" s="141">
        <f t="shared" si="10"/>
        <v>0</v>
      </c>
    </row>
    <row r="121">
      <c r="C121" s="140">
        <f t="shared" si="6"/>
        <v>116</v>
      </c>
      <c r="D121" s="141">
        <f t="shared" si="9"/>
        <v>552.392</v>
      </c>
      <c r="E121" s="109">
        <f t="shared" si="1"/>
        <v>10</v>
      </c>
      <c r="F121" s="141">
        <f t="shared" si="2"/>
        <v>0.8809769957</v>
      </c>
      <c r="G121" s="141">
        <f t="shared" si="3"/>
        <v>1.179884869</v>
      </c>
      <c r="H121" s="141">
        <f t="shared" si="4"/>
        <v>542.392</v>
      </c>
      <c r="I121" s="141">
        <f t="shared" si="5"/>
        <v>0</v>
      </c>
      <c r="J121" s="142">
        <f t="shared" si="8"/>
        <v>0</v>
      </c>
      <c r="K121" s="141">
        <f t="shared" si="10"/>
        <v>0</v>
      </c>
    </row>
    <row r="122">
      <c r="C122" s="140">
        <f t="shared" si="6"/>
        <v>117</v>
      </c>
      <c r="D122" s="141">
        <f t="shared" si="9"/>
        <v>542.392</v>
      </c>
      <c r="E122" s="109">
        <f t="shared" si="1"/>
        <v>0</v>
      </c>
      <c r="F122" s="141">
        <f t="shared" si="2"/>
        <v>0.07381333765</v>
      </c>
      <c r="G122" s="141">
        <f t="shared" si="3"/>
        <v>-1.447965588</v>
      </c>
      <c r="H122" s="141">
        <f t="shared" si="4"/>
        <v>542.392</v>
      </c>
      <c r="I122" s="141">
        <f t="shared" si="5"/>
        <v>0</v>
      </c>
      <c r="J122" s="142">
        <f t="shared" si="8"/>
        <v>0</v>
      </c>
      <c r="K122" s="141">
        <f t="shared" si="10"/>
        <v>0</v>
      </c>
    </row>
    <row r="123">
      <c r="C123" s="140">
        <f t="shared" si="6"/>
        <v>118</v>
      </c>
      <c r="D123" s="141">
        <f t="shared" si="9"/>
        <v>542.392</v>
      </c>
      <c r="E123" s="109">
        <f t="shared" si="1"/>
        <v>5</v>
      </c>
      <c r="F123" s="141">
        <f t="shared" si="2"/>
        <v>0.6054957532</v>
      </c>
      <c r="G123" s="141">
        <f t="shared" si="3"/>
        <v>0.2675983595</v>
      </c>
      <c r="H123" s="141">
        <f t="shared" si="4"/>
        <v>537.392</v>
      </c>
      <c r="I123" s="141">
        <f t="shared" si="5"/>
        <v>0</v>
      </c>
      <c r="J123" s="142">
        <f t="shared" si="8"/>
        <v>0</v>
      </c>
      <c r="K123" s="141">
        <f t="shared" si="10"/>
        <v>0</v>
      </c>
    </row>
    <row r="124">
      <c r="C124" s="140">
        <f t="shared" si="6"/>
        <v>119</v>
      </c>
      <c r="D124" s="141">
        <f t="shared" si="9"/>
        <v>537.392</v>
      </c>
      <c r="E124" s="109">
        <f t="shared" si="1"/>
        <v>0</v>
      </c>
      <c r="F124" s="141">
        <f t="shared" si="2"/>
        <v>0.25148427</v>
      </c>
      <c r="G124" s="141">
        <f t="shared" si="3"/>
        <v>-0.669826278</v>
      </c>
      <c r="H124" s="141">
        <f t="shared" si="4"/>
        <v>537.392</v>
      </c>
      <c r="I124" s="141">
        <f t="shared" si="5"/>
        <v>0</v>
      </c>
      <c r="J124" s="142">
        <f t="shared" si="8"/>
        <v>0</v>
      </c>
      <c r="K124" s="141">
        <f t="shared" si="10"/>
        <v>0</v>
      </c>
    </row>
    <row r="125">
      <c r="C125" s="140">
        <f t="shared" si="6"/>
        <v>120</v>
      </c>
      <c r="D125" s="141">
        <f t="shared" si="9"/>
        <v>537.392</v>
      </c>
      <c r="E125" s="109">
        <f t="shared" si="1"/>
        <v>2</v>
      </c>
      <c r="F125" s="141">
        <f t="shared" si="2"/>
        <v>0.3792321305</v>
      </c>
      <c r="G125" s="141">
        <f t="shared" si="3"/>
        <v>-0.3074981103</v>
      </c>
      <c r="H125" s="141">
        <f t="shared" si="4"/>
        <v>535.392</v>
      </c>
      <c r="I125" s="141">
        <f t="shared" si="5"/>
        <v>0</v>
      </c>
      <c r="J125" s="142">
        <f t="shared" si="8"/>
        <v>0</v>
      </c>
      <c r="K125" s="141">
        <f t="shared" si="10"/>
        <v>0</v>
      </c>
    </row>
    <row r="126">
      <c r="C126" s="140">
        <f t="shared" si="6"/>
        <v>121</v>
      </c>
      <c r="D126" s="141">
        <f t="shared" si="9"/>
        <v>535.392</v>
      </c>
      <c r="E126" s="109">
        <f t="shared" si="1"/>
        <v>11</v>
      </c>
      <c r="F126" s="141">
        <f t="shared" si="2"/>
        <v>0.8966205291</v>
      </c>
      <c r="G126" s="141">
        <f t="shared" si="3"/>
        <v>1.262527764</v>
      </c>
      <c r="H126" s="141">
        <f t="shared" si="4"/>
        <v>524.392</v>
      </c>
      <c r="I126" s="141">
        <f t="shared" si="5"/>
        <v>0</v>
      </c>
      <c r="J126" s="142">
        <f t="shared" si="8"/>
        <v>0</v>
      </c>
      <c r="K126" s="141">
        <f t="shared" si="10"/>
        <v>0</v>
      </c>
    </row>
    <row r="127">
      <c r="C127" s="140">
        <f t="shared" si="6"/>
        <v>122</v>
      </c>
      <c r="D127" s="141">
        <f t="shared" si="9"/>
        <v>524.392</v>
      </c>
      <c r="E127" s="109">
        <f t="shared" si="1"/>
        <v>0</v>
      </c>
      <c r="F127" s="141">
        <f t="shared" si="2"/>
        <v>0.1595352836</v>
      </c>
      <c r="G127" s="141">
        <f t="shared" si="3"/>
        <v>-0.9963696642</v>
      </c>
      <c r="H127" s="141">
        <f t="shared" si="4"/>
        <v>524.392</v>
      </c>
      <c r="I127" s="141">
        <f t="shared" si="5"/>
        <v>0</v>
      </c>
      <c r="J127" s="142">
        <f t="shared" si="8"/>
        <v>0</v>
      </c>
      <c r="K127" s="141">
        <f t="shared" si="10"/>
        <v>0</v>
      </c>
    </row>
    <row r="128">
      <c r="C128" s="140">
        <f t="shared" si="6"/>
        <v>123</v>
      </c>
      <c r="D128" s="141">
        <f t="shared" si="9"/>
        <v>524.392</v>
      </c>
      <c r="E128" s="109">
        <f t="shared" si="1"/>
        <v>4</v>
      </c>
      <c r="F128" s="141">
        <f t="shared" si="2"/>
        <v>0.5566985341</v>
      </c>
      <c r="G128" s="141">
        <f t="shared" si="3"/>
        <v>0.1426040082</v>
      </c>
      <c r="H128" s="141">
        <f t="shared" si="4"/>
        <v>520.392</v>
      </c>
      <c r="I128" s="141">
        <f t="shared" si="5"/>
        <v>0</v>
      </c>
      <c r="J128" s="142">
        <f t="shared" si="8"/>
        <v>0</v>
      </c>
      <c r="K128" s="141">
        <f t="shared" si="10"/>
        <v>0</v>
      </c>
    </row>
    <row r="129">
      <c r="C129" s="140">
        <f t="shared" si="6"/>
        <v>124</v>
      </c>
      <c r="D129" s="141">
        <f t="shared" si="9"/>
        <v>520.392</v>
      </c>
      <c r="E129" s="109">
        <f t="shared" si="1"/>
        <v>13</v>
      </c>
      <c r="F129" s="141">
        <f t="shared" si="2"/>
        <v>0.9456404667</v>
      </c>
      <c r="G129" s="141">
        <f t="shared" si="3"/>
        <v>1.603977252</v>
      </c>
      <c r="H129" s="141">
        <f t="shared" si="4"/>
        <v>507.392</v>
      </c>
      <c r="I129" s="141">
        <f t="shared" si="5"/>
        <v>0</v>
      </c>
      <c r="J129" s="142">
        <f t="shared" si="8"/>
        <v>0</v>
      </c>
      <c r="K129" s="141">
        <f t="shared" si="10"/>
        <v>0</v>
      </c>
    </row>
    <row r="130">
      <c r="C130" s="140">
        <f t="shared" si="6"/>
        <v>125</v>
      </c>
      <c r="D130" s="141">
        <f t="shared" si="9"/>
        <v>507.392</v>
      </c>
      <c r="E130" s="109">
        <f t="shared" si="1"/>
        <v>5</v>
      </c>
      <c r="F130" s="141">
        <f t="shared" si="2"/>
        <v>0.5887069114</v>
      </c>
      <c r="G130" s="141">
        <f t="shared" si="3"/>
        <v>0.2242199287</v>
      </c>
      <c r="H130" s="141">
        <f t="shared" si="4"/>
        <v>502.392</v>
      </c>
      <c r="I130" s="141">
        <f t="shared" si="5"/>
        <v>0</v>
      </c>
      <c r="J130" s="142">
        <f t="shared" si="8"/>
        <v>0</v>
      </c>
      <c r="K130" s="141">
        <f t="shared" si="10"/>
        <v>0</v>
      </c>
    </row>
    <row r="131">
      <c r="C131" s="140">
        <f t="shared" si="6"/>
        <v>126</v>
      </c>
      <c r="D131" s="141">
        <f t="shared" si="9"/>
        <v>502.392</v>
      </c>
      <c r="E131" s="109">
        <f t="shared" si="1"/>
        <v>7</v>
      </c>
      <c r="F131" s="141">
        <f t="shared" si="2"/>
        <v>0.7376691571</v>
      </c>
      <c r="G131" s="141">
        <f t="shared" si="3"/>
        <v>0.6361760439</v>
      </c>
      <c r="H131" s="141">
        <f t="shared" si="4"/>
        <v>495.392</v>
      </c>
      <c r="I131" s="141">
        <f t="shared" si="5"/>
        <v>0</v>
      </c>
      <c r="J131" s="142">
        <f t="shared" si="8"/>
        <v>0</v>
      </c>
      <c r="K131" s="141">
        <f t="shared" si="10"/>
        <v>0</v>
      </c>
    </row>
    <row r="132">
      <c r="C132" s="140">
        <f t="shared" si="6"/>
        <v>127</v>
      </c>
      <c r="D132" s="141">
        <f t="shared" si="9"/>
        <v>495.392</v>
      </c>
      <c r="E132" s="109">
        <f t="shared" si="1"/>
        <v>15</v>
      </c>
      <c r="F132" s="141">
        <f t="shared" si="2"/>
        <v>0.9783289576</v>
      </c>
      <c r="G132" s="141">
        <f t="shared" si="3"/>
        <v>2.020398345</v>
      </c>
      <c r="H132" s="141">
        <f t="shared" si="4"/>
        <v>480.392</v>
      </c>
      <c r="I132" s="141">
        <f t="shared" si="5"/>
        <v>0</v>
      </c>
      <c r="J132" s="142">
        <f t="shared" si="8"/>
        <v>0</v>
      </c>
      <c r="K132" s="141">
        <f t="shared" si="10"/>
        <v>0</v>
      </c>
    </row>
    <row r="133">
      <c r="C133" s="140">
        <f t="shared" si="6"/>
        <v>128</v>
      </c>
      <c r="D133" s="141">
        <f t="shared" si="9"/>
        <v>480.392</v>
      </c>
      <c r="E133" s="109">
        <f t="shared" si="1"/>
        <v>3</v>
      </c>
      <c r="F133" s="141">
        <f t="shared" si="2"/>
        <v>0.4760760694</v>
      </c>
      <c r="G133" s="141">
        <f t="shared" si="3"/>
        <v>-0.06000438943</v>
      </c>
      <c r="H133" s="141">
        <f t="shared" si="4"/>
        <v>477.392</v>
      </c>
      <c r="I133" s="141">
        <f t="shared" si="5"/>
        <v>0</v>
      </c>
      <c r="J133" s="142">
        <f t="shared" si="8"/>
        <v>0</v>
      </c>
      <c r="K133" s="141">
        <f t="shared" si="10"/>
        <v>0</v>
      </c>
    </row>
    <row r="134">
      <c r="C134" s="140">
        <f t="shared" si="6"/>
        <v>129</v>
      </c>
      <c r="D134" s="141">
        <f t="shared" si="9"/>
        <v>477.392</v>
      </c>
      <c r="E134" s="109">
        <f t="shared" si="1"/>
        <v>11</v>
      </c>
      <c r="F134" s="141">
        <f t="shared" si="2"/>
        <v>0.8939956451</v>
      </c>
      <c r="G134" s="141">
        <f t="shared" si="3"/>
        <v>1.248061024</v>
      </c>
      <c r="H134" s="141">
        <f t="shared" si="4"/>
        <v>466.392</v>
      </c>
      <c r="I134" s="141">
        <f t="shared" si="5"/>
        <v>0</v>
      </c>
      <c r="J134" s="142">
        <f t="shared" si="8"/>
        <v>0</v>
      </c>
      <c r="K134" s="141">
        <f t="shared" si="10"/>
        <v>0</v>
      </c>
    </row>
    <row r="135">
      <c r="C135" s="140">
        <f t="shared" si="6"/>
        <v>130</v>
      </c>
      <c r="D135" s="141">
        <f t="shared" si="9"/>
        <v>466.392</v>
      </c>
      <c r="E135" s="109">
        <f t="shared" si="1"/>
        <v>0</v>
      </c>
      <c r="F135" s="141">
        <f t="shared" si="2"/>
        <v>0.005227348165</v>
      </c>
      <c r="G135" s="141">
        <f t="shared" si="3"/>
        <v>-2.560415905</v>
      </c>
      <c r="H135" s="141">
        <f t="shared" si="4"/>
        <v>466.392</v>
      </c>
      <c r="I135" s="141">
        <f t="shared" si="5"/>
        <v>0</v>
      </c>
      <c r="J135" s="142">
        <f t="shared" si="8"/>
        <v>0</v>
      </c>
      <c r="K135" s="141">
        <f t="shared" si="10"/>
        <v>0</v>
      </c>
    </row>
    <row r="136">
      <c r="C136" s="140">
        <f t="shared" si="6"/>
        <v>131</v>
      </c>
      <c r="D136" s="141">
        <f t="shared" si="9"/>
        <v>466.392</v>
      </c>
      <c r="E136" s="109">
        <f t="shared" si="1"/>
        <v>11</v>
      </c>
      <c r="F136" s="141">
        <f t="shared" si="2"/>
        <v>0.8943202</v>
      </c>
      <c r="G136" s="141">
        <f t="shared" si="3"/>
        <v>1.249835622</v>
      </c>
      <c r="H136" s="141">
        <f t="shared" si="4"/>
        <v>455.392</v>
      </c>
      <c r="I136" s="141">
        <f t="shared" si="5"/>
        <v>0</v>
      </c>
      <c r="J136" s="142">
        <f t="shared" si="8"/>
        <v>0</v>
      </c>
      <c r="K136" s="141">
        <f t="shared" si="10"/>
        <v>0</v>
      </c>
    </row>
    <row r="137">
      <c r="C137" s="140">
        <f t="shared" si="6"/>
        <v>132</v>
      </c>
      <c r="D137" s="141">
        <f t="shared" si="9"/>
        <v>455.392</v>
      </c>
      <c r="E137" s="109">
        <f t="shared" si="1"/>
        <v>2</v>
      </c>
      <c r="F137" s="141">
        <f t="shared" si="2"/>
        <v>0.3920599997</v>
      </c>
      <c r="G137" s="141">
        <f t="shared" si="3"/>
        <v>-0.2739539645</v>
      </c>
      <c r="H137" s="141">
        <f t="shared" si="4"/>
        <v>453.392</v>
      </c>
      <c r="I137" s="141">
        <f t="shared" si="5"/>
        <v>0</v>
      </c>
      <c r="J137" s="142">
        <f t="shared" si="8"/>
        <v>0</v>
      </c>
      <c r="K137" s="141">
        <f t="shared" si="10"/>
        <v>0</v>
      </c>
    </row>
    <row r="138">
      <c r="C138" s="140">
        <f t="shared" si="6"/>
        <v>133</v>
      </c>
      <c r="D138" s="141">
        <f t="shared" si="9"/>
        <v>453.392</v>
      </c>
      <c r="E138" s="109">
        <f t="shared" si="1"/>
        <v>0</v>
      </c>
      <c r="F138" s="141">
        <f t="shared" si="2"/>
        <v>0.2707216926</v>
      </c>
      <c r="G138" s="141">
        <f t="shared" si="3"/>
        <v>-0.6106317706</v>
      </c>
      <c r="H138" s="141">
        <f t="shared" si="4"/>
        <v>453.392</v>
      </c>
      <c r="I138" s="141">
        <f t="shared" si="5"/>
        <v>0</v>
      </c>
      <c r="J138" s="142">
        <f t="shared" si="8"/>
        <v>0</v>
      </c>
      <c r="K138" s="141">
        <f t="shared" si="10"/>
        <v>0</v>
      </c>
    </row>
    <row r="139">
      <c r="C139" s="140">
        <f t="shared" si="6"/>
        <v>134</v>
      </c>
      <c r="D139" s="141">
        <f t="shared" si="9"/>
        <v>453.392</v>
      </c>
      <c r="E139" s="109">
        <f t="shared" si="1"/>
        <v>0</v>
      </c>
      <c r="F139" s="141">
        <f t="shared" si="2"/>
        <v>0.1180017718</v>
      </c>
      <c r="G139" s="141">
        <f t="shared" si="3"/>
        <v>-1.185035164</v>
      </c>
      <c r="H139" s="141">
        <f t="shared" si="4"/>
        <v>453.392</v>
      </c>
      <c r="I139" s="141">
        <f t="shared" si="5"/>
        <v>0</v>
      </c>
      <c r="J139" s="142">
        <f t="shared" si="8"/>
        <v>0</v>
      </c>
      <c r="K139" s="141">
        <f t="shared" si="10"/>
        <v>0</v>
      </c>
    </row>
    <row r="140">
      <c r="C140" s="140">
        <f t="shared" si="6"/>
        <v>135</v>
      </c>
      <c r="D140" s="141">
        <f t="shared" si="9"/>
        <v>453.392</v>
      </c>
      <c r="E140" s="109">
        <f t="shared" si="1"/>
        <v>14</v>
      </c>
      <c r="F140" s="141">
        <f t="shared" si="2"/>
        <v>0.9727482393</v>
      </c>
      <c r="G140" s="141">
        <f t="shared" si="3"/>
        <v>1.92281314</v>
      </c>
      <c r="H140" s="141">
        <f t="shared" si="4"/>
        <v>439.392</v>
      </c>
      <c r="I140" s="141">
        <f t="shared" si="5"/>
        <v>0</v>
      </c>
      <c r="J140" s="142">
        <f t="shared" si="8"/>
        <v>1</v>
      </c>
      <c r="K140" s="141">
        <f t="shared" si="10"/>
        <v>0</v>
      </c>
    </row>
    <row r="141">
      <c r="C141" s="140">
        <f t="shared" si="6"/>
        <v>136</v>
      </c>
      <c r="D141" s="141">
        <f t="shared" si="9"/>
        <v>439.392</v>
      </c>
      <c r="E141" s="109">
        <f t="shared" si="1"/>
        <v>0</v>
      </c>
      <c r="F141" s="141">
        <f t="shared" si="2"/>
        <v>0.2583120554</v>
      </c>
      <c r="G141" s="141">
        <f t="shared" si="3"/>
        <v>-0.6485579994</v>
      </c>
      <c r="H141" s="141">
        <f t="shared" si="4"/>
        <v>439.392</v>
      </c>
      <c r="I141" s="141">
        <f t="shared" si="5"/>
        <v>0</v>
      </c>
      <c r="J141" s="142">
        <f t="shared" si="8"/>
        <v>0</v>
      </c>
      <c r="K141" s="141">
        <f t="shared" si="10"/>
        <v>1</v>
      </c>
    </row>
    <row r="142">
      <c r="C142" s="140">
        <f t="shared" si="6"/>
        <v>137</v>
      </c>
      <c r="D142" s="141">
        <f t="shared" si="9"/>
        <v>439.392</v>
      </c>
      <c r="E142" s="109">
        <f t="shared" si="1"/>
        <v>10</v>
      </c>
      <c r="F142" s="141">
        <f t="shared" si="2"/>
        <v>0.8545677507</v>
      </c>
      <c r="G142" s="141">
        <f t="shared" si="3"/>
        <v>1.056227044</v>
      </c>
      <c r="H142" s="141">
        <f t="shared" si="4"/>
        <v>429.392</v>
      </c>
      <c r="I142" s="141">
        <f t="shared" si="5"/>
        <v>0</v>
      </c>
      <c r="J142" s="142">
        <f t="shared" si="8"/>
        <v>0</v>
      </c>
      <c r="K142" s="141">
        <f t="shared" si="10"/>
        <v>1</v>
      </c>
    </row>
    <row r="143">
      <c r="C143" s="140">
        <f t="shared" si="6"/>
        <v>138</v>
      </c>
      <c r="D143" s="141">
        <f t="shared" si="9"/>
        <v>429.392</v>
      </c>
      <c r="E143" s="109">
        <f t="shared" si="1"/>
        <v>0</v>
      </c>
      <c r="F143" s="141">
        <f t="shared" si="2"/>
        <v>0.167153039</v>
      </c>
      <c r="G143" s="141">
        <f t="shared" si="3"/>
        <v>-0.9654767462</v>
      </c>
      <c r="H143" s="141">
        <f t="shared" si="4"/>
        <v>429.392</v>
      </c>
      <c r="I143" s="141">
        <f t="shared" si="5"/>
        <v>0</v>
      </c>
      <c r="J143" s="142">
        <f t="shared" si="8"/>
        <v>0</v>
      </c>
      <c r="K143" s="141">
        <f t="shared" si="10"/>
        <v>1</v>
      </c>
    </row>
    <row r="144">
      <c r="C144" s="140">
        <f t="shared" si="6"/>
        <v>139</v>
      </c>
      <c r="D144" s="141">
        <f t="shared" si="9"/>
        <v>429.392</v>
      </c>
      <c r="E144" s="109">
        <f t="shared" si="1"/>
        <v>0</v>
      </c>
      <c r="F144" s="141">
        <f t="shared" si="2"/>
        <v>0.03578611775</v>
      </c>
      <c r="G144" s="141">
        <f t="shared" si="3"/>
        <v>-1.801829498</v>
      </c>
      <c r="H144" s="141">
        <f t="shared" si="4"/>
        <v>429.392</v>
      </c>
      <c r="I144" s="141">
        <f t="shared" si="5"/>
        <v>0</v>
      </c>
      <c r="J144" s="142">
        <f t="shared" si="8"/>
        <v>0</v>
      </c>
      <c r="K144" s="141">
        <f t="shared" si="10"/>
        <v>1</v>
      </c>
    </row>
    <row r="145">
      <c r="C145" s="140">
        <f t="shared" si="6"/>
        <v>140</v>
      </c>
      <c r="D145" s="141">
        <f t="shared" si="9"/>
        <v>429.392</v>
      </c>
      <c r="E145" s="109">
        <f t="shared" si="1"/>
        <v>12</v>
      </c>
      <c r="F145" s="141">
        <f t="shared" si="2"/>
        <v>0.9390532797</v>
      </c>
      <c r="G145" s="141">
        <f t="shared" si="3"/>
        <v>1.546874793</v>
      </c>
      <c r="H145" s="141">
        <f t="shared" si="4"/>
        <v>417.392</v>
      </c>
      <c r="I145" s="141">
        <f t="shared" si="5"/>
        <v>0</v>
      </c>
      <c r="J145" s="142">
        <f t="shared" si="8"/>
        <v>0</v>
      </c>
      <c r="K145" s="141">
        <f t="shared" si="10"/>
        <v>1</v>
      </c>
    </row>
    <row r="146">
      <c r="C146" s="140">
        <f t="shared" si="6"/>
        <v>141</v>
      </c>
      <c r="D146" s="141">
        <f t="shared" si="9"/>
        <v>417.392</v>
      </c>
      <c r="E146" s="109">
        <f t="shared" si="1"/>
        <v>0</v>
      </c>
      <c r="F146" s="141">
        <f t="shared" si="2"/>
        <v>0.1922784993</v>
      </c>
      <c r="G146" s="141">
        <f t="shared" si="3"/>
        <v>-0.8695305626</v>
      </c>
      <c r="H146" s="141">
        <f t="shared" si="4"/>
        <v>417.392</v>
      </c>
      <c r="I146" s="141">
        <f t="shared" si="5"/>
        <v>0</v>
      </c>
      <c r="J146" s="142">
        <f t="shared" si="8"/>
        <v>0</v>
      </c>
      <c r="K146" s="141">
        <f t="shared" si="10"/>
        <v>1</v>
      </c>
    </row>
    <row r="147">
      <c r="C147" s="140">
        <f t="shared" si="6"/>
        <v>142</v>
      </c>
      <c r="D147" s="141">
        <f t="shared" si="9"/>
        <v>417.392</v>
      </c>
      <c r="E147" s="109">
        <f t="shared" si="1"/>
        <v>13</v>
      </c>
      <c r="F147" s="141">
        <f t="shared" si="2"/>
        <v>0.9486497741</v>
      </c>
      <c r="G147" s="141">
        <f t="shared" si="3"/>
        <v>1.631900483</v>
      </c>
      <c r="H147" s="141">
        <f t="shared" si="4"/>
        <v>404.392</v>
      </c>
      <c r="I147" s="141">
        <f t="shared" si="5"/>
        <v>0</v>
      </c>
      <c r="J147" s="142">
        <f t="shared" si="8"/>
        <v>0</v>
      </c>
      <c r="K147" s="141">
        <f t="shared" si="10"/>
        <v>1</v>
      </c>
    </row>
    <row r="148">
      <c r="C148" s="140">
        <f t="shared" si="6"/>
        <v>143</v>
      </c>
      <c r="D148" s="141">
        <f t="shared" si="9"/>
        <v>404.392</v>
      </c>
      <c r="E148" s="109">
        <f t="shared" si="1"/>
        <v>8</v>
      </c>
      <c r="F148" s="141">
        <f t="shared" si="2"/>
        <v>0.802805745</v>
      </c>
      <c r="G148" s="141">
        <f t="shared" si="3"/>
        <v>0.8516857886</v>
      </c>
      <c r="H148" s="141">
        <f t="shared" si="4"/>
        <v>396.392</v>
      </c>
      <c r="I148" s="141">
        <f t="shared" si="5"/>
        <v>0</v>
      </c>
      <c r="J148" s="142">
        <f t="shared" si="8"/>
        <v>0</v>
      </c>
      <c r="K148" s="141">
        <f t="shared" si="10"/>
        <v>1</v>
      </c>
    </row>
    <row r="149">
      <c r="C149" s="140">
        <f t="shared" si="6"/>
        <v>144</v>
      </c>
      <c r="D149" s="141">
        <f t="shared" si="9"/>
        <v>396.392</v>
      </c>
      <c r="E149" s="109">
        <f t="shared" si="1"/>
        <v>6</v>
      </c>
      <c r="F149" s="141">
        <f t="shared" si="2"/>
        <v>0.651976345</v>
      </c>
      <c r="G149" s="141">
        <f t="shared" si="3"/>
        <v>0.3906617033</v>
      </c>
      <c r="H149" s="141">
        <f t="shared" si="4"/>
        <v>390.392</v>
      </c>
      <c r="I149" s="141">
        <f t="shared" si="5"/>
        <v>0</v>
      </c>
      <c r="J149" s="142">
        <f t="shared" si="8"/>
        <v>0</v>
      </c>
      <c r="K149" s="141">
        <f t="shared" si="10"/>
        <v>1</v>
      </c>
    </row>
    <row r="150">
      <c r="C150" s="140">
        <f t="shared" si="6"/>
        <v>145</v>
      </c>
      <c r="D150" s="141">
        <f t="shared" si="9"/>
        <v>390.392</v>
      </c>
      <c r="E150" s="109">
        <f t="shared" si="1"/>
        <v>0</v>
      </c>
      <c r="F150" s="141">
        <f t="shared" si="2"/>
        <v>0.2601879194</v>
      </c>
      <c r="G150" s="141">
        <f t="shared" si="3"/>
        <v>-0.6427661686</v>
      </c>
      <c r="H150" s="141">
        <f t="shared" si="4"/>
        <v>390.392</v>
      </c>
      <c r="I150" s="141">
        <f t="shared" si="5"/>
        <v>0</v>
      </c>
      <c r="J150" s="142">
        <f t="shared" si="8"/>
        <v>0</v>
      </c>
      <c r="K150" s="141">
        <f t="shared" si="10"/>
        <v>1</v>
      </c>
    </row>
    <row r="151">
      <c r="C151" s="140">
        <f t="shared" si="6"/>
        <v>146</v>
      </c>
      <c r="D151" s="141">
        <f t="shared" si="9"/>
        <v>390.392</v>
      </c>
      <c r="E151" s="109">
        <f t="shared" si="1"/>
        <v>0</v>
      </c>
      <c r="F151" s="141">
        <f t="shared" si="2"/>
        <v>0.02602078077</v>
      </c>
      <c r="G151" s="141">
        <f t="shared" si="3"/>
        <v>-1.942789796</v>
      </c>
      <c r="H151" s="141">
        <f t="shared" si="4"/>
        <v>390.392</v>
      </c>
      <c r="I151" s="141">
        <f t="shared" si="5"/>
        <v>0</v>
      </c>
      <c r="J151" s="142">
        <f t="shared" si="8"/>
        <v>0</v>
      </c>
      <c r="K151" s="141">
        <f t="shared" si="10"/>
        <v>1</v>
      </c>
    </row>
    <row r="152">
      <c r="C152" s="140">
        <f t="shared" si="6"/>
        <v>147</v>
      </c>
      <c r="D152" s="141">
        <f t="shared" si="9"/>
        <v>390.392</v>
      </c>
      <c r="E152" s="109">
        <f t="shared" si="1"/>
        <v>1</v>
      </c>
      <c r="F152" s="141">
        <f t="shared" si="2"/>
        <v>0.3126952522</v>
      </c>
      <c r="G152" s="141">
        <f t="shared" si="3"/>
        <v>-0.4882249638</v>
      </c>
      <c r="H152" s="141">
        <f t="shared" si="4"/>
        <v>389.392</v>
      </c>
      <c r="I152" s="141">
        <f t="shared" si="5"/>
        <v>0</v>
      </c>
      <c r="J152" s="142">
        <f t="shared" si="8"/>
        <v>0</v>
      </c>
      <c r="K152" s="141">
        <f t="shared" si="10"/>
        <v>1</v>
      </c>
    </row>
    <row r="153">
      <c r="C153" s="140">
        <f t="shared" si="6"/>
        <v>148</v>
      </c>
      <c r="D153" s="141">
        <f t="shared" si="9"/>
        <v>389.392</v>
      </c>
      <c r="E153" s="109">
        <f t="shared" si="1"/>
        <v>0</v>
      </c>
      <c r="F153" s="141">
        <f t="shared" si="2"/>
        <v>0.1313400732</v>
      </c>
      <c r="G153" s="141">
        <f t="shared" si="3"/>
        <v>-1.120078888</v>
      </c>
      <c r="H153" s="141">
        <f t="shared" si="4"/>
        <v>389.392</v>
      </c>
      <c r="I153" s="141">
        <f t="shared" si="5"/>
        <v>0</v>
      </c>
      <c r="J153" s="142">
        <f t="shared" si="8"/>
        <v>0</v>
      </c>
      <c r="K153" s="141">
        <f t="shared" si="10"/>
        <v>1</v>
      </c>
    </row>
    <row r="154">
      <c r="C154" s="140">
        <f t="shared" si="6"/>
        <v>149</v>
      </c>
      <c r="D154" s="141">
        <f t="shared" si="9"/>
        <v>389.392</v>
      </c>
      <c r="E154" s="109">
        <f t="shared" si="1"/>
        <v>1</v>
      </c>
      <c r="F154" s="141">
        <f t="shared" si="2"/>
        <v>0.2986960193</v>
      </c>
      <c r="G154" s="141">
        <f t="shared" si="3"/>
        <v>-0.5281545987</v>
      </c>
      <c r="H154" s="141">
        <f t="shared" si="4"/>
        <v>388.392</v>
      </c>
      <c r="I154" s="141">
        <f t="shared" si="5"/>
        <v>0</v>
      </c>
      <c r="J154" s="142">
        <f t="shared" si="8"/>
        <v>0</v>
      </c>
      <c r="K154" s="141">
        <f t="shared" si="10"/>
        <v>1</v>
      </c>
    </row>
    <row r="155">
      <c r="C155" s="140">
        <f t="shared" si="6"/>
        <v>150</v>
      </c>
      <c r="D155" s="141">
        <f t="shared" si="9"/>
        <v>388.392</v>
      </c>
      <c r="E155" s="109">
        <f t="shared" si="1"/>
        <v>1</v>
      </c>
      <c r="F155" s="141">
        <f t="shared" si="2"/>
        <v>0.2983650279</v>
      </c>
      <c r="G155" s="141">
        <f t="shared" si="3"/>
        <v>-0.5291086873</v>
      </c>
      <c r="H155" s="141">
        <f t="shared" si="4"/>
        <v>387.392</v>
      </c>
      <c r="I155" s="141">
        <f t="shared" si="5"/>
        <v>0</v>
      </c>
      <c r="J155" s="142">
        <f t="shared" si="8"/>
        <v>0</v>
      </c>
      <c r="K155" s="141">
        <f t="shared" si="10"/>
        <v>1</v>
      </c>
    </row>
    <row r="156">
      <c r="C156" s="140">
        <f t="shared" si="6"/>
        <v>151</v>
      </c>
      <c r="D156" s="141">
        <f t="shared" si="9"/>
        <v>387.392</v>
      </c>
      <c r="E156" s="109">
        <f t="shared" si="1"/>
        <v>10</v>
      </c>
      <c r="F156" s="141">
        <f t="shared" si="2"/>
        <v>0.8576976679</v>
      </c>
      <c r="G156" s="141">
        <f t="shared" si="3"/>
        <v>1.070032536</v>
      </c>
      <c r="H156" s="141">
        <f t="shared" si="4"/>
        <v>377.392</v>
      </c>
      <c r="I156" s="141">
        <f t="shared" si="5"/>
        <v>0</v>
      </c>
      <c r="J156" s="142">
        <f t="shared" si="8"/>
        <v>0</v>
      </c>
      <c r="K156" s="141">
        <f t="shared" si="10"/>
        <v>1</v>
      </c>
    </row>
    <row r="157">
      <c r="C157" s="140">
        <f t="shared" si="6"/>
        <v>152</v>
      </c>
      <c r="D157" s="141">
        <f t="shared" si="9"/>
        <v>377.392</v>
      </c>
      <c r="E157" s="109">
        <f t="shared" si="1"/>
        <v>18</v>
      </c>
      <c r="F157" s="141">
        <f t="shared" si="2"/>
        <v>0.9954335803</v>
      </c>
      <c r="G157" s="141">
        <f t="shared" si="3"/>
        <v>2.607041112</v>
      </c>
      <c r="H157" s="141">
        <f t="shared" si="4"/>
        <v>359.392</v>
      </c>
      <c r="I157" s="141">
        <f t="shared" si="5"/>
        <v>0</v>
      </c>
      <c r="J157" s="142">
        <f t="shared" si="8"/>
        <v>0</v>
      </c>
      <c r="K157" s="141">
        <f t="shared" si="10"/>
        <v>1</v>
      </c>
    </row>
    <row r="158">
      <c r="C158" s="140">
        <f t="shared" si="6"/>
        <v>153</v>
      </c>
      <c r="D158" s="141">
        <f t="shared" si="9"/>
        <v>359.392</v>
      </c>
      <c r="E158" s="109">
        <f t="shared" si="1"/>
        <v>1</v>
      </c>
      <c r="F158" s="141">
        <f t="shared" si="2"/>
        <v>0.2915829405</v>
      </c>
      <c r="G158" s="141">
        <f t="shared" si="3"/>
        <v>-0.5487662411</v>
      </c>
      <c r="H158" s="141">
        <f t="shared" si="4"/>
        <v>358.392</v>
      </c>
      <c r="I158" s="141">
        <f t="shared" si="5"/>
        <v>0</v>
      </c>
      <c r="J158" s="142">
        <f t="shared" si="8"/>
        <v>0</v>
      </c>
      <c r="K158" s="141">
        <f t="shared" si="10"/>
        <v>1</v>
      </c>
    </row>
    <row r="159">
      <c r="C159" s="140">
        <f t="shared" si="6"/>
        <v>154</v>
      </c>
      <c r="D159" s="141">
        <f t="shared" si="9"/>
        <v>358.392</v>
      </c>
      <c r="E159" s="109">
        <f t="shared" si="1"/>
        <v>0</v>
      </c>
      <c r="F159" s="141">
        <f t="shared" si="2"/>
        <v>0.05997771667</v>
      </c>
      <c r="G159" s="141">
        <f t="shared" si="3"/>
        <v>-1.554960683</v>
      </c>
      <c r="H159" s="141">
        <f t="shared" si="4"/>
        <v>358.392</v>
      </c>
      <c r="I159" s="141">
        <f t="shared" si="5"/>
        <v>0</v>
      </c>
      <c r="J159" s="142">
        <f t="shared" si="8"/>
        <v>0</v>
      </c>
      <c r="K159" s="141">
        <f t="shared" si="10"/>
        <v>1</v>
      </c>
    </row>
    <row r="160">
      <c r="C160" s="140">
        <f t="shared" si="6"/>
        <v>155</v>
      </c>
      <c r="D160" s="141">
        <f t="shared" si="9"/>
        <v>358.392</v>
      </c>
      <c r="E160" s="109">
        <f t="shared" si="1"/>
        <v>0</v>
      </c>
      <c r="F160" s="141">
        <f t="shared" si="2"/>
        <v>0.07455325488</v>
      </c>
      <c r="G160" s="141">
        <f t="shared" si="3"/>
        <v>-1.442694642</v>
      </c>
      <c r="H160" s="141">
        <f t="shared" si="4"/>
        <v>358.392</v>
      </c>
      <c r="I160" s="141">
        <f t="shared" si="5"/>
        <v>0</v>
      </c>
      <c r="J160" s="142">
        <f t="shared" si="8"/>
        <v>0</v>
      </c>
      <c r="K160" s="141">
        <f t="shared" si="10"/>
        <v>1</v>
      </c>
    </row>
    <row r="161">
      <c r="C161" s="140">
        <f t="shared" si="6"/>
        <v>156</v>
      </c>
      <c r="D161" s="141">
        <f t="shared" si="9"/>
        <v>358.392</v>
      </c>
      <c r="E161" s="109">
        <f t="shared" si="1"/>
        <v>1</v>
      </c>
      <c r="F161" s="141">
        <f t="shared" si="2"/>
        <v>0.328694255</v>
      </c>
      <c r="G161" s="141">
        <f t="shared" si="3"/>
        <v>-0.4435215854</v>
      </c>
      <c r="H161" s="141">
        <f t="shared" si="4"/>
        <v>357.392</v>
      </c>
      <c r="I161" s="141">
        <f t="shared" si="5"/>
        <v>0</v>
      </c>
      <c r="J161" s="142">
        <f t="shared" si="8"/>
        <v>0</v>
      </c>
      <c r="K161" s="141">
        <f t="shared" si="10"/>
        <v>1</v>
      </c>
    </row>
    <row r="162">
      <c r="C162" s="140">
        <f t="shared" si="6"/>
        <v>157</v>
      </c>
      <c r="D162" s="141">
        <f t="shared" si="9"/>
        <v>357.392</v>
      </c>
      <c r="E162" s="109">
        <f t="shared" si="1"/>
        <v>4</v>
      </c>
      <c r="F162" s="141">
        <f t="shared" si="2"/>
        <v>0.4981499745</v>
      </c>
      <c r="G162" s="141">
        <f t="shared" si="3"/>
        <v>-0.004637342824</v>
      </c>
      <c r="H162" s="141">
        <f t="shared" si="4"/>
        <v>353.392</v>
      </c>
      <c r="I162" s="141">
        <f t="shared" si="5"/>
        <v>0</v>
      </c>
      <c r="J162" s="142">
        <f t="shared" si="8"/>
        <v>0</v>
      </c>
      <c r="K162" s="141">
        <f t="shared" si="10"/>
        <v>1</v>
      </c>
    </row>
    <row r="163">
      <c r="C163" s="140">
        <f t="shared" si="6"/>
        <v>158</v>
      </c>
      <c r="D163" s="141">
        <f t="shared" si="9"/>
        <v>353.392</v>
      </c>
      <c r="E163" s="109">
        <f t="shared" si="1"/>
        <v>9</v>
      </c>
      <c r="F163" s="141">
        <f t="shared" si="2"/>
        <v>0.8436153738</v>
      </c>
      <c r="G163" s="141">
        <f t="shared" si="3"/>
        <v>1.009428341</v>
      </c>
      <c r="H163" s="141">
        <f t="shared" si="4"/>
        <v>344.392</v>
      </c>
      <c r="I163" s="141">
        <f t="shared" si="5"/>
        <v>0</v>
      </c>
      <c r="J163" s="142">
        <f t="shared" si="8"/>
        <v>0</v>
      </c>
      <c r="K163" s="141">
        <f t="shared" si="10"/>
        <v>1</v>
      </c>
    </row>
    <row r="164">
      <c r="C164" s="140">
        <f t="shared" si="6"/>
        <v>159</v>
      </c>
      <c r="D164" s="141">
        <f t="shared" si="9"/>
        <v>344.392</v>
      </c>
      <c r="E164" s="109">
        <f t="shared" si="1"/>
        <v>3</v>
      </c>
      <c r="F164" s="141">
        <f t="shared" si="2"/>
        <v>0.4334549039</v>
      </c>
      <c r="G164" s="141">
        <f t="shared" si="3"/>
        <v>-0.1675849552</v>
      </c>
      <c r="H164" s="141">
        <f t="shared" si="4"/>
        <v>341.392</v>
      </c>
      <c r="I164" s="141">
        <f t="shared" si="5"/>
        <v>0</v>
      </c>
      <c r="J164" s="142">
        <f t="shared" si="8"/>
        <v>0</v>
      </c>
      <c r="K164" s="141">
        <f t="shared" si="10"/>
        <v>1</v>
      </c>
    </row>
    <row r="165">
      <c r="C165" s="140">
        <f t="shared" si="6"/>
        <v>160</v>
      </c>
      <c r="D165" s="141">
        <f t="shared" si="9"/>
        <v>341.392</v>
      </c>
      <c r="E165" s="109">
        <f t="shared" si="1"/>
        <v>3</v>
      </c>
      <c r="F165" s="141">
        <f t="shared" si="2"/>
        <v>0.4350533911</v>
      </c>
      <c r="G165" s="141">
        <f t="shared" si="3"/>
        <v>-0.1635228518</v>
      </c>
      <c r="H165" s="141">
        <f t="shared" si="4"/>
        <v>338.392</v>
      </c>
      <c r="I165" s="141">
        <f t="shared" si="5"/>
        <v>0</v>
      </c>
      <c r="J165" s="142">
        <f t="shared" si="8"/>
        <v>0</v>
      </c>
      <c r="K165" s="141">
        <f t="shared" si="10"/>
        <v>1</v>
      </c>
    </row>
    <row r="166">
      <c r="C166" s="140">
        <f t="shared" si="6"/>
        <v>161</v>
      </c>
      <c r="D166" s="141">
        <f t="shared" si="9"/>
        <v>338.392</v>
      </c>
      <c r="E166" s="109">
        <f t="shared" si="1"/>
        <v>1</v>
      </c>
      <c r="F166" s="141">
        <f t="shared" si="2"/>
        <v>0.3065284971</v>
      </c>
      <c r="G166" s="141">
        <f t="shared" si="3"/>
        <v>-0.5057146336</v>
      </c>
      <c r="H166" s="141">
        <f t="shared" si="4"/>
        <v>337.392</v>
      </c>
      <c r="I166" s="141">
        <f t="shared" si="5"/>
        <v>0</v>
      </c>
      <c r="J166" s="142">
        <f t="shared" si="8"/>
        <v>0</v>
      </c>
      <c r="K166" s="141">
        <f t="shared" si="10"/>
        <v>1</v>
      </c>
    </row>
    <row r="167">
      <c r="C167" s="140">
        <f t="shared" si="6"/>
        <v>162</v>
      </c>
      <c r="D167" s="141">
        <f t="shared" si="9"/>
        <v>337.392</v>
      </c>
      <c r="E167" s="109">
        <f t="shared" si="1"/>
        <v>0</v>
      </c>
      <c r="F167" s="141">
        <f t="shared" si="2"/>
        <v>0.1763366912</v>
      </c>
      <c r="G167" s="141">
        <f t="shared" si="3"/>
        <v>-0.9294163024</v>
      </c>
      <c r="H167" s="141">
        <f t="shared" si="4"/>
        <v>337.392</v>
      </c>
      <c r="I167" s="141">
        <f t="shared" si="5"/>
        <v>0</v>
      </c>
      <c r="J167" s="142">
        <f t="shared" si="8"/>
        <v>0</v>
      </c>
      <c r="K167" s="141">
        <f t="shared" si="10"/>
        <v>1</v>
      </c>
    </row>
    <row r="168">
      <c r="C168" s="140">
        <f t="shared" si="6"/>
        <v>163</v>
      </c>
      <c r="D168" s="141">
        <f t="shared" si="9"/>
        <v>337.392</v>
      </c>
      <c r="E168" s="109">
        <f t="shared" si="1"/>
        <v>7</v>
      </c>
      <c r="F168" s="141">
        <f t="shared" si="2"/>
        <v>0.7413017752</v>
      </c>
      <c r="G168" s="141">
        <f t="shared" si="3"/>
        <v>0.6473639073</v>
      </c>
      <c r="H168" s="141">
        <f t="shared" si="4"/>
        <v>330.392</v>
      </c>
      <c r="I168" s="141">
        <f t="shared" si="5"/>
        <v>0</v>
      </c>
      <c r="J168" s="142">
        <f t="shared" si="8"/>
        <v>0</v>
      </c>
      <c r="K168" s="141">
        <f t="shared" si="10"/>
        <v>1</v>
      </c>
    </row>
    <row r="169">
      <c r="C169" s="140">
        <f t="shared" si="6"/>
        <v>164</v>
      </c>
      <c r="D169" s="141">
        <f t="shared" si="9"/>
        <v>330.392</v>
      </c>
      <c r="E169" s="109">
        <f t="shared" si="1"/>
        <v>7</v>
      </c>
      <c r="F169" s="141">
        <f t="shared" si="2"/>
        <v>0.6966215944</v>
      </c>
      <c r="G169" s="141">
        <f t="shared" si="3"/>
        <v>0.5147083883</v>
      </c>
      <c r="H169" s="141">
        <f t="shared" si="4"/>
        <v>323.392</v>
      </c>
      <c r="I169" s="141">
        <f t="shared" si="5"/>
        <v>0</v>
      </c>
      <c r="J169" s="142">
        <f t="shared" si="8"/>
        <v>0</v>
      </c>
      <c r="K169" s="141">
        <f t="shared" si="10"/>
        <v>1</v>
      </c>
    </row>
    <row r="170">
      <c r="C170" s="140">
        <f t="shared" si="6"/>
        <v>165</v>
      </c>
      <c r="D170" s="109">
        <f t="shared" si="9"/>
        <v>769.588</v>
      </c>
      <c r="E170" s="109">
        <f t="shared" si="1"/>
        <v>9</v>
      </c>
      <c r="F170" s="141">
        <f t="shared" si="2"/>
        <v>0.818099539</v>
      </c>
      <c r="G170" s="141">
        <f t="shared" si="3"/>
        <v>0.9081463174</v>
      </c>
      <c r="H170" s="141">
        <f t="shared" si="4"/>
        <v>760.588</v>
      </c>
      <c r="I170" s="141">
        <f t="shared" si="5"/>
        <v>0</v>
      </c>
      <c r="J170" s="142">
        <f t="shared" si="8"/>
        <v>0</v>
      </c>
      <c r="K170" s="141">
        <f t="shared" si="10"/>
        <v>0</v>
      </c>
    </row>
    <row r="171">
      <c r="C171" s="140">
        <f t="shared" si="6"/>
        <v>166</v>
      </c>
      <c r="D171" s="141">
        <f t="shared" si="9"/>
        <v>760.588</v>
      </c>
      <c r="E171" s="109">
        <f t="shared" si="1"/>
        <v>7</v>
      </c>
      <c r="F171" s="141">
        <f t="shared" si="2"/>
        <v>0.7450198757</v>
      </c>
      <c r="G171" s="141">
        <f t="shared" si="3"/>
        <v>0.6588995912</v>
      </c>
      <c r="H171" s="141">
        <f t="shared" si="4"/>
        <v>753.588</v>
      </c>
      <c r="I171" s="141">
        <f t="shared" si="5"/>
        <v>0</v>
      </c>
      <c r="J171" s="142">
        <f t="shared" si="8"/>
        <v>0</v>
      </c>
      <c r="K171" s="141">
        <f t="shared" si="10"/>
        <v>0</v>
      </c>
    </row>
    <row r="172">
      <c r="C172" s="140">
        <f t="shared" si="6"/>
        <v>167</v>
      </c>
      <c r="D172" s="141">
        <f t="shared" si="9"/>
        <v>753.588</v>
      </c>
      <c r="E172" s="109">
        <f t="shared" si="1"/>
        <v>3</v>
      </c>
      <c r="F172" s="141">
        <f t="shared" si="2"/>
        <v>0.4329637122</v>
      </c>
      <c r="G172" s="141">
        <f t="shared" si="3"/>
        <v>-0.1688337325</v>
      </c>
      <c r="H172" s="141">
        <f t="shared" si="4"/>
        <v>750.588</v>
      </c>
      <c r="I172" s="141">
        <f t="shared" si="5"/>
        <v>0</v>
      </c>
      <c r="J172" s="142">
        <f t="shared" si="8"/>
        <v>0</v>
      </c>
      <c r="K172" s="141">
        <f t="shared" si="10"/>
        <v>0</v>
      </c>
    </row>
    <row r="173">
      <c r="C173" s="140">
        <f t="shared" si="6"/>
        <v>168</v>
      </c>
      <c r="D173" s="141">
        <f t="shared" si="9"/>
        <v>750.588</v>
      </c>
      <c r="E173" s="109">
        <f t="shared" si="1"/>
        <v>3</v>
      </c>
      <c r="F173" s="141">
        <f t="shared" si="2"/>
        <v>0.4806159911</v>
      </c>
      <c r="G173" s="141">
        <f t="shared" si="3"/>
        <v>-0.04860763907</v>
      </c>
      <c r="H173" s="141">
        <f t="shared" si="4"/>
        <v>747.588</v>
      </c>
      <c r="I173" s="141">
        <f t="shared" si="5"/>
        <v>0</v>
      </c>
      <c r="J173" s="142">
        <f t="shared" si="8"/>
        <v>0</v>
      </c>
      <c r="K173" s="141">
        <f t="shared" si="10"/>
        <v>0</v>
      </c>
    </row>
    <row r="174">
      <c r="C174" s="140">
        <f t="shared" si="6"/>
        <v>169</v>
      </c>
      <c r="D174" s="141">
        <f t="shared" si="9"/>
        <v>747.588</v>
      </c>
      <c r="E174" s="109">
        <f t="shared" si="1"/>
        <v>18</v>
      </c>
      <c r="F174" s="141">
        <f t="shared" si="2"/>
        <v>0.9958179387</v>
      </c>
      <c r="G174" s="141">
        <f t="shared" si="3"/>
        <v>2.637006512</v>
      </c>
      <c r="H174" s="141">
        <f t="shared" si="4"/>
        <v>729.588</v>
      </c>
      <c r="I174" s="141">
        <f t="shared" si="5"/>
        <v>0</v>
      </c>
      <c r="J174" s="142">
        <f t="shared" si="8"/>
        <v>0</v>
      </c>
      <c r="K174" s="141">
        <f t="shared" si="10"/>
        <v>0</v>
      </c>
    </row>
    <row r="175">
      <c r="C175" s="140">
        <f t="shared" si="6"/>
        <v>170</v>
      </c>
      <c r="D175" s="141">
        <f t="shared" si="9"/>
        <v>729.588</v>
      </c>
      <c r="E175" s="109">
        <f t="shared" si="1"/>
        <v>2</v>
      </c>
      <c r="F175" s="141">
        <f t="shared" si="2"/>
        <v>0.3680714303</v>
      </c>
      <c r="G175" s="141">
        <f t="shared" si="3"/>
        <v>-0.3369655622</v>
      </c>
      <c r="H175" s="141">
        <f t="shared" si="4"/>
        <v>727.588</v>
      </c>
      <c r="I175" s="141">
        <f t="shared" si="5"/>
        <v>0</v>
      </c>
      <c r="J175" s="142">
        <f t="shared" si="8"/>
        <v>0</v>
      </c>
      <c r="K175" s="141">
        <f t="shared" si="10"/>
        <v>0</v>
      </c>
    </row>
    <row r="176">
      <c r="C176" s="140">
        <f t="shared" si="6"/>
        <v>171</v>
      </c>
      <c r="D176" s="141">
        <f t="shared" si="9"/>
        <v>727.588</v>
      </c>
      <c r="E176" s="109">
        <f t="shared" si="1"/>
        <v>2</v>
      </c>
      <c r="F176" s="141">
        <f t="shared" si="2"/>
        <v>0.3627447794</v>
      </c>
      <c r="G176" s="141">
        <f t="shared" si="3"/>
        <v>-0.3511316842</v>
      </c>
      <c r="H176" s="141">
        <f t="shared" si="4"/>
        <v>725.588</v>
      </c>
      <c r="I176" s="141">
        <f t="shared" si="5"/>
        <v>0</v>
      </c>
      <c r="J176" s="142">
        <f t="shared" si="8"/>
        <v>0</v>
      </c>
      <c r="K176" s="141">
        <f t="shared" si="10"/>
        <v>0</v>
      </c>
    </row>
    <row r="177">
      <c r="C177" s="140">
        <f t="shared" si="6"/>
        <v>172</v>
      </c>
      <c r="D177" s="141">
        <f t="shared" si="9"/>
        <v>725.588</v>
      </c>
      <c r="E177" s="109">
        <f t="shared" si="1"/>
        <v>0</v>
      </c>
      <c r="F177" s="141">
        <f t="shared" si="2"/>
        <v>0.07746969798</v>
      </c>
      <c r="G177" s="141">
        <f t="shared" si="3"/>
        <v>-1.422299253</v>
      </c>
      <c r="H177" s="141">
        <f t="shared" si="4"/>
        <v>725.588</v>
      </c>
      <c r="I177" s="141">
        <f t="shared" si="5"/>
        <v>0</v>
      </c>
      <c r="J177" s="142">
        <f t="shared" si="8"/>
        <v>0</v>
      </c>
      <c r="K177" s="141">
        <f t="shared" si="10"/>
        <v>0</v>
      </c>
    </row>
    <row r="178">
      <c r="C178" s="140">
        <f t="shared" si="6"/>
        <v>173</v>
      </c>
      <c r="D178" s="141">
        <f t="shared" si="9"/>
        <v>725.588</v>
      </c>
      <c r="E178" s="109">
        <f t="shared" si="1"/>
        <v>11</v>
      </c>
      <c r="F178" s="141">
        <f t="shared" si="2"/>
        <v>0.9133372755</v>
      </c>
      <c r="G178" s="141">
        <f t="shared" si="3"/>
        <v>1.361595903</v>
      </c>
      <c r="H178" s="141">
        <f t="shared" si="4"/>
        <v>714.588</v>
      </c>
      <c r="I178" s="141">
        <f t="shared" si="5"/>
        <v>0</v>
      </c>
      <c r="J178" s="142">
        <f t="shared" si="8"/>
        <v>0</v>
      </c>
      <c r="K178" s="141">
        <f t="shared" si="10"/>
        <v>0</v>
      </c>
    </row>
    <row r="179">
      <c r="C179" s="140">
        <f t="shared" si="6"/>
        <v>174</v>
      </c>
      <c r="D179" s="141">
        <f t="shared" si="9"/>
        <v>714.588</v>
      </c>
      <c r="E179" s="109">
        <f t="shared" si="1"/>
        <v>5</v>
      </c>
      <c r="F179" s="141">
        <f t="shared" si="2"/>
        <v>0.6005053595</v>
      </c>
      <c r="G179" s="141">
        <f t="shared" si="3"/>
        <v>0.2546553808</v>
      </c>
      <c r="H179" s="141">
        <f t="shared" si="4"/>
        <v>709.588</v>
      </c>
      <c r="I179" s="141">
        <f t="shared" si="5"/>
        <v>0</v>
      </c>
      <c r="J179" s="142">
        <f t="shared" si="8"/>
        <v>0</v>
      </c>
      <c r="K179" s="141">
        <f t="shared" si="10"/>
        <v>0</v>
      </c>
    </row>
    <row r="180">
      <c r="C180" s="140">
        <f t="shared" si="6"/>
        <v>175</v>
      </c>
      <c r="D180" s="141">
        <f t="shared" si="9"/>
        <v>709.588</v>
      </c>
      <c r="E180" s="109">
        <f t="shared" si="1"/>
        <v>4</v>
      </c>
      <c r="F180" s="141">
        <f t="shared" si="2"/>
        <v>0.5279616433</v>
      </c>
      <c r="G180" s="141">
        <f t="shared" si="3"/>
        <v>0.07014693069</v>
      </c>
      <c r="H180" s="141">
        <f t="shared" si="4"/>
        <v>705.588</v>
      </c>
      <c r="I180" s="141">
        <f t="shared" si="5"/>
        <v>0</v>
      </c>
      <c r="J180" s="142">
        <f t="shared" si="8"/>
        <v>0</v>
      </c>
      <c r="K180" s="141">
        <f t="shared" si="10"/>
        <v>0</v>
      </c>
    </row>
    <row r="181">
      <c r="C181" s="140">
        <f t="shared" si="6"/>
        <v>176</v>
      </c>
      <c r="D181" s="141">
        <f t="shared" si="9"/>
        <v>705.588</v>
      </c>
      <c r="E181" s="109">
        <f t="shared" si="1"/>
        <v>7</v>
      </c>
      <c r="F181" s="141">
        <f t="shared" si="2"/>
        <v>0.7243531411</v>
      </c>
      <c r="G181" s="141">
        <f t="shared" si="3"/>
        <v>0.5958226401</v>
      </c>
      <c r="H181" s="141">
        <f t="shared" si="4"/>
        <v>698.588</v>
      </c>
      <c r="I181" s="141">
        <f t="shared" si="5"/>
        <v>0</v>
      </c>
      <c r="J181" s="142">
        <f t="shared" si="8"/>
        <v>0</v>
      </c>
      <c r="K181" s="141">
        <f t="shared" si="10"/>
        <v>0</v>
      </c>
    </row>
    <row r="182">
      <c r="C182" s="140">
        <f t="shared" si="6"/>
        <v>177</v>
      </c>
      <c r="D182" s="141">
        <f t="shared" si="9"/>
        <v>698.588</v>
      </c>
      <c r="E182" s="109">
        <f t="shared" si="1"/>
        <v>5</v>
      </c>
      <c r="F182" s="141">
        <f t="shared" si="2"/>
        <v>0.627182449</v>
      </c>
      <c r="G182" s="141">
        <f t="shared" si="3"/>
        <v>0.3244001551</v>
      </c>
      <c r="H182" s="141">
        <f t="shared" si="4"/>
        <v>693.588</v>
      </c>
      <c r="I182" s="141">
        <f t="shared" si="5"/>
        <v>0</v>
      </c>
      <c r="J182" s="142">
        <f t="shared" si="8"/>
        <v>0</v>
      </c>
      <c r="K182" s="141">
        <f t="shared" si="10"/>
        <v>0</v>
      </c>
    </row>
    <row r="183">
      <c r="C183" s="140">
        <f t="shared" si="6"/>
        <v>178</v>
      </c>
      <c r="D183" s="141">
        <f t="shared" si="9"/>
        <v>693.588</v>
      </c>
      <c r="E183" s="109">
        <f t="shared" si="1"/>
        <v>8</v>
      </c>
      <c r="F183" s="141">
        <f t="shared" si="2"/>
        <v>0.7614858434</v>
      </c>
      <c r="G183" s="141">
        <f t="shared" si="3"/>
        <v>0.7110902468</v>
      </c>
      <c r="H183" s="141">
        <f t="shared" si="4"/>
        <v>685.588</v>
      </c>
      <c r="I183" s="141">
        <f t="shared" si="5"/>
        <v>0</v>
      </c>
      <c r="J183" s="142">
        <f t="shared" si="8"/>
        <v>0</v>
      </c>
      <c r="K183" s="141">
        <f t="shared" si="10"/>
        <v>0</v>
      </c>
    </row>
    <row r="184">
      <c r="C184" s="140">
        <f t="shared" si="6"/>
        <v>179</v>
      </c>
      <c r="D184" s="141">
        <f t="shared" si="9"/>
        <v>685.588</v>
      </c>
      <c r="E184" s="109">
        <f t="shared" si="1"/>
        <v>6</v>
      </c>
      <c r="F184" s="141">
        <f t="shared" si="2"/>
        <v>0.657528127</v>
      </c>
      <c r="G184" s="141">
        <f t="shared" si="3"/>
        <v>0.405726259</v>
      </c>
      <c r="H184" s="141">
        <f t="shared" si="4"/>
        <v>679.588</v>
      </c>
      <c r="I184" s="141">
        <f t="shared" si="5"/>
        <v>0</v>
      </c>
      <c r="J184" s="142">
        <f t="shared" si="8"/>
        <v>0</v>
      </c>
      <c r="K184" s="141">
        <f t="shared" si="10"/>
        <v>0</v>
      </c>
    </row>
    <row r="185">
      <c r="C185" s="140">
        <f t="shared" si="6"/>
        <v>180</v>
      </c>
      <c r="D185" s="141">
        <f t="shared" si="9"/>
        <v>679.588</v>
      </c>
      <c r="E185" s="109">
        <f t="shared" si="1"/>
        <v>10</v>
      </c>
      <c r="F185" s="141">
        <f t="shared" si="2"/>
        <v>0.8708764481</v>
      </c>
      <c r="G185" s="141">
        <f t="shared" si="3"/>
        <v>1.130543918</v>
      </c>
      <c r="H185" s="141">
        <f t="shared" si="4"/>
        <v>669.588</v>
      </c>
      <c r="I185" s="141">
        <f t="shared" si="5"/>
        <v>0</v>
      </c>
      <c r="J185" s="142">
        <f t="shared" si="8"/>
        <v>0</v>
      </c>
      <c r="K185" s="141">
        <f t="shared" si="10"/>
        <v>0</v>
      </c>
    </row>
    <row r="186">
      <c r="C186" s="140">
        <f t="shared" si="6"/>
        <v>181</v>
      </c>
      <c r="D186" s="141">
        <f t="shared" si="9"/>
        <v>669.588</v>
      </c>
      <c r="E186" s="109">
        <f t="shared" si="1"/>
        <v>3</v>
      </c>
      <c r="F186" s="141">
        <f t="shared" si="2"/>
        <v>0.4608189651</v>
      </c>
      <c r="G186" s="141">
        <f t="shared" si="3"/>
        <v>-0.09837071206</v>
      </c>
      <c r="H186" s="141">
        <f t="shared" si="4"/>
        <v>666.588</v>
      </c>
      <c r="I186" s="141">
        <f t="shared" si="5"/>
        <v>0</v>
      </c>
      <c r="J186" s="142">
        <f t="shared" si="8"/>
        <v>0</v>
      </c>
      <c r="K186" s="141">
        <f t="shared" si="10"/>
        <v>0</v>
      </c>
    </row>
    <row r="187">
      <c r="C187" s="140">
        <f t="shared" si="6"/>
        <v>182</v>
      </c>
      <c r="D187" s="141">
        <f t="shared" si="9"/>
        <v>666.588</v>
      </c>
      <c r="E187" s="109">
        <f t="shared" si="1"/>
        <v>6</v>
      </c>
      <c r="F187" s="141">
        <f t="shared" si="2"/>
        <v>0.6665902666</v>
      </c>
      <c r="G187" s="141">
        <f t="shared" si="3"/>
        <v>0.4305171876</v>
      </c>
      <c r="H187" s="141">
        <f t="shared" si="4"/>
        <v>660.588</v>
      </c>
      <c r="I187" s="141">
        <f t="shared" si="5"/>
        <v>0</v>
      </c>
      <c r="J187" s="142">
        <f t="shared" si="8"/>
        <v>0</v>
      </c>
      <c r="K187" s="141">
        <f t="shared" si="10"/>
        <v>0</v>
      </c>
    </row>
    <row r="188">
      <c r="C188" s="140">
        <f t="shared" si="6"/>
        <v>183</v>
      </c>
      <c r="D188" s="141">
        <f t="shared" si="9"/>
        <v>660.588</v>
      </c>
      <c r="E188" s="109">
        <f t="shared" si="1"/>
        <v>10</v>
      </c>
      <c r="F188" s="141">
        <f t="shared" si="2"/>
        <v>0.8806648164</v>
      </c>
      <c r="G188" s="141">
        <f t="shared" si="3"/>
        <v>1.178316713</v>
      </c>
      <c r="H188" s="141">
        <f t="shared" si="4"/>
        <v>650.588</v>
      </c>
      <c r="I188" s="141">
        <f t="shared" si="5"/>
        <v>0</v>
      </c>
      <c r="J188" s="142">
        <f t="shared" si="8"/>
        <v>0</v>
      </c>
      <c r="K188" s="141">
        <f t="shared" si="10"/>
        <v>0</v>
      </c>
    </row>
    <row r="189">
      <c r="C189" s="140">
        <f t="shared" si="6"/>
        <v>184</v>
      </c>
      <c r="D189" s="141">
        <f t="shared" si="9"/>
        <v>650.588</v>
      </c>
      <c r="E189" s="109">
        <f t="shared" si="1"/>
        <v>15</v>
      </c>
      <c r="F189" s="141">
        <f t="shared" si="2"/>
        <v>0.9775303842</v>
      </c>
      <c r="G189" s="141">
        <f t="shared" si="3"/>
        <v>2.00522282</v>
      </c>
      <c r="H189" s="141">
        <f t="shared" si="4"/>
        <v>635.588</v>
      </c>
      <c r="I189" s="141">
        <f t="shared" si="5"/>
        <v>0</v>
      </c>
      <c r="J189" s="142">
        <f t="shared" si="8"/>
        <v>0</v>
      </c>
      <c r="K189" s="141">
        <f t="shared" si="10"/>
        <v>0</v>
      </c>
    </row>
    <row r="190">
      <c r="C190" s="140">
        <f t="shared" si="6"/>
        <v>185</v>
      </c>
      <c r="D190" s="141">
        <f t="shared" si="9"/>
        <v>635.588</v>
      </c>
      <c r="E190" s="109">
        <f t="shared" si="1"/>
        <v>0</v>
      </c>
      <c r="F190" s="141">
        <f t="shared" si="2"/>
        <v>0.03731945387</v>
      </c>
      <c r="G190" s="141">
        <f t="shared" si="3"/>
        <v>-1.782676939</v>
      </c>
      <c r="H190" s="141">
        <f t="shared" si="4"/>
        <v>635.588</v>
      </c>
      <c r="I190" s="141">
        <f t="shared" si="5"/>
        <v>0</v>
      </c>
      <c r="J190" s="142">
        <f t="shared" si="8"/>
        <v>0</v>
      </c>
      <c r="K190" s="141">
        <f t="shared" si="10"/>
        <v>0</v>
      </c>
    </row>
    <row r="191">
      <c r="C191" s="140">
        <f t="shared" si="6"/>
        <v>186</v>
      </c>
      <c r="D191" s="141">
        <f t="shared" si="9"/>
        <v>635.588</v>
      </c>
      <c r="E191" s="109">
        <f t="shared" si="1"/>
        <v>2</v>
      </c>
      <c r="F191" s="141">
        <f t="shared" si="2"/>
        <v>0.3714640778</v>
      </c>
      <c r="G191" s="141">
        <f t="shared" si="3"/>
        <v>-0.3279781866</v>
      </c>
      <c r="H191" s="141">
        <f t="shared" si="4"/>
        <v>633.588</v>
      </c>
      <c r="I191" s="141">
        <f t="shared" si="5"/>
        <v>0</v>
      </c>
      <c r="J191" s="142">
        <f t="shared" si="8"/>
        <v>0</v>
      </c>
      <c r="K191" s="141">
        <f t="shared" si="10"/>
        <v>0</v>
      </c>
    </row>
    <row r="192">
      <c r="C192" s="140">
        <f t="shared" si="6"/>
        <v>187</v>
      </c>
      <c r="D192" s="141">
        <f t="shared" si="9"/>
        <v>633.588</v>
      </c>
      <c r="E192" s="109">
        <f t="shared" si="1"/>
        <v>7</v>
      </c>
      <c r="F192" s="141">
        <f t="shared" si="2"/>
        <v>0.7543284664</v>
      </c>
      <c r="G192" s="141">
        <f t="shared" si="3"/>
        <v>0.6881742342</v>
      </c>
      <c r="H192" s="141">
        <f t="shared" si="4"/>
        <v>626.588</v>
      </c>
      <c r="I192" s="141">
        <f t="shared" si="5"/>
        <v>0</v>
      </c>
      <c r="J192" s="142">
        <f t="shared" si="8"/>
        <v>0</v>
      </c>
      <c r="K192" s="141">
        <f t="shared" si="10"/>
        <v>0</v>
      </c>
    </row>
    <row r="193">
      <c r="C193" s="140">
        <f t="shared" si="6"/>
        <v>188</v>
      </c>
      <c r="D193" s="141">
        <f t="shared" si="9"/>
        <v>626.588</v>
      </c>
      <c r="E193" s="109">
        <f t="shared" si="1"/>
        <v>1</v>
      </c>
      <c r="F193" s="141">
        <f t="shared" si="2"/>
        <v>0.3024628637</v>
      </c>
      <c r="G193" s="141">
        <f t="shared" si="3"/>
        <v>-0.5173301267</v>
      </c>
      <c r="H193" s="141">
        <f t="shared" si="4"/>
        <v>625.588</v>
      </c>
      <c r="I193" s="141">
        <f t="shared" si="5"/>
        <v>0</v>
      </c>
      <c r="J193" s="142">
        <f t="shared" si="8"/>
        <v>0</v>
      </c>
      <c r="K193" s="141">
        <f t="shared" si="10"/>
        <v>0</v>
      </c>
    </row>
    <row r="194">
      <c r="C194" s="140">
        <f t="shared" si="6"/>
        <v>189</v>
      </c>
      <c r="D194" s="141">
        <f t="shared" si="9"/>
        <v>625.588</v>
      </c>
      <c r="E194" s="109">
        <f t="shared" si="1"/>
        <v>0</v>
      </c>
      <c r="F194" s="141">
        <f t="shared" si="2"/>
        <v>0.2264293067</v>
      </c>
      <c r="G194" s="141">
        <f t="shared" si="3"/>
        <v>-0.7506578203</v>
      </c>
      <c r="H194" s="141">
        <f t="shared" si="4"/>
        <v>625.588</v>
      </c>
      <c r="I194" s="141">
        <f t="shared" si="5"/>
        <v>0</v>
      </c>
      <c r="J194" s="142">
        <f t="shared" si="8"/>
        <v>0</v>
      </c>
      <c r="K194" s="141">
        <f t="shared" si="10"/>
        <v>0</v>
      </c>
    </row>
    <row r="195">
      <c r="C195" s="140">
        <f t="shared" si="6"/>
        <v>190</v>
      </c>
      <c r="D195" s="141">
        <f t="shared" si="9"/>
        <v>625.588</v>
      </c>
      <c r="E195" s="109">
        <f t="shared" si="1"/>
        <v>8</v>
      </c>
      <c r="F195" s="141">
        <f t="shared" si="2"/>
        <v>0.7892023142</v>
      </c>
      <c r="G195" s="141">
        <f t="shared" si="3"/>
        <v>0.8036565189</v>
      </c>
      <c r="H195" s="141">
        <f t="shared" si="4"/>
        <v>617.588</v>
      </c>
      <c r="I195" s="141">
        <f t="shared" si="5"/>
        <v>0</v>
      </c>
      <c r="J195" s="142">
        <f t="shared" si="8"/>
        <v>0</v>
      </c>
      <c r="K195" s="141">
        <f t="shared" si="10"/>
        <v>0</v>
      </c>
    </row>
    <row r="196">
      <c r="C196" s="140">
        <f t="shared" si="6"/>
        <v>191</v>
      </c>
      <c r="D196" s="141">
        <f t="shared" si="9"/>
        <v>617.588</v>
      </c>
      <c r="E196" s="109">
        <f t="shared" si="1"/>
        <v>8</v>
      </c>
      <c r="F196" s="141">
        <f t="shared" si="2"/>
        <v>0.7726826753</v>
      </c>
      <c r="G196" s="141">
        <f t="shared" si="3"/>
        <v>0.7477107431</v>
      </c>
      <c r="H196" s="141">
        <f t="shared" si="4"/>
        <v>609.588</v>
      </c>
      <c r="I196" s="141">
        <f t="shared" si="5"/>
        <v>0</v>
      </c>
      <c r="J196" s="142">
        <f t="shared" si="8"/>
        <v>0</v>
      </c>
      <c r="K196" s="141">
        <f t="shared" si="10"/>
        <v>0</v>
      </c>
    </row>
    <row r="197">
      <c r="C197" s="140">
        <f t="shared" si="6"/>
        <v>192</v>
      </c>
      <c r="D197" s="141">
        <f t="shared" si="9"/>
        <v>609.588</v>
      </c>
      <c r="E197" s="109">
        <f t="shared" si="1"/>
        <v>1</v>
      </c>
      <c r="F197" s="141">
        <f t="shared" si="2"/>
        <v>0.3284772466</v>
      </c>
      <c r="G197" s="141">
        <f t="shared" si="3"/>
        <v>-0.4441218457</v>
      </c>
      <c r="H197" s="141">
        <f t="shared" si="4"/>
        <v>608.588</v>
      </c>
      <c r="I197" s="141">
        <f t="shared" si="5"/>
        <v>0</v>
      </c>
      <c r="J197" s="142">
        <f t="shared" si="8"/>
        <v>0</v>
      </c>
      <c r="K197" s="141">
        <f t="shared" si="10"/>
        <v>0</v>
      </c>
    </row>
    <row r="198">
      <c r="C198" s="140">
        <f t="shared" si="6"/>
        <v>193</v>
      </c>
      <c r="D198" s="141">
        <f t="shared" si="9"/>
        <v>608.588</v>
      </c>
      <c r="E198" s="109">
        <f t="shared" si="1"/>
        <v>0</v>
      </c>
      <c r="F198" s="141">
        <f t="shared" si="2"/>
        <v>0.2821849412</v>
      </c>
      <c r="G198" s="141">
        <f t="shared" si="3"/>
        <v>-0.5763629496</v>
      </c>
      <c r="H198" s="141">
        <f t="shared" si="4"/>
        <v>608.588</v>
      </c>
      <c r="I198" s="141">
        <f t="shared" si="5"/>
        <v>0</v>
      </c>
      <c r="J198" s="142">
        <f t="shared" si="8"/>
        <v>0</v>
      </c>
      <c r="K198" s="141">
        <f t="shared" si="10"/>
        <v>0</v>
      </c>
    </row>
    <row r="199">
      <c r="C199" s="140">
        <f t="shared" si="6"/>
        <v>194</v>
      </c>
      <c r="D199" s="141">
        <f t="shared" si="9"/>
        <v>608.588</v>
      </c>
      <c r="E199" s="109">
        <f t="shared" si="1"/>
        <v>0</v>
      </c>
      <c r="F199" s="141">
        <f t="shared" si="2"/>
        <v>0.1307073333</v>
      </c>
      <c r="G199" s="141">
        <f t="shared" si="3"/>
        <v>-1.123053752</v>
      </c>
      <c r="H199" s="141">
        <f t="shared" si="4"/>
        <v>608.588</v>
      </c>
      <c r="I199" s="141">
        <f t="shared" si="5"/>
        <v>0</v>
      </c>
      <c r="J199" s="142">
        <f t="shared" si="8"/>
        <v>0</v>
      </c>
      <c r="K199" s="141">
        <f t="shared" si="10"/>
        <v>0</v>
      </c>
    </row>
    <row r="200">
      <c r="C200" s="140">
        <f t="shared" si="6"/>
        <v>195</v>
      </c>
      <c r="D200" s="141">
        <f t="shared" si="9"/>
        <v>608.588</v>
      </c>
      <c r="E200" s="109">
        <f t="shared" si="1"/>
        <v>0</v>
      </c>
      <c r="F200" s="141">
        <f t="shared" si="2"/>
        <v>0.1079080921</v>
      </c>
      <c r="G200" s="141">
        <f t="shared" si="3"/>
        <v>-1.237730018</v>
      </c>
      <c r="H200" s="141">
        <f t="shared" si="4"/>
        <v>608.588</v>
      </c>
      <c r="I200" s="141">
        <f t="shared" si="5"/>
        <v>0</v>
      </c>
      <c r="J200" s="142">
        <f t="shared" si="8"/>
        <v>0</v>
      </c>
      <c r="K200" s="141">
        <f t="shared" si="10"/>
        <v>0</v>
      </c>
    </row>
    <row r="201">
      <c r="C201" s="140">
        <f t="shared" si="6"/>
        <v>196</v>
      </c>
      <c r="D201" s="141">
        <f t="shared" si="9"/>
        <v>608.588</v>
      </c>
      <c r="E201" s="109">
        <f t="shared" si="1"/>
        <v>7</v>
      </c>
      <c r="F201" s="141">
        <f t="shared" si="2"/>
        <v>0.7096770004</v>
      </c>
      <c r="G201" s="141">
        <f t="shared" si="3"/>
        <v>0.5524413621</v>
      </c>
      <c r="H201" s="141">
        <f t="shared" si="4"/>
        <v>601.588</v>
      </c>
      <c r="I201" s="141">
        <f t="shared" si="5"/>
        <v>0</v>
      </c>
      <c r="J201" s="142">
        <f t="shared" si="8"/>
        <v>0</v>
      </c>
      <c r="K201" s="141">
        <f t="shared" si="10"/>
        <v>0</v>
      </c>
    </row>
    <row r="202">
      <c r="C202" s="140">
        <f t="shared" si="6"/>
        <v>197</v>
      </c>
      <c r="D202" s="141">
        <f t="shared" si="9"/>
        <v>601.588</v>
      </c>
      <c r="E202" s="109">
        <f t="shared" si="1"/>
        <v>9</v>
      </c>
      <c r="F202" s="141">
        <f t="shared" si="2"/>
        <v>0.8388400145</v>
      </c>
      <c r="G202" s="141">
        <f t="shared" si="3"/>
        <v>0.9897016453</v>
      </c>
      <c r="H202" s="141">
        <f t="shared" si="4"/>
        <v>592.588</v>
      </c>
      <c r="I202" s="141">
        <f t="shared" si="5"/>
        <v>0</v>
      </c>
      <c r="J202" s="142">
        <f t="shared" si="8"/>
        <v>0</v>
      </c>
      <c r="K202" s="141">
        <f t="shared" si="10"/>
        <v>0</v>
      </c>
    </row>
    <row r="203">
      <c r="C203" s="140">
        <f t="shared" si="6"/>
        <v>198</v>
      </c>
      <c r="D203" s="141">
        <f t="shared" si="9"/>
        <v>592.588</v>
      </c>
      <c r="E203" s="109">
        <f t="shared" si="1"/>
        <v>7</v>
      </c>
      <c r="F203" s="141">
        <f t="shared" si="2"/>
        <v>0.7354359929</v>
      </c>
      <c r="G203" s="141">
        <f t="shared" si="3"/>
        <v>0.629337671</v>
      </c>
      <c r="H203" s="141">
        <f t="shared" si="4"/>
        <v>585.588</v>
      </c>
      <c r="I203" s="141">
        <f t="shared" si="5"/>
        <v>0</v>
      </c>
      <c r="J203" s="142">
        <f t="shared" si="8"/>
        <v>0</v>
      </c>
      <c r="K203" s="141">
        <f t="shared" si="10"/>
        <v>0</v>
      </c>
    </row>
    <row r="204">
      <c r="C204" s="140">
        <f t="shared" si="6"/>
        <v>199</v>
      </c>
      <c r="D204" s="141">
        <f t="shared" si="9"/>
        <v>585.588</v>
      </c>
      <c r="E204" s="109">
        <f t="shared" si="1"/>
        <v>7</v>
      </c>
      <c r="F204" s="141">
        <f t="shared" si="2"/>
        <v>0.7388767426</v>
      </c>
      <c r="G204" s="141">
        <f t="shared" si="3"/>
        <v>0.6398863103</v>
      </c>
      <c r="H204" s="141">
        <f t="shared" si="4"/>
        <v>578.588</v>
      </c>
      <c r="I204" s="141">
        <f t="shared" si="5"/>
        <v>0</v>
      </c>
      <c r="J204" s="142">
        <f t="shared" si="8"/>
        <v>0</v>
      </c>
      <c r="K204" s="141">
        <f t="shared" si="10"/>
        <v>0</v>
      </c>
    </row>
    <row r="205">
      <c r="C205" s="140">
        <f t="shared" si="6"/>
        <v>200</v>
      </c>
      <c r="D205" s="141">
        <f t="shared" si="9"/>
        <v>578.588</v>
      </c>
      <c r="E205" s="109">
        <f t="shared" si="1"/>
        <v>10</v>
      </c>
      <c r="F205" s="141">
        <f t="shared" si="2"/>
        <v>0.87597142</v>
      </c>
      <c r="G205" s="141">
        <f t="shared" si="3"/>
        <v>1.15508124</v>
      </c>
      <c r="H205" s="141">
        <f t="shared" si="4"/>
        <v>568.588</v>
      </c>
      <c r="I205" s="141">
        <f t="shared" si="5"/>
        <v>0</v>
      </c>
      <c r="J205" s="142">
        <f t="shared" si="8"/>
        <v>0</v>
      </c>
      <c r="K205" s="141">
        <f t="shared" si="10"/>
        <v>0</v>
      </c>
    </row>
    <row r="206">
      <c r="C206" s="140">
        <f t="shared" si="6"/>
        <v>201</v>
      </c>
      <c r="D206" s="141">
        <f t="shared" si="9"/>
        <v>568.588</v>
      </c>
      <c r="E206" s="109">
        <f t="shared" si="1"/>
        <v>0</v>
      </c>
      <c r="F206" s="141">
        <f t="shared" si="2"/>
        <v>0.1057061877</v>
      </c>
      <c r="G206" s="141">
        <f t="shared" si="3"/>
        <v>-1.249691192</v>
      </c>
      <c r="H206" s="141">
        <f t="shared" si="4"/>
        <v>568.588</v>
      </c>
      <c r="I206" s="141">
        <f t="shared" si="5"/>
        <v>0</v>
      </c>
      <c r="J206" s="142">
        <f t="shared" si="8"/>
        <v>0</v>
      </c>
      <c r="K206" s="141">
        <f t="shared" si="10"/>
        <v>0</v>
      </c>
    </row>
    <row r="207">
      <c r="C207" s="140">
        <f t="shared" si="6"/>
        <v>202</v>
      </c>
      <c r="D207" s="141">
        <f t="shared" si="9"/>
        <v>568.588</v>
      </c>
      <c r="E207" s="109">
        <f t="shared" si="1"/>
        <v>0</v>
      </c>
      <c r="F207" s="141">
        <f t="shared" si="2"/>
        <v>0.009363626718</v>
      </c>
      <c r="G207" s="141">
        <f t="shared" si="3"/>
        <v>-2.350916151</v>
      </c>
      <c r="H207" s="141">
        <f t="shared" si="4"/>
        <v>568.588</v>
      </c>
      <c r="I207" s="141">
        <f t="shared" si="5"/>
        <v>0</v>
      </c>
      <c r="J207" s="142">
        <f t="shared" si="8"/>
        <v>0</v>
      </c>
      <c r="K207" s="141">
        <f t="shared" si="10"/>
        <v>0</v>
      </c>
    </row>
    <row r="208">
      <c r="C208" s="140">
        <f t="shared" si="6"/>
        <v>203</v>
      </c>
      <c r="D208" s="141">
        <f t="shared" si="9"/>
        <v>568.588</v>
      </c>
      <c r="E208" s="109">
        <f t="shared" si="1"/>
        <v>1</v>
      </c>
      <c r="F208" s="141">
        <f t="shared" si="2"/>
        <v>0.312691567</v>
      </c>
      <c r="G208" s="141">
        <f t="shared" si="3"/>
        <v>-0.4882353704</v>
      </c>
      <c r="H208" s="141">
        <f t="shared" si="4"/>
        <v>567.588</v>
      </c>
      <c r="I208" s="141">
        <f t="shared" si="5"/>
        <v>0</v>
      </c>
      <c r="J208" s="142">
        <f t="shared" si="8"/>
        <v>0</v>
      </c>
      <c r="K208" s="141">
        <f t="shared" si="10"/>
        <v>0</v>
      </c>
    </row>
    <row r="209">
      <c r="C209" s="140">
        <f t="shared" si="6"/>
        <v>204</v>
      </c>
      <c r="D209" s="141">
        <f t="shared" si="9"/>
        <v>567.588</v>
      </c>
      <c r="E209" s="109">
        <f t="shared" si="1"/>
        <v>7</v>
      </c>
      <c r="F209" s="141">
        <f t="shared" si="2"/>
        <v>0.7236949421</v>
      </c>
      <c r="G209" s="141">
        <f t="shared" si="3"/>
        <v>0.5938534807</v>
      </c>
      <c r="H209" s="141">
        <f t="shared" si="4"/>
        <v>560.588</v>
      </c>
      <c r="I209" s="141">
        <f t="shared" si="5"/>
        <v>0</v>
      </c>
      <c r="J209" s="142">
        <f t="shared" si="8"/>
        <v>0</v>
      </c>
      <c r="K209" s="141">
        <f t="shared" si="10"/>
        <v>0</v>
      </c>
    </row>
    <row r="210">
      <c r="C210" s="140">
        <f t="shared" si="6"/>
        <v>205</v>
      </c>
      <c r="D210" s="141">
        <f t="shared" si="9"/>
        <v>560.588</v>
      </c>
      <c r="E210" s="109">
        <f t="shared" si="1"/>
        <v>4</v>
      </c>
      <c r="F210" s="141">
        <f t="shared" si="2"/>
        <v>0.5556164776</v>
      </c>
      <c r="G210" s="141">
        <f t="shared" si="3"/>
        <v>0.139864507</v>
      </c>
      <c r="H210" s="141">
        <f t="shared" si="4"/>
        <v>556.588</v>
      </c>
      <c r="I210" s="141">
        <f t="shared" si="5"/>
        <v>0</v>
      </c>
      <c r="J210" s="142">
        <f t="shared" si="8"/>
        <v>0</v>
      </c>
      <c r="K210" s="141">
        <f t="shared" si="10"/>
        <v>0</v>
      </c>
    </row>
    <row r="211">
      <c r="C211" s="140">
        <f t="shared" si="6"/>
        <v>206</v>
      </c>
      <c r="D211" s="141">
        <f t="shared" si="9"/>
        <v>556.588</v>
      </c>
      <c r="E211" s="109">
        <f t="shared" si="1"/>
        <v>10</v>
      </c>
      <c r="F211" s="141">
        <f t="shared" si="2"/>
        <v>0.8676563403</v>
      </c>
      <c r="G211" s="141">
        <f t="shared" si="3"/>
        <v>1.115380694</v>
      </c>
      <c r="H211" s="141">
        <f t="shared" si="4"/>
        <v>546.588</v>
      </c>
      <c r="I211" s="141">
        <f t="shared" si="5"/>
        <v>0</v>
      </c>
      <c r="J211" s="142">
        <f t="shared" si="8"/>
        <v>0</v>
      </c>
      <c r="K211" s="141">
        <f t="shared" si="10"/>
        <v>0</v>
      </c>
    </row>
    <row r="212">
      <c r="C212" s="140">
        <f t="shared" si="6"/>
        <v>207</v>
      </c>
      <c r="D212" s="141">
        <f t="shared" si="9"/>
        <v>546.588</v>
      </c>
      <c r="E212" s="109">
        <f t="shared" si="1"/>
        <v>0</v>
      </c>
      <c r="F212" s="141">
        <f t="shared" si="2"/>
        <v>0.05381930073</v>
      </c>
      <c r="G212" s="141">
        <f t="shared" si="3"/>
        <v>-1.608898206</v>
      </c>
      <c r="H212" s="141">
        <f t="shared" si="4"/>
        <v>546.588</v>
      </c>
      <c r="I212" s="141">
        <f t="shared" si="5"/>
        <v>0</v>
      </c>
      <c r="J212" s="142">
        <f t="shared" si="8"/>
        <v>0</v>
      </c>
      <c r="K212" s="141">
        <f t="shared" si="10"/>
        <v>0</v>
      </c>
    </row>
    <row r="213">
      <c r="C213" s="140">
        <f t="shared" si="6"/>
        <v>208</v>
      </c>
      <c r="D213" s="141">
        <f t="shared" si="9"/>
        <v>546.588</v>
      </c>
      <c r="E213" s="109">
        <f t="shared" si="1"/>
        <v>0</v>
      </c>
      <c r="F213" s="141">
        <f t="shared" si="2"/>
        <v>0.1418830176</v>
      </c>
      <c r="G213" s="141">
        <f t="shared" si="3"/>
        <v>-1.071897586</v>
      </c>
      <c r="H213" s="141">
        <f t="shared" si="4"/>
        <v>546.588</v>
      </c>
      <c r="I213" s="141">
        <f t="shared" si="5"/>
        <v>0</v>
      </c>
      <c r="J213" s="142">
        <f t="shared" si="8"/>
        <v>0</v>
      </c>
      <c r="K213" s="141">
        <f t="shared" si="10"/>
        <v>0</v>
      </c>
    </row>
    <row r="214">
      <c r="C214" s="140">
        <f t="shared" si="6"/>
        <v>209</v>
      </c>
      <c r="D214" s="141">
        <f t="shared" si="9"/>
        <v>546.588</v>
      </c>
      <c r="E214" s="109">
        <f t="shared" si="1"/>
        <v>6</v>
      </c>
      <c r="F214" s="141">
        <f t="shared" si="2"/>
        <v>0.6370714069</v>
      </c>
      <c r="G214" s="141">
        <f t="shared" si="3"/>
        <v>0.350641676</v>
      </c>
      <c r="H214" s="141">
        <f t="shared" si="4"/>
        <v>540.588</v>
      </c>
      <c r="I214" s="141">
        <f t="shared" si="5"/>
        <v>0</v>
      </c>
      <c r="J214" s="142">
        <f t="shared" si="8"/>
        <v>0</v>
      </c>
      <c r="K214" s="141">
        <f t="shared" si="10"/>
        <v>0</v>
      </c>
    </row>
    <row r="215">
      <c r="C215" s="140">
        <f t="shared" si="6"/>
        <v>210</v>
      </c>
      <c r="D215" s="141">
        <f t="shared" si="9"/>
        <v>540.588</v>
      </c>
      <c r="E215" s="109">
        <f t="shared" si="1"/>
        <v>1</v>
      </c>
      <c r="F215" s="141">
        <f t="shared" si="2"/>
        <v>0.2914570576</v>
      </c>
      <c r="G215" s="141">
        <f t="shared" si="3"/>
        <v>-0.5491330949</v>
      </c>
      <c r="H215" s="141">
        <f t="shared" si="4"/>
        <v>539.588</v>
      </c>
      <c r="I215" s="141">
        <f t="shared" si="5"/>
        <v>0</v>
      </c>
      <c r="J215" s="142">
        <f t="shared" si="8"/>
        <v>0</v>
      </c>
      <c r="K215" s="141">
        <f t="shared" si="10"/>
        <v>0</v>
      </c>
    </row>
    <row r="216">
      <c r="C216" s="140">
        <f t="shared" si="6"/>
        <v>211</v>
      </c>
      <c r="D216" s="141">
        <f t="shared" si="9"/>
        <v>539.588</v>
      </c>
      <c r="E216" s="109">
        <f t="shared" si="1"/>
        <v>8</v>
      </c>
      <c r="F216" s="141">
        <f t="shared" si="2"/>
        <v>0.7865206244</v>
      </c>
      <c r="G216" s="141">
        <f t="shared" si="3"/>
        <v>0.7944066198</v>
      </c>
      <c r="H216" s="141">
        <f t="shared" si="4"/>
        <v>531.588</v>
      </c>
      <c r="I216" s="141">
        <f t="shared" si="5"/>
        <v>0</v>
      </c>
      <c r="J216" s="142">
        <f t="shared" si="8"/>
        <v>0</v>
      </c>
      <c r="K216" s="141">
        <f t="shared" si="10"/>
        <v>0</v>
      </c>
    </row>
    <row r="217">
      <c r="C217" s="140">
        <f t="shared" si="6"/>
        <v>212</v>
      </c>
      <c r="D217" s="141">
        <f t="shared" si="9"/>
        <v>531.588</v>
      </c>
      <c r="E217" s="109">
        <f t="shared" si="1"/>
        <v>3</v>
      </c>
      <c r="F217" s="141">
        <f t="shared" si="2"/>
        <v>0.4762851052</v>
      </c>
      <c r="G217" s="141">
        <f t="shared" si="3"/>
        <v>-0.0594794784</v>
      </c>
      <c r="H217" s="141">
        <f t="shared" si="4"/>
        <v>528.588</v>
      </c>
      <c r="I217" s="141">
        <f t="shared" si="5"/>
        <v>0</v>
      </c>
      <c r="J217" s="142">
        <f t="shared" si="8"/>
        <v>0</v>
      </c>
      <c r="K217" s="141">
        <f t="shared" si="10"/>
        <v>0</v>
      </c>
    </row>
    <row r="218">
      <c r="C218" s="140">
        <f t="shared" si="6"/>
        <v>213</v>
      </c>
      <c r="D218" s="141">
        <f t="shared" si="9"/>
        <v>528.588</v>
      </c>
      <c r="E218" s="109">
        <f t="shared" si="1"/>
        <v>4</v>
      </c>
      <c r="F218" s="141">
        <f t="shared" si="2"/>
        <v>0.5567290567</v>
      </c>
      <c r="G218" s="141">
        <f t="shared" si="3"/>
        <v>0.1426812992</v>
      </c>
      <c r="H218" s="141">
        <f t="shared" si="4"/>
        <v>524.588</v>
      </c>
      <c r="I218" s="141">
        <f t="shared" si="5"/>
        <v>0</v>
      </c>
      <c r="J218" s="142">
        <f t="shared" si="8"/>
        <v>0</v>
      </c>
      <c r="K218" s="141">
        <f t="shared" si="10"/>
        <v>0</v>
      </c>
    </row>
    <row r="219">
      <c r="C219" s="140">
        <f t="shared" si="6"/>
        <v>214</v>
      </c>
      <c r="D219" s="141">
        <f t="shared" si="9"/>
        <v>524.588</v>
      </c>
      <c r="E219" s="109">
        <f t="shared" si="1"/>
        <v>1</v>
      </c>
      <c r="F219" s="141">
        <f t="shared" si="2"/>
        <v>0.3513550889</v>
      </c>
      <c r="G219" s="141">
        <f t="shared" si="3"/>
        <v>-0.3816645771</v>
      </c>
      <c r="H219" s="141">
        <f t="shared" si="4"/>
        <v>523.588</v>
      </c>
      <c r="I219" s="141">
        <f t="shared" si="5"/>
        <v>0</v>
      </c>
      <c r="J219" s="142">
        <f t="shared" si="8"/>
        <v>0</v>
      </c>
      <c r="K219" s="141">
        <f t="shared" si="10"/>
        <v>0</v>
      </c>
    </row>
    <row r="220">
      <c r="C220" s="140">
        <f t="shared" si="6"/>
        <v>215</v>
      </c>
      <c r="D220" s="141">
        <f t="shared" si="9"/>
        <v>523.588</v>
      </c>
      <c r="E220" s="109">
        <f t="shared" si="1"/>
        <v>6</v>
      </c>
      <c r="F220" s="141">
        <f t="shared" si="2"/>
        <v>0.6685086765</v>
      </c>
      <c r="G220" s="141">
        <f t="shared" si="3"/>
        <v>0.4357988933</v>
      </c>
      <c r="H220" s="141">
        <f t="shared" si="4"/>
        <v>517.588</v>
      </c>
      <c r="I220" s="141">
        <f t="shared" si="5"/>
        <v>0</v>
      </c>
      <c r="J220" s="142">
        <f t="shared" si="8"/>
        <v>0</v>
      </c>
      <c r="K220" s="141">
        <f t="shared" si="10"/>
        <v>0</v>
      </c>
    </row>
    <row r="221">
      <c r="C221" s="140">
        <f t="shared" si="6"/>
        <v>216</v>
      </c>
      <c r="D221" s="141">
        <f t="shared" si="9"/>
        <v>517.588</v>
      </c>
      <c r="E221" s="109">
        <f t="shared" si="1"/>
        <v>2</v>
      </c>
      <c r="F221" s="141">
        <f t="shared" si="2"/>
        <v>0.4169856543</v>
      </c>
      <c r="G221" s="141">
        <f t="shared" si="3"/>
        <v>-0.2096109805</v>
      </c>
      <c r="H221" s="141">
        <f t="shared" si="4"/>
        <v>515.588</v>
      </c>
      <c r="I221" s="141">
        <f t="shared" si="5"/>
        <v>0</v>
      </c>
      <c r="J221" s="142">
        <f t="shared" si="8"/>
        <v>0</v>
      </c>
      <c r="K221" s="141">
        <f t="shared" si="10"/>
        <v>0</v>
      </c>
    </row>
    <row r="222">
      <c r="C222" s="140">
        <f t="shared" si="6"/>
        <v>217</v>
      </c>
      <c r="D222" s="141">
        <f t="shared" si="9"/>
        <v>515.588</v>
      </c>
      <c r="E222" s="109">
        <f t="shared" si="1"/>
        <v>15</v>
      </c>
      <c r="F222" s="141">
        <f t="shared" si="2"/>
        <v>0.9767519568</v>
      </c>
      <c r="G222" s="141">
        <f t="shared" si="3"/>
        <v>1.99086177</v>
      </c>
      <c r="H222" s="141">
        <f t="shared" si="4"/>
        <v>500.588</v>
      </c>
      <c r="I222" s="141">
        <f t="shared" si="5"/>
        <v>0</v>
      </c>
      <c r="J222" s="142">
        <f t="shared" si="8"/>
        <v>0</v>
      </c>
      <c r="K222" s="141">
        <f t="shared" si="10"/>
        <v>0</v>
      </c>
    </row>
    <row r="223">
      <c r="C223" s="140">
        <f t="shared" si="6"/>
        <v>218</v>
      </c>
      <c r="D223" s="141">
        <f t="shared" si="9"/>
        <v>500.588</v>
      </c>
      <c r="E223" s="109">
        <f t="shared" si="1"/>
        <v>1</v>
      </c>
      <c r="F223" s="141">
        <f t="shared" si="2"/>
        <v>0.3245225062</v>
      </c>
      <c r="G223" s="141">
        <f t="shared" si="3"/>
        <v>-0.4550892769</v>
      </c>
      <c r="H223" s="141">
        <f t="shared" si="4"/>
        <v>499.588</v>
      </c>
      <c r="I223" s="141">
        <f t="shared" si="5"/>
        <v>0</v>
      </c>
      <c r="J223" s="142">
        <f t="shared" si="8"/>
        <v>0</v>
      </c>
      <c r="K223" s="141">
        <f t="shared" si="10"/>
        <v>0</v>
      </c>
    </row>
    <row r="224">
      <c r="C224" s="140">
        <f t="shared" si="6"/>
        <v>219</v>
      </c>
      <c r="D224" s="141">
        <f t="shared" si="9"/>
        <v>499.588</v>
      </c>
      <c r="E224" s="109">
        <f t="shared" si="1"/>
        <v>4</v>
      </c>
      <c r="F224" s="141">
        <f t="shared" si="2"/>
        <v>0.547243621</v>
      </c>
      <c r="G224" s="141">
        <f t="shared" si="3"/>
        <v>0.1187003517</v>
      </c>
      <c r="H224" s="141">
        <f t="shared" si="4"/>
        <v>495.588</v>
      </c>
      <c r="I224" s="141">
        <f t="shared" si="5"/>
        <v>0</v>
      </c>
      <c r="J224" s="142">
        <f t="shared" si="8"/>
        <v>0</v>
      </c>
      <c r="K224" s="141">
        <f t="shared" si="10"/>
        <v>0</v>
      </c>
    </row>
    <row r="225">
      <c r="C225" s="140">
        <f t="shared" si="6"/>
        <v>220</v>
      </c>
      <c r="D225" s="141">
        <f t="shared" si="9"/>
        <v>495.588</v>
      </c>
      <c r="E225" s="109">
        <f t="shared" si="1"/>
        <v>0</v>
      </c>
      <c r="F225" s="141">
        <f t="shared" si="2"/>
        <v>0.2105423041</v>
      </c>
      <c r="G225" s="141">
        <f t="shared" si="3"/>
        <v>-0.8045409861</v>
      </c>
      <c r="H225" s="141">
        <f t="shared" si="4"/>
        <v>495.588</v>
      </c>
      <c r="I225" s="141">
        <f t="shared" si="5"/>
        <v>0</v>
      </c>
      <c r="J225" s="142">
        <f t="shared" si="8"/>
        <v>0</v>
      </c>
      <c r="K225" s="141">
        <f t="shared" si="10"/>
        <v>0</v>
      </c>
    </row>
    <row r="226">
      <c r="C226" s="140">
        <f t="shared" si="6"/>
        <v>221</v>
      </c>
      <c r="D226" s="141">
        <f t="shared" si="9"/>
        <v>495.588</v>
      </c>
      <c r="E226" s="109">
        <f t="shared" si="1"/>
        <v>4</v>
      </c>
      <c r="F226" s="141">
        <f t="shared" si="2"/>
        <v>0.5506255749</v>
      </c>
      <c r="G226" s="141">
        <f t="shared" si="3"/>
        <v>0.1272420179</v>
      </c>
      <c r="H226" s="141">
        <f t="shared" si="4"/>
        <v>491.588</v>
      </c>
      <c r="I226" s="141">
        <f t="shared" si="5"/>
        <v>0</v>
      </c>
      <c r="J226" s="142">
        <f t="shared" si="8"/>
        <v>0</v>
      </c>
      <c r="K226" s="141">
        <f t="shared" si="10"/>
        <v>0</v>
      </c>
    </row>
    <row r="227">
      <c r="C227" s="140">
        <f t="shared" si="6"/>
        <v>222</v>
      </c>
      <c r="D227" s="141">
        <f t="shared" si="9"/>
        <v>491.588</v>
      </c>
      <c r="E227" s="109">
        <f t="shared" si="1"/>
        <v>1</v>
      </c>
      <c r="F227" s="141">
        <f t="shared" si="2"/>
        <v>0.3381655154</v>
      </c>
      <c r="G227" s="141">
        <f t="shared" si="3"/>
        <v>-0.4174749669</v>
      </c>
      <c r="H227" s="141">
        <f t="shared" si="4"/>
        <v>490.588</v>
      </c>
      <c r="I227" s="141">
        <f t="shared" si="5"/>
        <v>0</v>
      </c>
      <c r="J227" s="142">
        <f t="shared" si="8"/>
        <v>0</v>
      </c>
      <c r="K227" s="141">
        <f t="shared" si="10"/>
        <v>0</v>
      </c>
    </row>
    <row r="228">
      <c r="C228" s="140">
        <f t="shared" si="6"/>
        <v>223</v>
      </c>
      <c r="D228" s="141">
        <f t="shared" si="9"/>
        <v>490.588</v>
      </c>
      <c r="E228" s="109">
        <f t="shared" si="1"/>
        <v>13</v>
      </c>
      <c r="F228" s="141">
        <f t="shared" si="2"/>
        <v>0.9449967966</v>
      </c>
      <c r="G228" s="141">
        <f t="shared" si="3"/>
        <v>1.598164342</v>
      </c>
      <c r="H228" s="141">
        <f t="shared" si="4"/>
        <v>477.588</v>
      </c>
      <c r="I228" s="141">
        <f t="shared" si="5"/>
        <v>0</v>
      </c>
      <c r="J228" s="142">
        <f t="shared" si="8"/>
        <v>0</v>
      </c>
      <c r="K228" s="141">
        <f t="shared" si="10"/>
        <v>0</v>
      </c>
    </row>
    <row r="229">
      <c r="C229" s="140">
        <f t="shared" si="6"/>
        <v>224</v>
      </c>
      <c r="D229" s="141">
        <f t="shared" si="9"/>
        <v>477.588</v>
      </c>
      <c r="E229" s="109">
        <f t="shared" si="1"/>
        <v>4</v>
      </c>
      <c r="F229" s="141">
        <f t="shared" si="2"/>
        <v>0.5438398568</v>
      </c>
      <c r="G229" s="141">
        <f t="shared" si="3"/>
        <v>0.1101123342</v>
      </c>
      <c r="H229" s="141">
        <f t="shared" si="4"/>
        <v>473.588</v>
      </c>
      <c r="I229" s="141">
        <f t="shared" si="5"/>
        <v>0</v>
      </c>
      <c r="J229" s="142">
        <f t="shared" si="8"/>
        <v>0</v>
      </c>
      <c r="K229" s="141">
        <f t="shared" si="10"/>
        <v>0</v>
      </c>
    </row>
    <row r="230">
      <c r="C230" s="140">
        <f t="shared" si="6"/>
        <v>225</v>
      </c>
      <c r="D230" s="141">
        <f t="shared" si="9"/>
        <v>473.588</v>
      </c>
      <c r="E230" s="109">
        <f t="shared" si="1"/>
        <v>5</v>
      </c>
      <c r="F230" s="141">
        <f t="shared" si="2"/>
        <v>0.5814139709</v>
      </c>
      <c r="G230" s="141">
        <f t="shared" si="3"/>
        <v>0.2055120834</v>
      </c>
      <c r="H230" s="141">
        <f t="shared" si="4"/>
        <v>468.588</v>
      </c>
      <c r="I230" s="141">
        <f t="shared" si="5"/>
        <v>0</v>
      </c>
      <c r="J230" s="142">
        <f t="shared" si="8"/>
        <v>0</v>
      </c>
      <c r="K230" s="141">
        <f t="shared" si="10"/>
        <v>0</v>
      </c>
    </row>
    <row r="231">
      <c r="C231" s="140">
        <f t="shared" si="6"/>
        <v>226</v>
      </c>
      <c r="D231" s="141">
        <f t="shared" si="9"/>
        <v>468.588</v>
      </c>
      <c r="E231" s="109">
        <f t="shared" si="1"/>
        <v>1</v>
      </c>
      <c r="F231" s="141">
        <f t="shared" si="2"/>
        <v>0.3088521714</v>
      </c>
      <c r="G231" s="141">
        <f t="shared" si="3"/>
        <v>-0.4991065231</v>
      </c>
      <c r="H231" s="141">
        <f t="shared" si="4"/>
        <v>467.588</v>
      </c>
      <c r="I231" s="141">
        <f t="shared" si="5"/>
        <v>0</v>
      </c>
      <c r="J231" s="142">
        <f t="shared" si="8"/>
        <v>0</v>
      </c>
      <c r="K231" s="141">
        <f t="shared" si="10"/>
        <v>0</v>
      </c>
    </row>
    <row r="232">
      <c r="C232" s="140">
        <f t="shared" si="6"/>
        <v>227</v>
      </c>
      <c r="D232" s="141">
        <f t="shared" si="9"/>
        <v>467.588</v>
      </c>
      <c r="E232" s="109">
        <f t="shared" si="1"/>
        <v>4</v>
      </c>
      <c r="F232" s="141">
        <f t="shared" si="2"/>
        <v>0.5547956044</v>
      </c>
      <c r="G232" s="141">
        <f t="shared" si="3"/>
        <v>0.1377869591</v>
      </c>
      <c r="H232" s="141">
        <f t="shared" si="4"/>
        <v>463.588</v>
      </c>
      <c r="I232" s="141">
        <f t="shared" si="5"/>
        <v>0</v>
      </c>
      <c r="J232" s="142">
        <f t="shared" si="8"/>
        <v>0</v>
      </c>
      <c r="K232" s="141">
        <f t="shared" si="10"/>
        <v>0</v>
      </c>
    </row>
    <row r="233">
      <c r="C233" s="140">
        <f t="shared" si="6"/>
        <v>228</v>
      </c>
      <c r="D233" s="141">
        <f t="shared" si="9"/>
        <v>463.588</v>
      </c>
      <c r="E233" s="109">
        <f t="shared" si="1"/>
        <v>12</v>
      </c>
      <c r="F233" s="141">
        <f t="shared" si="2"/>
        <v>0.924397508</v>
      </c>
      <c r="G233" s="141">
        <f t="shared" si="3"/>
        <v>1.435288218</v>
      </c>
      <c r="H233" s="141">
        <f t="shared" si="4"/>
        <v>451.588</v>
      </c>
      <c r="I233" s="141">
        <f t="shared" si="5"/>
        <v>0</v>
      </c>
      <c r="J233" s="142">
        <f t="shared" si="8"/>
        <v>0</v>
      </c>
      <c r="K233" s="141">
        <f t="shared" si="10"/>
        <v>0</v>
      </c>
    </row>
    <row r="234">
      <c r="C234" s="140">
        <f t="shared" si="6"/>
        <v>229</v>
      </c>
      <c r="D234" s="141">
        <f t="shared" si="9"/>
        <v>451.588</v>
      </c>
      <c r="E234" s="109">
        <f t="shared" si="1"/>
        <v>7</v>
      </c>
      <c r="F234" s="141">
        <f t="shared" si="2"/>
        <v>0.7280209968</v>
      </c>
      <c r="G234" s="141">
        <f t="shared" si="3"/>
        <v>0.6068386342</v>
      </c>
      <c r="H234" s="141">
        <f t="shared" si="4"/>
        <v>444.588</v>
      </c>
      <c r="I234" s="141">
        <f t="shared" si="5"/>
        <v>0</v>
      </c>
      <c r="J234" s="142">
        <f t="shared" si="8"/>
        <v>1</v>
      </c>
      <c r="K234" s="141">
        <f t="shared" si="10"/>
        <v>0</v>
      </c>
    </row>
    <row r="235">
      <c r="C235" s="140">
        <f t="shared" si="6"/>
        <v>230</v>
      </c>
      <c r="D235" s="141">
        <f t="shared" si="9"/>
        <v>444.588</v>
      </c>
      <c r="E235" s="109">
        <f t="shared" si="1"/>
        <v>9</v>
      </c>
      <c r="F235" s="141">
        <f t="shared" si="2"/>
        <v>0.8154423801</v>
      </c>
      <c r="G235" s="141">
        <f t="shared" si="3"/>
        <v>0.8981318888</v>
      </c>
      <c r="H235" s="141">
        <f t="shared" si="4"/>
        <v>435.588</v>
      </c>
      <c r="I235" s="141">
        <f t="shared" si="5"/>
        <v>0</v>
      </c>
      <c r="J235" s="142">
        <f t="shared" si="8"/>
        <v>0</v>
      </c>
      <c r="K235" s="141">
        <f t="shared" si="10"/>
        <v>1</v>
      </c>
    </row>
    <row r="236">
      <c r="C236" s="140">
        <f t="shared" si="6"/>
        <v>231</v>
      </c>
      <c r="D236" s="141">
        <f t="shared" si="9"/>
        <v>435.588</v>
      </c>
      <c r="E236" s="109">
        <f t="shared" si="1"/>
        <v>8</v>
      </c>
      <c r="F236" s="141">
        <f t="shared" si="2"/>
        <v>0.786585832</v>
      </c>
      <c r="G236" s="141">
        <f t="shared" si="3"/>
        <v>0.7946307315</v>
      </c>
      <c r="H236" s="141">
        <f t="shared" si="4"/>
        <v>427.588</v>
      </c>
      <c r="I236" s="141">
        <f t="shared" si="5"/>
        <v>0</v>
      </c>
      <c r="J236" s="142">
        <f t="shared" si="8"/>
        <v>0</v>
      </c>
      <c r="K236" s="141">
        <f t="shared" si="10"/>
        <v>1</v>
      </c>
    </row>
    <row r="237">
      <c r="C237" s="140">
        <f t="shared" si="6"/>
        <v>232</v>
      </c>
      <c r="D237" s="141">
        <f t="shared" si="9"/>
        <v>427.588</v>
      </c>
      <c r="E237" s="109">
        <f t="shared" si="1"/>
        <v>11</v>
      </c>
      <c r="F237" s="141">
        <f t="shared" si="2"/>
        <v>0.8906559191</v>
      </c>
      <c r="G237" s="141">
        <f t="shared" si="3"/>
        <v>1.230023881</v>
      </c>
      <c r="H237" s="141">
        <f t="shared" si="4"/>
        <v>416.588</v>
      </c>
      <c r="I237" s="141">
        <f t="shared" si="5"/>
        <v>0</v>
      </c>
      <c r="J237" s="142">
        <f t="shared" si="8"/>
        <v>0</v>
      </c>
      <c r="K237" s="141">
        <f t="shared" si="10"/>
        <v>1</v>
      </c>
    </row>
    <row r="238">
      <c r="C238" s="140">
        <f t="shared" si="6"/>
        <v>233</v>
      </c>
      <c r="D238" s="141">
        <f t="shared" si="9"/>
        <v>416.588</v>
      </c>
      <c r="E238" s="109">
        <f t="shared" si="1"/>
        <v>5</v>
      </c>
      <c r="F238" s="141">
        <f t="shared" si="2"/>
        <v>0.6078752966</v>
      </c>
      <c r="G238" s="141">
        <f t="shared" si="3"/>
        <v>0.2737855784</v>
      </c>
      <c r="H238" s="141">
        <f t="shared" si="4"/>
        <v>411.588</v>
      </c>
      <c r="I238" s="141">
        <f t="shared" si="5"/>
        <v>0</v>
      </c>
      <c r="J238" s="142">
        <f t="shared" si="8"/>
        <v>0</v>
      </c>
      <c r="K238" s="141">
        <f t="shared" si="10"/>
        <v>1</v>
      </c>
    </row>
    <row r="239">
      <c r="C239" s="140">
        <f t="shared" si="6"/>
        <v>234</v>
      </c>
      <c r="D239" s="141">
        <f t="shared" si="9"/>
        <v>411.588</v>
      </c>
      <c r="E239" s="109">
        <f t="shared" si="1"/>
        <v>12</v>
      </c>
      <c r="F239" s="141">
        <f t="shared" si="2"/>
        <v>0.9427602603</v>
      </c>
      <c r="G239" s="141">
        <f t="shared" si="3"/>
        <v>1.578375024</v>
      </c>
      <c r="H239" s="141">
        <f t="shared" si="4"/>
        <v>399.588</v>
      </c>
      <c r="I239" s="141">
        <f t="shared" si="5"/>
        <v>0</v>
      </c>
      <c r="J239" s="142">
        <f t="shared" si="8"/>
        <v>0</v>
      </c>
      <c r="K239" s="141">
        <f t="shared" si="10"/>
        <v>1</v>
      </c>
    </row>
    <row r="240">
      <c r="C240" s="140">
        <f t="shared" si="6"/>
        <v>235</v>
      </c>
      <c r="D240" s="141">
        <f t="shared" si="9"/>
        <v>399.588</v>
      </c>
      <c r="E240" s="109">
        <f t="shared" si="1"/>
        <v>1</v>
      </c>
      <c r="F240" s="141">
        <f t="shared" si="2"/>
        <v>0.3414254348</v>
      </c>
      <c r="G240" s="141">
        <f t="shared" si="3"/>
        <v>-0.4085759683</v>
      </c>
      <c r="H240" s="141">
        <f t="shared" si="4"/>
        <v>398.588</v>
      </c>
      <c r="I240" s="141">
        <f t="shared" si="5"/>
        <v>0</v>
      </c>
      <c r="J240" s="142">
        <f t="shared" si="8"/>
        <v>0</v>
      </c>
      <c r="K240" s="141">
        <f t="shared" si="10"/>
        <v>1</v>
      </c>
    </row>
    <row r="241">
      <c r="C241" s="140">
        <f t="shared" si="6"/>
        <v>236</v>
      </c>
      <c r="D241" s="141">
        <f t="shared" si="9"/>
        <v>398.588</v>
      </c>
      <c r="E241" s="109">
        <f t="shared" si="1"/>
        <v>12</v>
      </c>
      <c r="F241" s="141">
        <f t="shared" si="2"/>
        <v>0.9258099386</v>
      </c>
      <c r="G241" s="141">
        <f t="shared" si="3"/>
        <v>1.445276905</v>
      </c>
      <c r="H241" s="141">
        <f t="shared" si="4"/>
        <v>386.588</v>
      </c>
      <c r="I241" s="141">
        <f t="shared" si="5"/>
        <v>0</v>
      </c>
      <c r="J241" s="142">
        <f t="shared" si="8"/>
        <v>0</v>
      </c>
      <c r="K241" s="141">
        <f t="shared" si="10"/>
        <v>1</v>
      </c>
    </row>
    <row r="242">
      <c r="C242" s="140">
        <f t="shared" si="6"/>
        <v>237</v>
      </c>
      <c r="D242" s="141">
        <f t="shared" si="9"/>
        <v>386.588</v>
      </c>
      <c r="E242" s="109">
        <f t="shared" si="1"/>
        <v>1</v>
      </c>
      <c r="F242" s="141">
        <f t="shared" si="2"/>
        <v>0.3485607402</v>
      </c>
      <c r="G242" s="141">
        <f t="shared" si="3"/>
        <v>-0.389209089</v>
      </c>
      <c r="H242" s="141">
        <f t="shared" si="4"/>
        <v>385.588</v>
      </c>
      <c r="I242" s="141">
        <f t="shared" si="5"/>
        <v>0</v>
      </c>
      <c r="J242" s="142">
        <f t="shared" si="8"/>
        <v>0</v>
      </c>
      <c r="K242" s="141">
        <f t="shared" si="10"/>
        <v>1</v>
      </c>
    </row>
    <row r="243">
      <c r="C243" s="140">
        <f t="shared" si="6"/>
        <v>238</v>
      </c>
      <c r="D243" s="141">
        <f t="shared" si="9"/>
        <v>385.588</v>
      </c>
      <c r="E243" s="109">
        <f t="shared" si="1"/>
        <v>0</v>
      </c>
      <c r="F243" s="141">
        <f t="shared" si="2"/>
        <v>0.06381270901</v>
      </c>
      <c r="G243" s="141">
        <f t="shared" si="3"/>
        <v>-1.523532973</v>
      </c>
      <c r="H243" s="141">
        <f t="shared" si="4"/>
        <v>385.588</v>
      </c>
      <c r="I243" s="141">
        <f t="shared" si="5"/>
        <v>0</v>
      </c>
      <c r="J243" s="142">
        <f t="shared" si="8"/>
        <v>0</v>
      </c>
      <c r="K243" s="141">
        <f t="shared" si="10"/>
        <v>1</v>
      </c>
    </row>
    <row r="244">
      <c r="C244" s="140">
        <f t="shared" si="6"/>
        <v>239</v>
      </c>
      <c r="D244" s="141">
        <f t="shared" si="9"/>
        <v>385.588</v>
      </c>
      <c r="E244" s="109">
        <f t="shared" si="1"/>
        <v>0</v>
      </c>
      <c r="F244" s="141">
        <f t="shared" si="2"/>
        <v>0.01124991974</v>
      </c>
      <c r="G244" s="141">
        <f t="shared" si="3"/>
        <v>-2.281822201</v>
      </c>
      <c r="H244" s="141">
        <f t="shared" si="4"/>
        <v>385.588</v>
      </c>
      <c r="I244" s="141">
        <f t="shared" si="5"/>
        <v>0</v>
      </c>
      <c r="J244" s="142">
        <f t="shared" si="8"/>
        <v>0</v>
      </c>
      <c r="K244" s="141">
        <f t="shared" si="10"/>
        <v>1</v>
      </c>
    </row>
    <row r="245">
      <c r="C245" s="140">
        <f t="shared" si="6"/>
        <v>240</v>
      </c>
      <c r="D245" s="141">
        <f t="shared" si="9"/>
        <v>385.588</v>
      </c>
      <c r="E245" s="109">
        <f t="shared" si="1"/>
        <v>4</v>
      </c>
      <c r="F245" s="141">
        <f t="shared" si="2"/>
        <v>0.5200416706</v>
      </c>
      <c r="G245" s="141">
        <f t="shared" si="3"/>
        <v>0.05025816784</v>
      </c>
      <c r="H245" s="141">
        <f t="shared" si="4"/>
        <v>381.588</v>
      </c>
      <c r="I245" s="141">
        <f t="shared" si="5"/>
        <v>0</v>
      </c>
      <c r="J245" s="142">
        <f t="shared" si="8"/>
        <v>0</v>
      </c>
      <c r="K245" s="141">
        <f t="shared" si="10"/>
        <v>1</v>
      </c>
    </row>
    <row r="246">
      <c r="C246" s="140">
        <f t="shared" si="6"/>
        <v>241</v>
      </c>
      <c r="D246" s="141">
        <f t="shared" si="9"/>
        <v>381.588</v>
      </c>
      <c r="E246" s="109">
        <f t="shared" si="1"/>
        <v>5</v>
      </c>
      <c r="F246" s="141">
        <f t="shared" si="2"/>
        <v>0.6262640326</v>
      </c>
      <c r="G246" s="141">
        <f t="shared" si="3"/>
        <v>0.3219746027</v>
      </c>
      <c r="H246" s="141">
        <f t="shared" si="4"/>
        <v>376.588</v>
      </c>
      <c r="I246" s="141">
        <f t="shared" si="5"/>
        <v>0</v>
      </c>
      <c r="J246" s="142">
        <f t="shared" si="8"/>
        <v>0</v>
      </c>
      <c r="K246" s="141">
        <f t="shared" si="10"/>
        <v>1</v>
      </c>
    </row>
    <row r="247">
      <c r="C247" s="140">
        <f t="shared" si="6"/>
        <v>242</v>
      </c>
      <c r="D247" s="141">
        <f t="shared" si="9"/>
        <v>376.588</v>
      </c>
      <c r="E247" s="109">
        <f t="shared" si="1"/>
        <v>17</v>
      </c>
      <c r="F247" s="141">
        <f t="shared" si="2"/>
        <v>0.9902719322</v>
      </c>
      <c r="G247" s="141">
        <f t="shared" si="3"/>
        <v>2.336674114</v>
      </c>
      <c r="H247" s="141">
        <f t="shared" si="4"/>
        <v>359.588</v>
      </c>
      <c r="I247" s="141">
        <f t="shared" si="5"/>
        <v>0</v>
      </c>
      <c r="J247" s="142">
        <f t="shared" si="8"/>
        <v>0</v>
      </c>
      <c r="K247" s="141">
        <f t="shared" si="10"/>
        <v>1</v>
      </c>
    </row>
    <row r="248">
      <c r="C248" s="140">
        <f t="shared" si="6"/>
        <v>243</v>
      </c>
      <c r="D248" s="141">
        <f t="shared" si="9"/>
        <v>359.588</v>
      </c>
      <c r="E248" s="109">
        <f t="shared" si="1"/>
        <v>11</v>
      </c>
      <c r="F248" s="141">
        <f t="shared" si="2"/>
        <v>0.9027261227</v>
      </c>
      <c r="G248" s="141">
        <f t="shared" si="3"/>
        <v>1.29724252</v>
      </c>
      <c r="H248" s="141">
        <f t="shared" si="4"/>
        <v>348.588</v>
      </c>
      <c r="I248" s="141">
        <f t="shared" si="5"/>
        <v>0</v>
      </c>
      <c r="J248" s="142">
        <f t="shared" si="8"/>
        <v>0</v>
      </c>
      <c r="K248" s="141">
        <f t="shared" si="10"/>
        <v>1</v>
      </c>
    </row>
    <row r="249">
      <c r="C249" s="140">
        <f t="shared" si="6"/>
        <v>244</v>
      </c>
      <c r="D249" s="141">
        <f t="shared" si="9"/>
        <v>348.588</v>
      </c>
      <c r="E249" s="109">
        <f t="shared" si="1"/>
        <v>3</v>
      </c>
      <c r="F249" s="141">
        <f t="shared" si="2"/>
        <v>0.4285474165</v>
      </c>
      <c r="G249" s="141">
        <f t="shared" si="3"/>
        <v>-0.1800735426</v>
      </c>
      <c r="H249" s="141">
        <f t="shared" si="4"/>
        <v>345.588</v>
      </c>
      <c r="I249" s="141">
        <f t="shared" si="5"/>
        <v>0</v>
      </c>
      <c r="J249" s="142">
        <f t="shared" si="8"/>
        <v>0</v>
      </c>
      <c r="K249" s="141">
        <f t="shared" si="10"/>
        <v>1</v>
      </c>
    </row>
    <row r="250">
      <c r="C250" s="140">
        <f t="shared" si="6"/>
        <v>245</v>
      </c>
      <c r="D250" s="141">
        <f t="shared" si="9"/>
        <v>345.588</v>
      </c>
      <c r="E250" s="109">
        <f t="shared" si="1"/>
        <v>4</v>
      </c>
      <c r="F250" s="141">
        <f t="shared" si="2"/>
        <v>0.4955135937</v>
      </c>
      <c r="G250" s="141">
        <f t="shared" si="3"/>
        <v>-0.01124598991</v>
      </c>
      <c r="H250" s="141">
        <f t="shared" si="4"/>
        <v>341.588</v>
      </c>
      <c r="I250" s="141">
        <f t="shared" si="5"/>
        <v>0</v>
      </c>
      <c r="J250" s="142">
        <f t="shared" si="8"/>
        <v>0</v>
      </c>
      <c r="K250" s="141">
        <f t="shared" si="10"/>
        <v>1</v>
      </c>
    </row>
    <row r="251">
      <c r="C251" s="140">
        <f t="shared" si="6"/>
        <v>246</v>
      </c>
      <c r="D251" s="141">
        <f t="shared" si="9"/>
        <v>341.588</v>
      </c>
      <c r="E251" s="109">
        <f t="shared" si="1"/>
        <v>11</v>
      </c>
      <c r="F251" s="141">
        <f t="shared" si="2"/>
        <v>0.9141044869</v>
      </c>
      <c r="G251" s="141">
        <f t="shared" si="3"/>
        <v>1.366471481</v>
      </c>
      <c r="H251" s="141">
        <f t="shared" si="4"/>
        <v>330.588</v>
      </c>
      <c r="I251" s="141">
        <f t="shared" si="5"/>
        <v>0</v>
      </c>
      <c r="J251" s="142">
        <f t="shared" si="8"/>
        <v>0</v>
      </c>
      <c r="K251" s="141">
        <f t="shared" si="10"/>
        <v>1</v>
      </c>
    </row>
    <row r="252">
      <c r="C252" s="140">
        <f t="shared" si="6"/>
        <v>247</v>
      </c>
      <c r="D252" s="141">
        <f t="shared" si="9"/>
        <v>330.588</v>
      </c>
      <c r="E252" s="109">
        <f t="shared" si="1"/>
        <v>0</v>
      </c>
      <c r="F252" s="141">
        <f t="shared" si="2"/>
        <v>0.06593805653</v>
      </c>
      <c r="G252" s="141">
        <f t="shared" si="3"/>
        <v>-1.506744686</v>
      </c>
      <c r="H252" s="141">
        <f t="shared" si="4"/>
        <v>330.588</v>
      </c>
      <c r="I252" s="141">
        <f t="shared" si="5"/>
        <v>0</v>
      </c>
      <c r="J252" s="142">
        <f t="shared" si="8"/>
        <v>0</v>
      </c>
      <c r="K252" s="141">
        <f t="shared" si="10"/>
        <v>1</v>
      </c>
    </row>
    <row r="253">
      <c r="C253" s="140">
        <f t="shared" si="6"/>
        <v>248</v>
      </c>
      <c r="D253" s="141">
        <f t="shared" si="9"/>
        <v>330.588</v>
      </c>
      <c r="E253" s="109">
        <f t="shared" si="1"/>
        <v>8</v>
      </c>
      <c r="F253" s="141">
        <f t="shared" si="2"/>
        <v>0.8065419384</v>
      </c>
      <c r="G253" s="141">
        <f t="shared" si="3"/>
        <v>0.8652235106</v>
      </c>
      <c r="H253" s="141">
        <f t="shared" si="4"/>
        <v>322.588</v>
      </c>
      <c r="I253" s="141">
        <f t="shared" si="5"/>
        <v>0</v>
      </c>
      <c r="J253" s="142">
        <f t="shared" si="8"/>
        <v>0</v>
      </c>
      <c r="K253" s="141">
        <f t="shared" si="10"/>
        <v>1</v>
      </c>
    </row>
    <row r="254">
      <c r="C254" s="140">
        <f t="shared" si="6"/>
        <v>249</v>
      </c>
      <c r="D254" s="141">
        <f t="shared" si="9"/>
        <v>322.588</v>
      </c>
      <c r="E254" s="109">
        <f t="shared" si="1"/>
        <v>2</v>
      </c>
      <c r="F254" s="141">
        <f t="shared" si="2"/>
        <v>0.3625351367</v>
      </c>
      <c r="G254" s="141">
        <f t="shared" si="3"/>
        <v>-0.3516906497</v>
      </c>
      <c r="H254" s="141">
        <f t="shared" si="4"/>
        <v>320.588</v>
      </c>
      <c r="I254" s="141">
        <f t="shared" si="5"/>
        <v>0</v>
      </c>
      <c r="J254" s="142">
        <f t="shared" si="8"/>
        <v>0</v>
      </c>
      <c r="K254" s="141">
        <f t="shared" si="10"/>
        <v>1</v>
      </c>
    </row>
    <row r="255">
      <c r="C255" s="140">
        <f t="shared" si="6"/>
        <v>250</v>
      </c>
      <c r="D255" s="141">
        <f t="shared" si="9"/>
        <v>320.588</v>
      </c>
      <c r="E255" s="109">
        <f t="shared" si="1"/>
        <v>0</v>
      </c>
      <c r="F255" s="141">
        <f t="shared" si="2"/>
        <v>0.08764268087</v>
      </c>
      <c r="G255" s="141">
        <f t="shared" si="3"/>
        <v>-1.355415036</v>
      </c>
      <c r="H255" s="141">
        <f t="shared" si="4"/>
        <v>320.588</v>
      </c>
      <c r="I255" s="141">
        <f t="shared" si="5"/>
        <v>0</v>
      </c>
      <c r="J255" s="142">
        <f t="shared" si="8"/>
        <v>0</v>
      </c>
      <c r="K255" s="141">
        <f t="shared" si="10"/>
        <v>1</v>
      </c>
    </row>
    <row r="256">
      <c r="C256" s="140">
        <f t="shared" si="6"/>
        <v>251</v>
      </c>
      <c r="D256" s="141">
        <f t="shared" si="9"/>
        <v>320.588</v>
      </c>
      <c r="E256" s="109">
        <f t="shared" si="1"/>
        <v>0</v>
      </c>
      <c r="F256" s="141">
        <f t="shared" si="2"/>
        <v>0.07212448691</v>
      </c>
      <c r="G256" s="141">
        <f t="shared" si="3"/>
        <v>-1.460149564</v>
      </c>
      <c r="H256" s="141">
        <f t="shared" si="4"/>
        <v>320.588</v>
      </c>
      <c r="I256" s="141">
        <f t="shared" si="5"/>
        <v>0</v>
      </c>
      <c r="J256" s="142">
        <f t="shared" si="8"/>
        <v>0</v>
      </c>
      <c r="K256" s="141">
        <f t="shared" si="10"/>
        <v>1</v>
      </c>
    </row>
    <row r="257">
      <c r="C257" s="140">
        <f t="shared" si="6"/>
        <v>252</v>
      </c>
      <c r="D257" s="141">
        <f t="shared" si="9"/>
        <v>320.588</v>
      </c>
      <c r="E257" s="109">
        <f t="shared" si="1"/>
        <v>5</v>
      </c>
      <c r="F257" s="141">
        <f t="shared" si="2"/>
        <v>0.5674612999</v>
      </c>
      <c r="G257" s="141">
        <f t="shared" si="3"/>
        <v>0.1699144712</v>
      </c>
      <c r="H257" s="141">
        <f t="shared" si="4"/>
        <v>315.588</v>
      </c>
      <c r="I257" s="141">
        <f t="shared" si="5"/>
        <v>0</v>
      </c>
      <c r="J257" s="142">
        <f t="shared" si="8"/>
        <v>0</v>
      </c>
      <c r="K257" s="141">
        <f t="shared" si="10"/>
        <v>1</v>
      </c>
    </row>
    <row r="258">
      <c r="C258" s="140">
        <f t="shared" si="6"/>
        <v>253</v>
      </c>
      <c r="D258" s="141">
        <f t="shared" si="9"/>
        <v>315.588</v>
      </c>
      <c r="E258" s="109">
        <f t="shared" si="1"/>
        <v>8</v>
      </c>
      <c r="F258" s="141">
        <f t="shared" si="2"/>
        <v>0.7836508847</v>
      </c>
      <c r="G258" s="141">
        <f t="shared" si="3"/>
        <v>0.7845827775</v>
      </c>
      <c r="H258" s="141">
        <f t="shared" si="4"/>
        <v>307.588</v>
      </c>
      <c r="I258" s="141">
        <f t="shared" si="5"/>
        <v>0</v>
      </c>
      <c r="J258" s="142">
        <f t="shared" si="8"/>
        <v>0</v>
      </c>
      <c r="K258" s="141">
        <f t="shared" si="10"/>
        <v>1</v>
      </c>
    </row>
    <row r="259">
      <c r="C259" s="140">
        <f t="shared" si="6"/>
        <v>254</v>
      </c>
      <c r="D259" s="141">
        <f t="shared" si="9"/>
        <v>307.588</v>
      </c>
      <c r="E259" s="109">
        <f t="shared" si="1"/>
        <v>0</v>
      </c>
      <c r="F259" s="141">
        <f t="shared" si="2"/>
        <v>0.2450585735</v>
      </c>
      <c r="G259" s="141">
        <f t="shared" si="3"/>
        <v>-0.6901225124</v>
      </c>
      <c r="H259" s="141">
        <f t="shared" si="4"/>
        <v>307.588</v>
      </c>
      <c r="I259" s="141">
        <f t="shared" si="5"/>
        <v>0</v>
      </c>
      <c r="J259" s="142">
        <f t="shared" si="8"/>
        <v>0</v>
      </c>
      <c r="K259" s="141">
        <f t="shared" si="10"/>
        <v>1</v>
      </c>
    </row>
    <row r="260">
      <c r="C260" s="140">
        <f t="shared" si="6"/>
        <v>255</v>
      </c>
      <c r="D260" s="141">
        <f t="shared" si="9"/>
        <v>307.588</v>
      </c>
      <c r="E260" s="109">
        <f t="shared" si="1"/>
        <v>3</v>
      </c>
      <c r="F260" s="141">
        <f t="shared" si="2"/>
        <v>0.4294148612</v>
      </c>
      <c r="G260" s="141">
        <f t="shared" si="3"/>
        <v>-0.1778640782</v>
      </c>
      <c r="H260" s="141">
        <f t="shared" si="4"/>
        <v>304.588</v>
      </c>
      <c r="I260" s="141">
        <f t="shared" si="5"/>
        <v>0</v>
      </c>
      <c r="J260" s="142">
        <f t="shared" si="8"/>
        <v>0</v>
      </c>
      <c r="K260" s="141">
        <f t="shared" si="10"/>
        <v>1</v>
      </c>
    </row>
    <row r="261">
      <c r="C261" s="140">
        <f t="shared" si="6"/>
        <v>256</v>
      </c>
      <c r="D261" s="141">
        <f t="shared" si="9"/>
        <v>304.588</v>
      </c>
      <c r="E261" s="109">
        <f t="shared" si="1"/>
        <v>0</v>
      </c>
      <c r="F261" s="141">
        <f t="shared" si="2"/>
        <v>0.006875743789</v>
      </c>
      <c r="G261" s="141">
        <f t="shared" si="3"/>
        <v>-2.463690299</v>
      </c>
      <c r="H261" s="141">
        <f t="shared" si="4"/>
        <v>304.588</v>
      </c>
      <c r="I261" s="141">
        <f t="shared" si="5"/>
        <v>0</v>
      </c>
      <c r="J261" s="142">
        <f t="shared" si="8"/>
        <v>0</v>
      </c>
      <c r="K261" s="141">
        <f t="shared" si="10"/>
        <v>1</v>
      </c>
    </row>
    <row r="262">
      <c r="C262" s="140">
        <f t="shared" si="6"/>
        <v>257</v>
      </c>
      <c r="D262" s="141">
        <f t="shared" si="9"/>
        <v>304.588</v>
      </c>
      <c r="E262" s="109">
        <f t="shared" si="1"/>
        <v>2</v>
      </c>
      <c r="F262" s="141">
        <f t="shared" si="2"/>
        <v>0.3805010742</v>
      </c>
      <c r="G262" s="141">
        <f t="shared" si="3"/>
        <v>-0.3041650521</v>
      </c>
      <c r="H262" s="141">
        <f t="shared" si="4"/>
        <v>302.588</v>
      </c>
      <c r="I262" s="141">
        <f t="shared" si="5"/>
        <v>0</v>
      </c>
      <c r="J262" s="142">
        <f t="shared" si="8"/>
        <v>0</v>
      </c>
      <c r="K262" s="141">
        <f t="shared" si="10"/>
        <v>1</v>
      </c>
    </row>
    <row r="263">
      <c r="C263" s="140">
        <f t="shared" si="6"/>
        <v>258</v>
      </c>
      <c r="D263" s="141">
        <f t="shared" si="9"/>
        <v>302.588</v>
      </c>
      <c r="E263" s="109">
        <f t="shared" si="1"/>
        <v>2</v>
      </c>
      <c r="F263" s="141">
        <f t="shared" si="2"/>
        <v>0.3551148177</v>
      </c>
      <c r="G263" s="141">
        <f t="shared" si="3"/>
        <v>-0.3715476992</v>
      </c>
      <c r="H263" s="141">
        <f t="shared" si="4"/>
        <v>300.588</v>
      </c>
      <c r="I263" s="141">
        <f t="shared" si="5"/>
        <v>0</v>
      </c>
      <c r="J263" s="142">
        <f t="shared" si="8"/>
        <v>0</v>
      </c>
      <c r="K263" s="141">
        <f t="shared" si="10"/>
        <v>1</v>
      </c>
    </row>
    <row r="264">
      <c r="C264" s="140">
        <f t="shared" si="6"/>
        <v>259</v>
      </c>
      <c r="D264" s="109">
        <f t="shared" si="9"/>
        <v>746.784</v>
      </c>
      <c r="E264" s="109">
        <f t="shared" si="1"/>
        <v>9</v>
      </c>
      <c r="F264" s="141">
        <f t="shared" si="2"/>
        <v>0.8514868375</v>
      </c>
      <c r="G264" s="141">
        <f t="shared" si="3"/>
        <v>1.042831532</v>
      </c>
      <c r="H264" s="141">
        <f t="shared" si="4"/>
        <v>737.784</v>
      </c>
      <c r="I264" s="141">
        <f t="shared" si="5"/>
        <v>0</v>
      </c>
      <c r="J264" s="142">
        <f t="shared" si="8"/>
        <v>0</v>
      </c>
      <c r="K264" s="141">
        <f t="shared" si="10"/>
        <v>0</v>
      </c>
    </row>
    <row r="265">
      <c r="C265" s="140">
        <f t="shared" si="6"/>
        <v>260</v>
      </c>
      <c r="D265" s="141">
        <f t="shared" si="9"/>
        <v>737.784</v>
      </c>
      <c r="E265" s="109">
        <f t="shared" si="1"/>
        <v>3</v>
      </c>
      <c r="F265" s="141">
        <f t="shared" si="2"/>
        <v>0.4621624538</v>
      </c>
      <c r="G265" s="141">
        <f t="shared" si="3"/>
        <v>-0.0949873087</v>
      </c>
      <c r="H265" s="141">
        <f t="shared" si="4"/>
        <v>734.784</v>
      </c>
      <c r="I265" s="141">
        <f t="shared" si="5"/>
        <v>0</v>
      </c>
      <c r="J265" s="142">
        <f t="shared" si="8"/>
        <v>0</v>
      </c>
      <c r="K265" s="141">
        <f t="shared" si="10"/>
        <v>0</v>
      </c>
    </row>
    <row r="266">
      <c r="C266" s="140">
        <f t="shared" si="6"/>
        <v>261</v>
      </c>
      <c r="D266" s="141">
        <f t="shared" si="9"/>
        <v>734.784</v>
      </c>
      <c r="E266" s="109">
        <f t="shared" si="1"/>
        <v>0</v>
      </c>
      <c r="F266" s="141">
        <f t="shared" si="2"/>
        <v>0.05546777374</v>
      </c>
      <c r="G266" s="141">
        <f t="shared" si="3"/>
        <v>-1.594002175</v>
      </c>
      <c r="H266" s="141">
        <f t="shared" si="4"/>
        <v>734.784</v>
      </c>
      <c r="I266" s="141">
        <f t="shared" si="5"/>
        <v>0</v>
      </c>
      <c r="J266" s="142">
        <f t="shared" si="8"/>
        <v>0</v>
      </c>
      <c r="K266" s="141">
        <f t="shared" si="10"/>
        <v>0</v>
      </c>
    </row>
    <row r="267">
      <c r="C267" s="140">
        <f t="shared" si="6"/>
        <v>262</v>
      </c>
      <c r="D267" s="141">
        <f t="shared" si="9"/>
        <v>734.784</v>
      </c>
      <c r="E267" s="109">
        <f t="shared" si="1"/>
        <v>2</v>
      </c>
      <c r="F267" s="141">
        <f t="shared" si="2"/>
        <v>0.4132309176</v>
      </c>
      <c r="G267" s="141">
        <f t="shared" si="3"/>
        <v>-0.2192416209</v>
      </c>
      <c r="H267" s="141">
        <f t="shared" si="4"/>
        <v>732.784</v>
      </c>
      <c r="I267" s="141">
        <f t="shared" si="5"/>
        <v>0</v>
      </c>
      <c r="J267" s="142">
        <f t="shared" si="8"/>
        <v>0</v>
      </c>
      <c r="K267" s="141">
        <f t="shared" si="10"/>
        <v>0</v>
      </c>
    </row>
    <row r="268">
      <c r="C268" s="140">
        <f t="shared" si="6"/>
        <v>263</v>
      </c>
      <c r="D268" s="141">
        <f t="shared" si="9"/>
        <v>732.784</v>
      </c>
      <c r="E268" s="109">
        <f t="shared" si="1"/>
        <v>1</v>
      </c>
      <c r="F268" s="141">
        <f t="shared" si="2"/>
        <v>0.3012949053</v>
      </c>
      <c r="G268" s="141">
        <f t="shared" si="3"/>
        <v>-0.5206798549</v>
      </c>
      <c r="H268" s="141">
        <f t="shared" si="4"/>
        <v>731.784</v>
      </c>
      <c r="I268" s="141">
        <f t="shared" si="5"/>
        <v>0</v>
      </c>
      <c r="J268" s="142">
        <f t="shared" si="8"/>
        <v>0</v>
      </c>
      <c r="K268" s="141">
        <f t="shared" si="10"/>
        <v>0</v>
      </c>
    </row>
    <row r="269">
      <c r="C269" s="140">
        <f t="shared" si="6"/>
        <v>264</v>
      </c>
      <c r="D269" s="141">
        <f t="shared" si="9"/>
        <v>731.784</v>
      </c>
      <c r="E269" s="109">
        <f t="shared" si="1"/>
        <v>4</v>
      </c>
      <c r="F269" s="141">
        <f t="shared" si="2"/>
        <v>0.5367773665</v>
      </c>
      <c r="G269" s="141">
        <f t="shared" si="3"/>
        <v>0.09231815166</v>
      </c>
      <c r="H269" s="141">
        <f t="shared" si="4"/>
        <v>727.784</v>
      </c>
      <c r="I269" s="141">
        <f t="shared" si="5"/>
        <v>0</v>
      </c>
      <c r="J269" s="142">
        <f t="shared" si="8"/>
        <v>0</v>
      </c>
      <c r="K269" s="141">
        <f t="shared" si="10"/>
        <v>0</v>
      </c>
    </row>
    <row r="270">
      <c r="C270" s="140">
        <f t="shared" si="6"/>
        <v>265</v>
      </c>
      <c r="D270" s="141">
        <f t="shared" si="9"/>
        <v>727.784</v>
      </c>
      <c r="E270" s="109">
        <f t="shared" si="1"/>
        <v>10</v>
      </c>
      <c r="F270" s="141">
        <f t="shared" si="2"/>
        <v>0.8635328693</v>
      </c>
      <c r="G270" s="141">
        <f t="shared" si="3"/>
        <v>1.096330284</v>
      </c>
      <c r="H270" s="141">
        <f t="shared" si="4"/>
        <v>717.784</v>
      </c>
      <c r="I270" s="141">
        <f t="shared" si="5"/>
        <v>0</v>
      </c>
      <c r="J270" s="142">
        <f t="shared" si="8"/>
        <v>0</v>
      </c>
      <c r="K270" s="141">
        <f t="shared" si="10"/>
        <v>0</v>
      </c>
    </row>
    <row r="271">
      <c r="C271" s="140">
        <f t="shared" si="6"/>
        <v>266</v>
      </c>
      <c r="D271" s="141">
        <f t="shared" si="9"/>
        <v>717.784</v>
      </c>
      <c r="E271" s="109">
        <f t="shared" si="1"/>
        <v>5</v>
      </c>
      <c r="F271" s="141">
        <f t="shared" si="2"/>
        <v>0.6303167997</v>
      </c>
      <c r="G271" s="141">
        <f t="shared" si="3"/>
        <v>0.332692514</v>
      </c>
      <c r="H271" s="141">
        <f t="shared" si="4"/>
        <v>712.784</v>
      </c>
      <c r="I271" s="141">
        <f t="shared" si="5"/>
        <v>0</v>
      </c>
      <c r="J271" s="142">
        <f t="shared" si="8"/>
        <v>0</v>
      </c>
      <c r="K271" s="141">
        <f t="shared" si="10"/>
        <v>0</v>
      </c>
    </row>
    <row r="272">
      <c r="C272" s="140">
        <f t="shared" si="6"/>
        <v>267</v>
      </c>
      <c r="D272" s="141">
        <f t="shared" si="9"/>
        <v>712.784</v>
      </c>
      <c r="E272" s="109">
        <f t="shared" si="1"/>
        <v>2</v>
      </c>
      <c r="F272" s="141">
        <f t="shared" si="2"/>
        <v>0.4204963055</v>
      </c>
      <c r="G272" s="141">
        <f t="shared" si="3"/>
        <v>-0.2006239734</v>
      </c>
      <c r="H272" s="141">
        <f t="shared" si="4"/>
        <v>710.784</v>
      </c>
      <c r="I272" s="141">
        <f t="shared" si="5"/>
        <v>0</v>
      </c>
      <c r="J272" s="142">
        <f t="shared" si="8"/>
        <v>0</v>
      </c>
      <c r="K272" s="141">
        <f t="shared" si="10"/>
        <v>0</v>
      </c>
    </row>
    <row r="273">
      <c r="C273" s="140">
        <f t="shared" si="6"/>
        <v>268</v>
      </c>
      <c r="D273" s="141">
        <f t="shared" si="9"/>
        <v>710.784</v>
      </c>
      <c r="E273" s="109">
        <f t="shared" si="1"/>
        <v>0</v>
      </c>
      <c r="F273" s="141">
        <f t="shared" si="2"/>
        <v>0.2080041822</v>
      </c>
      <c r="G273" s="141">
        <f t="shared" si="3"/>
        <v>-0.8133657939</v>
      </c>
      <c r="H273" s="141">
        <f t="shared" si="4"/>
        <v>710.784</v>
      </c>
      <c r="I273" s="141">
        <f t="shared" si="5"/>
        <v>0</v>
      </c>
      <c r="J273" s="142">
        <f t="shared" si="8"/>
        <v>0</v>
      </c>
      <c r="K273" s="141">
        <f t="shared" si="10"/>
        <v>0</v>
      </c>
    </row>
    <row r="274">
      <c r="C274" s="140">
        <f t="shared" si="6"/>
        <v>269</v>
      </c>
      <c r="D274" s="141">
        <f t="shared" si="9"/>
        <v>710.784</v>
      </c>
      <c r="E274" s="109">
        <f t="shared" si="1"/>
        <v>1</v>
      </c>
      <c r="F274" s="141">
        <f t="shared" si="2"/>
        <v>0.3509031792</v>
      </c>
      <c r="G274" s="141">
        <f t="shared" si="3"/>
        <v>-0.3828832133</v>
      </c>
      <c r="H274" s="141">
        <f t="shared" si="4"/>
        <v>709.784</v>
      </c>
      <c r="I274" s="141">
        <f t="shared" si="5"/>
        <v>0</v>
      </c>
      <c r="J274" s="142">
        <f t="shared" si="8"/>
        <v>0</v>
      </c>
      <c r="K274" s="141">
        <f t="shared" si="10"/>
        <v>0</v>
      </c>
    </row>
    <row r="275">
      <c r="C275" s="140">
        <f t="shared" si="6"/>
        <v>270</v>
      </c>
      <c r="D275" s="141">
        <f t="shared" si="9"/>
        <v>709.784</v>
      </c>
      <c r="E275" s="109">
        <f t="shared" si="1"/>
        <v>4</v>
      </c>
      <c r="F275" s="141">
        <f t="shared" si="2"/>
        <v>0.5564907928</v>
      </c>
      <c r="G275" s="141">
        <f t="shared" si="3"/>
        <v>0.1420779758</v>
      </c>
      <c r="H275" s="141">
        <f t="shared" si="4"/>
        <v>705.784</v>
      </c>
      <c r="I275" s="141">
        <f t="shared" si="5"/>
        <v>0</v>
      </c>
      <c r="J275" s="142">
        <f t="shared" si="8"/>
        <v>0</v>
      </c>
      <c r="K275" s="141">
        <f t="shared" si="10"/>
        <v>0</v>
      </c>
    </row>
    <row r="276">
      <c r="C276" s="140">
        <f t="shared" si="6"/>
        <v>271</v>
      </c>
      <c r="D276" s="141">
        <f t="shared" si="9"/>
        <v>705.784</v>
      </c>
      <c r="E276" s="109">
        <f t="shared" si="1"/>
        <v>3</v>
      </c>
      <c r="F276" s="141">
        <f t="shared" si="2"/>
        <v>0.4249273012</v>
      </c>
      <c r="G276" s="141">
        <f t="shared" si="3"/>
        <v>-0.1893039464</v>
      </c>
      <c r="H276" s="141">
        <f t="shared" si="4"/>
        <v>702.784</v>
      </c>
      <c r="I276" s="141">
        <f t="shared" si="5"/>
        <v>0</v>
      </c>
      <c r="J276" s="142">
        <f t="shared" si="8"/>
        <v>0</v>
      </c>
      <c r="K276" s="141">
        <f t="shared" si="10"/>
        <v>0</v>
      </c>
    </row>
    <row r="277">
      <c r="C277" s="140">
        <f t="shared" si="6"/>
        <v>272</v>
      </c>
      <c r="D277" s="141">
        <f t="shared" si="9"/>
        <v>702.784</v>
      </c>
      <c r="E277" s="109">
        <f t="shared" si="1"/>
        <v>13</v>
      </c>
      <c r="F277" s="141">
        <f t="shared" si="2"/>
        <v>0.958347831</v>
      </c>
      <c r="G277" s="141">
        <f t="shared" si="3"/>
        <v>1.731827177</v>
      </c>
      <c r="H277" s="141">
        <f t="shared" si="4"/>
        <v>689.784</v>
      </c>
      <c r="I277" s="141">
        <f t="shared" si="5"/>
        <v>0</v>
      </c>
      <c r="J277" s="142">
        <f t="shared" si="8"/>
        <v>0</v>
      </c>
      <c r="K277" s="141">
        <f t="shared" si="10"/>
        <v>0</v>
      </c>
    </row>
    <row r="278">
      <c r="C278" s="140">
        <f t="shared" si="6"/>
        <v>273</v>
      </c>
      <c r="D278" s="141">
        <f t="shared" si="9"/>
        <v>689.784</v>
      </c>
      <c r="E278" s="109">
        <f t="shared" si="1"/>
        <v>11</v>
      </c>
      <c r="F278" s="141">
        <f t="shared" si="2"/>
        <v>0.9060878931</v>
      </c>
      <c r="G278" s="141">
        <f t="shared" si="3"/>
        <v>1.317042992</v>
      </c>
      <c r="H278" s="141">
        <f t="shared" si="4"/>
        <v>678.784</v>
      </c>
      <c r="I278" s="141">
        <f t="shared" si="5"/>
        <v>0</v>
      </c>
      <c r="J278" s="142">
        <f t="shared" si="8"/>
        <v>0</v>
      </c>
      <c r="K278" s="141">
        <f t="shared" si="10"/>
        <v>0</v>
      </c>
    </row>
    <row r="279">
      <c r="C279" s="140">
        <f t="shared" si="6"/>
        <v>274</v>
      </c>
      <c r="D279" s="141">
        <f t="shared" si="9"/>
        <v>678.784</v>
      </c>
      <c r="E279" s="109">
        <f t="shared" si="1"/>
        <v>2</v>
      </c>
      <c r="F279" s="141">
        <f t="shared" si="2"/>
        <v>0.3897118787</v>
      </c>
      <c r="G279" s="141">
        <f t="shared" si="3"/>
        <v>-0.2800700559</v>
      </c>
      <c r="H279" s="141">
        <f t="shared" si="4"/>
        <v>676.784</v>
      </c>
      <c r="I279" s="141">
        <f t="shared" si="5"/>
        <v>0</v>
      </c>
      <c r="J279" s="142">
        <f t="shared" si="8"/>
        <v>0</v>
      </c>
      <c r="K279" s="141">
        <f t="shared" si="10"/>
        <v>0</v>
      </c>
    </row>
    <row r="280">
      <c r="C280" s="140">
        <f t="shared" si="6"/>
        <v>275</v>
      </c>
      <c r="D280" s="141">
        <f t="shared" si="9"/>
        <v>676.784</v>
      </c>
      <c r="E280" s="109">
        <f t="shared" si="1"/>
        <v>8</v>
      </c>
      <c r="F280" s="141">
        <f t="shared" si="2"/>
        <v>0.7974586496</v>
      </c>
      <c r="G280" s="141">
        <f t="shared" si="3"/>
        <v>0.8325781231</v>
      </c>
      <c r="H280" s="141">
        <f t="shared" si="4"/>
        <v>668.784</v>
      </c>
      <c r="I280" s="141">
        <f t="shared" si="5"/>
        <v>0</v>
      </c>
      <c r="J280" s="142">
        <f t="shared" si="8"/>
        <v>0</v>
      </c>
      <c r="K280" s="141">
        <f t="shared" si="10"/>
        <v>0</v>
      </c>
    </row>
    <row r="281">
      <c r="C281" s="140">
        <f t="shared" si="6"/>
        <v>276</v>
      </c>
      <c r="D281" s="141">
        <f t="shared" si="9"/>
        <v>668.784</v>
      </c>
      <c r="E281" s="109">
        <f t="shared" si="1"/>
        <v>12</v>
      </c>
      <c r="F281" s="141">
        <f t="shared" si="2"/>
        <v>0.9232786884</v>
      </c>
      <c r="G281" s="141">
        <f t="shared" si="3"/>
        <v>1.427476401</v>
      </c>
      <c r="H281" s="141">
        <f t="shared" si="4"/>
        <v>656.784</v>
      </c>
      <c r="I281" s="141">
        <f t="shared" si="5"/>
        <v>0</v>
      </c>
      <c r="J281" s="142">
        <f t="shared" si="8"/>
        <v>0</v>
      </c>
      <c r="K281" s="141">
        <f t="shared" si="10"/>
        <v>0</v>
      </c>
    </row>
    <row r="282">
      <c r="C282" s="140">
        <f t="shared" si="6"/>
        <v>277</v>
      </c>
      <c r="D282" s="141">
        <f t="shared" si="9"/>
        <v>656.784</v>
      </c>
      <c r="E282" s="109">
        <f t="shared" si="1"/>
        <v>6</v>
      </c>
      <c r="F282" s="141">
        <f t="shared" si="2"/>
        <v>0.6857144091</v>
      </c>
      <c r="G282" s="141">
        <f t="shared" si="3"/>
        <v>0.4837389013</v>
      </c>
      <c r="H282" s="141">
        <f t="shared" si="4"/>
        <v>650.784</v>
      </c>
      <c r="I282" s="141">
        <f t="shared" si="5"/>
        <v>0</v>
      </c>
      <c r="J282" s="142">
        <f t="shared" si="8"/>
        <v>0</v>
      </c>
      <c r="K282" s="141">
        <f t="shared" si="10"/>
        <v>0</v>
      </c>
    </row>
    <row r="283">
      <c r="C283" s="140">
        <f t="shared" si="6"/>
        <v>278</v>
      </c>
      <c r="D283" s="141">
        <f t="shared" si="9"/>
        <v>650.784</v>
      </c>
      <c r="E283" s="109">
        <f t="shared" si="1"/>
        <v>14</v>
      </c>
      <c r="F283" s="141">
        <f t="shared" si="2"/>
        <v>0.9625214361</v>
      </c>
      <c r="G283" s="141">
        <f t="shared" si="3"/>
        <v>1.780726588</v>
      </c>
      <c r="H283" s="141">
        <f t="shared" si="4"/>
        <v>636.784</v>
      </c>
      <c r="I283" s="141">
        <f t="shared" si="5"/>
        <v>0</v>
      </c>
      <c r="J283" s="142">
        <f t="shared" si="8"/>
        <v>0</v>
      </c>
      <c r="K283" s="141">
        <f t="shared" si="10"/>
        <v>0</v>
      </c>
    </row>
    <row r="284">
      <c r="C284" s="140">
        <f t="shared" si="6"/>
        <v>279</v>
      </c>
      <c r="D284" s="141">
        <f t="shared" si="9"/>
        <v>636.784</v>
      </c>
      <c r="E284" s="109">
        <f t="shared" si="1"/>
        <v>0</v>
      </c>
      <c r="F284" s="141">
        <f t="shared" si="2"/>
        <v>0.1417867166</v>
      </c>
      <c r="G284" s="141">
        <f t="shared" si="3"/>
        <v>-1.072326445</v>
      </c>
      <c r="H284" s="141">
        <f t="shared" si="4"/>
        <v>636.784</v>
      </c>
      <c r="I284" s="141">
        <f t="shared" si="5"/>
        <v>0</v>
      </c>
      <c r="J284" s="142">
        <f t="shared" si="8"/>
        <v>0</v>
      </c>
      <c r="K284" s="141">
        <f t="shared" si="10"/>
        <v>0</v>
      </c>
    </row>
    <row r="285">
      <c r="C285" s="140">
        <f t="shared" si="6"/>
        <v>280</v>
      </c>
      <c r="D285" s="141">
        <f t="shared" si="9"/>
        <v>636.784</v>
      </c>
      <c r="E285" s="109">
        <f t="shared" si="1"/>
        <v>12</v>
      </c>
      <c r="F285" s="141">
        <f t="shared" si="2"/>
        <v>0.9318228222</v>
      </c>
      <c r="G285" s="141">
        <f t="shared" si="3"/>
        <v>1.489505313</v>
      </c>
      <c r="H285" s="141">
        <f t="shared" si="4"/>
        <v>624.784</v>
      </c>
      <c r="I285" s="141">
        <f t="shared" si="5"/>
        <v>0</v>
      </c>
      <c r="J285" s="142">
        <f t="shared" si="8"/>
        <v>0</v>
      </c>
      <c r="K285" s="141">
        <f t="shared" si="10"/>
        <v>0</v>
      </c>
    </row>
    <row r="286">
      <c r="C286" s="140">
        <f t="shared" si="6"/>
        <v>281</v>
      </c>
      <c r="D286" s="141">
        <f t="shared" si="9"/>
        <v>624.784</v>
      </c>
      <c r="E286" s="109">
        <f t="shared" si="1"/>
        <v>15</v>
      </c>
      <c r="F286" s="141">
        <f t="shared" si="2"/>
        <v>0.9752205485</v>
      </c>
      <c r="G286" s="141">
        <f t="shared" si="3"/>
        <v>1.963751622</v>
      </c>
      <c r="H286" s="141">
        <f t="shared" si="4"/>
        <v>609.784</v>
      </c>
      <c r="I286" s="141">
        <f t="shared" si="5"/>
        <v>0</v>
      </c>
      <c r="J286" s="142">
        <f t="shared" si="8"/>
        <v>0</v>
      </c>
      <c r="K286" s="141">
        <f t="shared" si="10"/>
        <v>0</v>
      </c>
    </row>
    <row r="287">
      <c r="C287" s="140">
        <f t="shared" si="6"/>
        <v>282</v>
      </c>
      <c r="D287" s="141">
        <f t="shared" si="9"/>
        <v>609.784</v>
      </c>
      <c r="E287" s="109">
        <f t="shared" si="1"/>
        <v>6</v>
      </c>
      <c r="F287" s="141">
        <f t="shared" si="2"/>
        <v>0.6745024785</v>
      </c>
      <c r="G287" s="141">
        <f t="shared" si="3"/>
        <v>0.4523802911</v>
      </c>
      <c r="H287" s="141">
        <f t="shared" si="4"/>
        <v>603.784</v>
      </c>
      <c r="I287" s="141">
        <f t="shared" si="5"/>
        <v>0</v>
      </c>
      <c r="J287" s="142">
        <f t="shared" si="8"/>
        <v>0</v>
      </c>
      <c r="K287" s="141">
        <f t="shared" si="10"/>
        <v>0</v>
      </c>
    </row>
    <row r="288">
      <c r="C288" s="140">
        <f t="shared" si="6"/>
        <v>283</v>
      </c>
      <c r="D288" s="141">
        <f t="shared" si="9"/>
        <v>603.784</v>
      </c>
      <c r="E288" s="109">
        <f t="shared" si="1"/>
        <v>2</v>
      </c>
      <c r="F288" s="141">
        <f t="shared" si="2"/>
        <v>0.3741923471</v>
      </c>
      <c r="G288" s="141">
        <f t="shared" si="3"/>
        <v>-0.3207700013</v>
      </c>
      <c r="H288" s="141">
        <f t="shared" si="4"/>
        <v>601.784</v>
      </c>
      <c r="I288" s="141">
        <f t="shared" si="5"/>
        <v>0</v>
      </c>
      <c r="J288" s="142">
        <f t="shared" si="8"/>
        <v>0</v>
      </c>
      <c r="K288" s="141">
        <f t="shared" si="10"/>
        <v>0</v>
      </c>
    </row>
    <row r="289">
      <c r="C289" s="140">
        <f t="shared" si="6"/>
        <v>284</v>
      </c>
      <c r="D289" s="141">
        <f t="shared" si="9"/>
        <v>601.784</v>
      </c>
      <c r="E289" s="109">
        <f t="shared" si="1"/>
        <v>0</v>
      </c>
      <c r="F289" s="141">
        <f t="shared" si="2"/>
        <v>0.2315330039</v>
      </c>
      <c r="G289" s="141">
        <f t="shared" si="3"/>
        <v>-0.7338075999</v>
      </c>
      <c r="H289" s="141">
        <f t="shared" si="4"/>
        <v>601.784</v>
      </c>
      <c r="I289" s="141">
        <f t="shared" si="5"/>
        <v>0</v>
      </c>
      <c r="J289" s="142">
        <f t="shared" si="8"/>
        <v>0</v>
      </c>
      <c r="K289" s="141">
        <f t="shared" si="10"/>
        <v>0</v>
      </c>
    </row>
    <row r="290">
      <c r="C290" s="140">
        <f t="shared" si="6"/>
        <v>285</v>
      </c>
      <c r="D290" s="141">
        <f t="shared" si="9"/>
        <v>601.784</v>
      </c>
      <c r="E290" s="109">
        <f t="shared" si="1"/>
        <v>3</v>
      </c>
      <c r="F290" s="141">
        <f t="shared" si="2"/>
        <v>0.4236628923</v>
      </c>
      <c r="G290" s="141">
        <f t="shared" si="3"/>
        <v>-0.192531642</v>
      </c>
      <c r="H290" s="141">
        <f t="shared" si="4"/>
        <v>598.784</v>
      </c>
      <c r="I290" s="141">
        <f t="shared" si="5"/>
        <v>0</v>
      </c>
      <c r="J290" s="142">
        <f t="shared" si="8"/>
        <v>0</v>
      </c>
      <c r="K290" s="141">
        <f t="shared" si="10"/>
        <v>0</v>
      </c>
    </row>
    <row r="291">
      <c r="C291" s="140">
        <f t="shared" si="6"/>
        <v>286</v>
      </c>
      <c r="D291" s="141">
        <f t="shared" si="9"/>
        <v>598.784</v>
      </c>
      <c r="E291" s="109">
        <f t="shared" si="1"/>
        <v>13</v>
      </c>
      <c r="F291" s="141">
        <f t="shared" si="2"/>
        <v>0.9437296095</v>
      </c>
      <c r="G291" s="141">
        <f t="shared" si="3"/>
        <v>1.586875781</v>
      </c>
      <c r="H291" s="141">
        <f t="shared" si="4"/>
        <v>585.784</v>
      </c>
      <c r="I291" s="141">
        <f t="shared" si="5"/>
        <v>0</v>
      </c>
      <c r="J291" s="142">
        <f t="shared" si="8"/>
        <v>0</v>
      </c>
      <c r="K291" s="141">
        <f t="shared" si="10"/>
        <v>0</v>
      </c>
    </row>
    <row r="292">
      <c r="C292" s="140">
        <f t="shared" si="6"/>
        <v>287</v>
      </c>
      <c r="D292" s="141">
        <f t="shared" si="9"/>
        <v>585.784</v>
      </c>
      <c r="E292" s="109">
        <f t="shared" si="1"/>
        <v>0</v>
      </c>
      <c r="F292" s="141">
        <f t="shared" si="2"/>
        <v>0.02502672206</v>
      </c>
      <c r="G292" s="141">
        <f t="shared" si="3"/>
        <v>-1.959506974</v>
      </c>
      <c r="H292" s="141">
        <f t="shared" si="4"/>
        <v>585.784</v>
      </c>
      <c r="I292" s="141">
        <f t="shared" si="5"/>
        <v>0</v>
      </c>
      <c r="J292" s="142">
        <f t="shared" si="8"/>
        <v>0</v>
      </c>
      <c r="K292" s="141">
        <f t="shared" si="10"/>
        <v>0</v>
      </c>
    </row>
    <row r="293">
      <c r="C293" s="140">
        <f t="shared" si="6"/>
        <v>288</v>
      </c>
      <c r="D293" s="141">
        <f t="shared" si="9"/>
        <v>585.784</v>
      </c>
      <c r="E293" s="109">
        <f t="shared" si="1"/>
        <v>6</v>
      </c>
      <c r="F293" s="141">
        <f t="shared" si="2"/>
        <v>0.6356633525</v>
      </c>
      <c r="G293" s="141">
        <f t="shared" si="3"/>
        <v>0.3468908844</v>
      </c>
      <c r="H293" s="141">
        <f t="shared" si="4"/>
        <v>579.784</v>
      </c>
      <c r="I293" s="141">
        <f t="shared" si="5"/>
        <v>0</v>
      </c>
      <c r="J293" s="142">
        <f t="shared" si="8"/>
        <v>0</v>
      </c>
      <c r="K293" s="141">
        <f t="shared" si="10"/>
        <v>0</v>
      </c>
    </row>
    <row r="294">
      <c r="C294" s="140">
        <f t="shared" si="6"/>
        <v>289</v>
      </c>
      <c r="D294" s="141">
        <f t="shared" si="9"/>
        <v>579.784</v>
      </c>
      <c r="E294" s="109">
        <f t="shared" si="1"/>
        <v>3</v>
      </c>
      <c r="F294" s="141">
        <f t="shared" si="2"/>
        <v>0.4522319864</v>
      </c>
      <c r="G294" s="141">
        <f t="shared" si="3"/>
        <v>-0.1200242061</v>
      </c>
      <c r="H294" s="141">
        <f t="shared" si="4"/>
        <v>576.784</v>
      </c>
      <c r="I294" s="141">
        <f t="shared" si="5"/>
        <v>0</v>
      </c>
      <c r="J294" s="142">
        <f t="shared" si="8"/>
        <v>0</v>
      </c>
      <c r="K294" s="141">
        <f t="shared" si="10"/>
        <v>0</v>
      </c>
    </row>
    <row r="295">
      <c r="C295" s="140">
        <f t="shared" si="6"/>
        <v>290</v>
      </c>
      <c r="D295" s="141">
        <f t="shared" si="9"/>
        <v>576.784</v>
      </c>
      <c r="E295" s="109">
        <f t="shared" si="1"/>
        <v>5</v>
      </c>
      <c r="F295" s="141">
        <f t="shared" si="2"/>
        <v>0.5873962328</v>
      </c>
      <c r="G295" s="141">
        <f t="shared" si="3"/>
        <v>0.2208521778</v>
      </c>
      <c r="H295" s="141">
        <f t="shared" si="4"/>
        <v>571.784</v>
      </c>
      <c r="I295" s="141">
        <f t="shared" si="5"/>
        <v>0</v>
      </c>
      <c r="J295" s="142">
        <f t="shared" si="8"/>
        <v>0</v>
      </c>
      <c r="K295" s="141">
        <f t="shared" si="10"/>
        <v>0</v>
      </c>
    </row>
    <row r="296">
      <c r="C296" s="140">
        <f t="shared" si="6"/>
        <v>291</v>
      </c>
      <c r="D296" s="141">
        <f t="shared" si="9"/>
        <v>571.784</v>
      </c>
      <c r="E296" s="109">
        <f t="shared" si="1"/>
        <v>8</v>
      </c>
      <c r="F296" s="141">
        <f t="shared" si="2"/>
        <v>0.7976595706</v>
      </c>
      <c r="G296" s="141">
        <f t="shared" si="3"/>
        <v>0.8332905948</v>
      </c>
      <c r="H296" s="141">
        <f t="shared" si="4"/>
        <v>563.784</v>
      </c>
      <c r="I296" s="141">
        <f t="shared" si="5"/>
        <v>0</v>
      </c>
      <c r="J296" s="142">
        <f t="shared" si="8"/>
        <v>0</v>
      </c>
      <c r="K296" s="141">
        <f t="shared" si="10"/>
        <v>0</v>
      </c>
    </row>
    <row r="297">
      <c r="C297" s="140">
        <f t="shared" si="6"/>
        <v>292</v>
      </c>
      <c r="D297" s="141">
        <f t="shared" si="9"/>
        <v>563.784</v>
      </c>
      <c r="E297" s="109">
        <f t="shared" si="1"/>
        <v>9</v>
      </c>
      <c r="F297" s="141">
        <f t="shared" si="2"/>
        <v>0.8079109873</v>
      </c>
      <c r="G297" s="141">
        <f t="shared" si="3"/>
        <v>0.8702239577</v>
      </c>
      <c r="H297" s="141">
        <f t="shared" si="4"/>
        <v>554.784</v>
      </c>
      <c r="I297" s="141">
        <f t="shared" si="5"/>
        <v>0</v>
      </c>
      <c r="J297" s="142">
        <f t="shared" si="8"/>
        <v>0</v>
      </c>
      <c r="K297" s="141">
        <f t="shared" si="10"/>
        <v>0</v>
      </c>
    </row>
    <row r="298">
      <c r="C298" s="140">
        <f t="shared" si="6"/>
        <v>293</v>
      </c>
      <c r="D298" s="141">
        <f t="shared" si="9"/>
        <v>554.784</v>
      </c>
      <c r="E298" s="109">
        <f t="shared" si="1"/>
        <v>0</v>
      </c>
      <c r="F298" s="141">
        <f t="shared" si="2"/>
        <v>0.2776671819</v>
      </c>
      <c r="G298" s="141">
        <f t="shared" si="3"/>
        <v>-0.5897856517</v>
      </c>
      <c r="H298" s="141">
        <f t="shared" si="4"/>
        <v>554.784</v>
      </c>
      <c r="I298" s="141">
        <f t="shared" si="5"/>
        <v>0</v>
      </c>
      <c r="J298" s="142">
        <f t="shared" si="8"/>
        <v>0</v>
      </c>
      <c r="K298" s="141">
        <f t="shared" si="10"/>
        <v>0</v>
      </c>
    </row>
    <row r="299">
      <c r="C299" s="140">
        <f t="shared" si="6"/>
        <v>294</v>
      </c>
      <c r="D299" s="141">
        <f t="shared" si="9"/>
        <v>554.784</v>
      </c>
      <c r="E299" s="109">
        <f t="shared" si="1"/>
        <v>11</v>
      </c>
      <c r="F299" s="141">
        <f t="shared" si="2"/>
        <v>0.9099697736</v>
      </c>
      <c r="G299" s="141">
        <f t="shared" si="3"/>
        <v>1.340568922</v>
      </c>
      <c r="H299" s="141">
        <f t="shared" si="4"/>
        <v>543.784</v>
      </c>
      <c r="I299" s="141">
        <f t="shared" si="5"/>
        <v>0</v>
      </c>
      <c r="J299" s="142">
        <f t="shared" si="8"/>
        <v>0</v>
      </c>
      <c r="K299" s="141">
        <f t="shared" si="10"/>
        <v>0</v>
      </c>
    </row>
    <row r="300">
      <c r="C300" s="140">
        <f t="shared" si="6"/>
        <v>295</v>
      </c>
      <c r="D300" s="141">
        <f t="shared" si="9"/>
        <v>543.784</v>
      </c>
      <c r="E300" s="109">
        <f t="shared" si="1"/>
        <v>6</v>
      </c>
      <c r="F300" s="141">
        <f t="shared" si="2"/>
        <v>0.6898522453</v>
      </c>
      <c r="G300" s="141">
        <f t="shared" si="3"/>
        <v>0.4954315779</v>
      </c>
      <c r="H300" s="141">
        <f t="shared" si="4"/>
        <v>537.784</v>
      </c>
      <c r="I300" s="141">
        <f t="shared" si="5"/>
        <v>0</v>
      </c>
      <c r="J300" s="142">
        <f t="shared" si="8"/>
        <v>0</v>
      </c>
      <c r="K300" s="141">
        <f t="shared" si="10"/>
        <v>0</v>
      </c>
    </row>
    <row r="301">
      <c r="C301" s="140">
        <f t="shared" si="6"/>
        <v>296</v>
      </c>
      <c r="D301" s="141">
        <f t="shared" si="9"/>
        <v>537.784</v>
      </c>
      <c r="E301" s="109">
        <f t="shared" si="1"/>
        <v>2</v>
      </c>
      <c r="F301" s="141">
        <f t="shared" si="2"/>
        <v>0.4088754498</v>
      </c>
      <c r="G301" s="141">
        <f t="shared" si="3"/>
        <v>-0.23043869</v>
      </c>
      <c r="H301" s="141">
        <f t="shared" si="4"/>
        <v>535.784</v>
      </c>
      <c r="I301" s="141">
        <f t="shared" si="5"/>
        <v>0</v>
      </c>
      <c r="J301" s="142">
        <f t="shared" si="8"/>
        <v>0</v>
      </c>
      <c r="K301" s="141">
        <f t="shared" si="10"/>
        <v>0</v>
      </c>
    </row>
    <row r="302">
      <c r="C302" s="140">
        <f t="shared" si="6"/>
        <v>297</v>
      </c>
      <c r="D302" s="141">
        <f t="shared" si="9"/>
        <v>535.784</v>
      </c>
      <c r="E302" s="109">
        <f t="shared" si="1"/>
        <v>2</v>
      </c>
      <c r="F302" s="141">
        <f t="shared" si="2"/>
        <v>0.4146154225</v>
      </c>
      <c r="G302" s="141">
        <f t="shared" si="3"/>
        <v>-0.2156881417</v>
      </c>
      <c r="H302" s="141">
        <f t="shared" si="4"/>
        <v>533.784</v>
      </c>
      <c r="I302" s="141">
        <f t="shared" si="5"/>
        <v>0</v>
      </c>
      <c r="J302" s="142">
        <f t="shared" si="8"/>
        <v>0</v>
      </c>
      <c r="K302" s="141">
        <f t="shared" si="10"/>
        <v>0</v>
      </c>
    </row>
    <row r="303">
      <c r="C303" s="140">
        <f t="shared" si="6"/>
        <v>298</v>
      </c>
      <c r="D303" s="141">
        <f t="shared" si="9"/>
        <v>533.784</v>
      </c>
      <c r="E303" s="109">
        <f t="shared" si="1"/>
        <v>0</v>
      </c>
      <c r="F303" s="141">
        <f t="shared" si="2"/>
        <v>0.1766400979</v>
      </c>
      <c r="G303" s="141">
        <f t="shared" si="3"/>
        <v>-0.9282455802</v>
      </c>
      <c r="H303" s="141">
        <f t="shared" si="4"/>
        <v>533.784</v>
      </c>
      <c r="I303" s="141">
        <f t="shared" si="5"/>
        <v>0</v>
      </c>
      <c r="J303" s="142">
        <f t="shared" si="8"/>
        <v>0</v>
      </c>
      <c r="K303" s="141">
        <f t="shared" si="10"/>
        <v>0</v>
      </c>
    </row>
    <row r="304">
      <c r="C304" s="140">
        <f t="shared" si="6"/>
        <v>299</v>
      </c>
      <c r="D304" s="141">
        <f t="shared" si="9"/>
        <v>533.784</v>
      </c>
      <c r="E304" s="109">
        <f t="shared" si="1"/>
        <v>12</v>
      </c>
      <c r="F304" s="141">
        <f t="shared" si="2"/>
        <v>0.9209940117</v>
      </c>
      <c r="G304" s="141">
        <f t="shared" si="3"/>
        <v>1.411789414</v>
      </c>
      <c r="H304" s="141">
        <f t="shared" si="4"/>
        <v>521.784</v>
      </c>
      <c r="I304" s="141">
        <f t="shared" si="5"/>
        <v>0</v>
      </c>
      <c r="J304" s="142">
        <f t="shared" si="8"/>
        <v>0</v>
      </c>
      <c r="K304" s="141">
        <f t="shared" si="10"/>
        <v>0</v>
      </c>
    </row>
    <row r="305">
      <c r="C305" s="140">
        <f t="shared" si="6"/>
        <v>300</v>
      </c>
      <c r="D305" s="141">
        <f t="shared" si="9"/>
        <v>521.784</v>
      </c>
      <c r="E305" s="109">
        <f t="shared" si="1"/>
        <v>10</v>
      </c>
      <c r="F305" s="141">
        <f t="shared" si="2"/>
        <v>0.8684272684</v>
      </c>
      <c r="G305" s="141">
        <f t="shared" si="3"/>
        <v>1.118987521</v>
      </c>
      <c r="H305" s="141">
        <f t="shared" si="4"/>
        <v>511.784</v>
      </c>
      <c r="I305" s="141">
        <f t="shared" si="5"/>
        <v>0</v>
      </c>
      <c r="J305" s="142">
        <f t="shared" si="8"/>
        <v>0</v>
      </c>
      <c r="K305" s="141">
        <f t="shared" si="10"/>
        <v>0</v>
      </c>
    </row>
    <row r="306">
      <c r="C306" s="140">
        <f t="shared" si="6"/>
        <v>301</v>
      </c>
      <c r="D306" s="141">
        <f t="shared" si="9"/>
        <v>511.784</v>
      </c>
      <c r="E306" s="109">
        <f t="shared" si="1"/>
        <v>0</v>
      </c>
      <c r="F306" s="141">
        <f t="shared" si="2"/>
        <v>0.2250794676</v>
      </c>
      <c r="G306" s="141">
        <f t="shared" si="3"/>
        <v>-0.7551500828</v>
      </c>
      <c r="H306" s="141">
        <f t="shared" si="4"/>
        <v>511.784</v>
      </c>
      <c r="I306" s="141">
        <f t="shared" si="5"/>
        <v>0</v>
      </c>
      <c r="J306" s="142">
        <f t="shared" si="8"/>
        <v>0</v>
      </c>
      <c r="K306" s="141">
        <f t="shared" si="10"/>
        <v>0</v>
      </c>
    </row>
    <row r="307">
      <c r="C307" s="140">
        <f t="shared" si="6"/>
        <v>302</v>
      </c>
      <c r="D307" s="141">
        <f t="shared" si="9"/>
        <v>511.784</v>
      </c>
      <c r="E307" s="109">
        <f t="shared" si="1"/>
        <v>5</v>
      </c>
      <c r="F307" s="141">
        <f t="shared" si="2"/>
        <v>0.580489684</v>
      </c>
      <c r="G307" s="141">
        <f t="shared" si="3"/>
        <v>0.2031463663</v>
      </c>
      <c r="H307" s="141">
        <f t="shared" si="4"/>
        <v>506.784</v>
      </c>
      <c r="I307" s="141">
        <f t="shared" si="5"/>
        <v>0</v>
      </c>
      <c r="J307" s="142">
        <f t="shared" si="8"/>
        <v>0</v>
      </c>
      <c r="K307" s="141">
        <f t="shared" si="10"/>
        <v>0</v>
      </c>
    </row>
    <row r="308">
      <c r="C308" s="140">
        <f t="shared" si="6"/>
        <v>303</v>
      </c>
      <c r="D308" s="141">
        <f t="shared" si="9"/>
        <v>506.784</v>
      </c>
      <c r="E308" s="109">
        <f t="shared" si="1"/>
        <v>5</v>
      </c>
      <c r="F308" s="141">
        <f t="shared" si="2"/>
        <v>0.6283670148</v>
      </c>
      <c r="G308" s="141">
        <f t="shared" si="3"/>
        <v>0.3275314358</v>
      </c>
      <c r="H308" s="141">
        <f t="shared" si="4"/>
        <v>501.784</v>
      </c>
      <c r="I308" s="141">
        <f t="shared" si="5"/>
        <v>0</v>
      </c>
      <c r="J308" s="142">
        <f t="shared" si="8"/>
        <v>0</v>
      </c>
      <c r="K308" s="141">
        <f t="shared" si="10"/>
        <v>0</v>
      </c>
    </row>
    <row r="309">
      <c r="C309" s="140">
        <f t="shared" si="6"/>
        <v>304</v>
      </c>
      <c r="D309" s="141">
        <f t="shared" si="9"/>
        <v>501.784</v>
      </c>
      <c r="E309" s="109">
        <f t="shared" si="1"/>
        <v>5</v>
      </c>
      <c r="F309" s="141">
        <f t="shared" si="2"/>
        <v>0.619465016</v>
      </c>
      <c r="G309" s="141">
        <f t="shared" si="3"/>
        <v>0.3040760296</v>
      </c>
      <c r="H309" s="141">
        <f t="shared" si="4"/>
        <v>496.784</v>
      </c>
      <c r="I309" s="141">
        <f t="shared" si="5"/>
        <v>0</v>
      </c>
      <c r="J309" s="142">
        <f t="shared" si="8"/>
        <v>0</v>
      </c>
      <c r="K309" s="141">
        <f t="shared" si="10"/>
        <v>0</v>
      </c>
    </row>
    <row r="310">
      <c r="C310" s="140">
        <f t="shared" si="6"/>
        <v>305</v>
      </c>
      <c r="D310" s="141">
        <f t="shared" si="9"/>
        <v>496.784</v>
      </c>
      <c r="E310" s="109">
        <f t="shared" si="1"/>
        <v>0</v>
      </c>
      <c r="F310" s="141">
        <f t="shared" si="2"/>
        <v>0.06845304699</v>
      </c>
      <c r="G310" s="141">
        <f t="shared" si="3"/>
        <v>-1.487411757</v>
      </c>
      <c r="H310" s="141">
        <f t="shared" si="4"/>
        <v>496.784</v>
      </c>
      <c r="I310" s="141">
        <f t="shared" si="5"/>
        <v>0</v>
      </c>
      <c r="J310" s="142">
        <f t="shared" si="8"/>
        <v>0</v>
      </c>
      <c r="K310" s="141">
        <f t="shared" si="10"/>
        <v>0</v>
      </c>
    </row>
    <row r="311">
      <c r="C311" s="140">
        <f t="shared" si="6"/>
        <v>306</v>
      </c>
      <c r="D311" s="141">
        <f t="shared" si="9"/>
        <v>496.784</v>
      </c>
      <c r="E311" s="109">
        <f t="shared" si="1"/>
        <v>8</v>
      </c>
      <c r="F311" s="141">
        <f t="shared" si="2"/>
        <v>0.7737289427</v>
      </c>
      <c r="G311" s="141">
        <f t="shared" si="3"/>
        <v>0.7511836892</v>
      </c>
      <c r="H311" s="141">
        <f t="shared" si="4"/>
        <v>488.784</v>
      </c>
      <c r="I311" s="141">
        <f t="shared" si="5"/>
        <v>0</v>
      </c>
      <c r="J311" s="142">
        <f t="shared" si="8"/>
        <v>0</v>
      </c>
      <c r="K311" s="141">
        <f t="shared" si="10"/>
        <v>0</v>
      </c>
    </row>
    <row r="312">
      <c r="C312" s="140">
        <f t="shared" si="6"/>
        <v>307</v>
      </c>
      <c r="D312" s="141">
        <f t="shared" si="9"/>
        <v>488.784</v>
      </c>
      <c r="E312" s="109">
        <f t="shared" si="1"/>
        <v>8</v>
      </c>
      <c r="F312" s="141">
        <f t="shared" si="2"/>
        <v>0.7965819241</v>
      </c>
      <c r="G312" s="141">
        <f t="shared" si="3"/>
        <v>0.8294741605</v>
      </c>
      <c r="H312" s="141">
        <f t="shared" si="4"/>
        <v>480.784</v>
      </c>
      <c r="I312" s="141">
        <f t="shared" si="5"/>
        <v>0</v>
      </c>
      <c r="J312" s="142">
        <f t="shared" si="8"/>
        <v>0</v>
      </c>
      <c r="K312" s="141">
        <f t="shared" si="10"/>
        <v>0</v>
      </c>
    </row>
    <row r="313">
      <c r="C313" s="140">
        <f t="shared" si="6"/>
        <v>308</v>
      </c>
      <c r="D313" s="141">
        <f t="shared" si="9"/>
        <v>480.784</v>
      </c>
      <c r="E313" s="109">
        <f t="shared" si="1"/>
        <v>7</v>
      </c>
      <c r="F313" s="141">
        <f t="shared" si="2"/>
        <v>0.7310796993</v>
      </c>
      <c r="G313" s="141">
        <f t="shared" si="3"/>
        <v>0.6160816974</v>
      </c>
      <c r="H313" s="141">
        <f t="shared" si="4"/>
        <v>473.784</v>
      </c>
      <c r="I313" s="141">
        <f t="shared" si="5"/>
        <v>0</v>
      </c>
      <c r="J313" s="142">
        <f t="shared" si="8"/>
        <v>0</v>
      </c>
      <c r="K313" s="141">
        <f t="shared" si="10"/>
        <v>0</v>
      </c>
    </row>
    <row r="314">
      <c r="C314" s="140">
        <f t="shared" si="6"/>
        <v>309</v>
      </c>
      <c r="D314" s="141">
        <f t="shared" si="9"/>
        <v>473.784</v>
      </c>
      <c r="E314" s="109">
        <f t="shared" si="1"/>
        <v>10</v>
      </c>
      <c r="F314" s="141">
        <f t="shared" si="2"/>
        <v>0.8722418823</v>
      </c>
      <c r="G314" s="141">
        <f t="shared" si="3"/>
        <v>1.137052749</v>
      </c>
      <c r="H314" s="141">
        <f t="shared" si="4"/>
        <v>463.784</v>
      </c>
      <c r="I314" s="141">
        <f t="shared" si="5"/>
        <v>0</v>
      </c>
      <c r="J314" s="142">
        <f t="shared" si="8"/>
        <v>0</v>
      </c>
      <c r="K314" s="141">
        <f t="shared" si="10"/>
        <v>0</v>
      </c>
    </row>
    <row r="315">
      <c r="C315" s="140">
        <f t="shared" si="6"/>
        <v>310</v>
      </c>
      <c r="D315" s="141">
        <f t="shared" si="9"/>
        <v>463.784</v>
      </c>
      <c r="E315" s="109">
        <f t="shared" si="1"/>
        <v>4</v>
      </c>
      <c r="F315" s="141">
        <f t="shared" si="2"/>
        <v>0.5265034201</v>
      </c>
      <c r="G315" s="141">
        <f t="shared" si="3"/>
        <v>0.06648316596</v>
      </c>
      <c r="H315" s="141">
        <f t="shared" si="4"/>
        <v>459.784</v>
      </c>
      <c r="I315" s="141">
        <f t="shared" si="5"/>
        <v>0</v>
      </c>
      <c r="J315" s="142">
        <f t="shared" si="8"/>
        <v>0</v>
      </c>
      <c r="K315" s="141">
        <f t="shared" si="10"/>
        <v>0</v>
      </c>
    </row>
    <row r="316">
      <c r="C316" s="140">
        <f t="shared" si="6"/>
        <v>311</v>
      </c>
      <c r="D316" s="141">
        <f t="shared" si="9"/>
        <v>459.784</v>
      </c>
      <c r="E316" s="109">
        <f t="shared" si="1"/>
        <v>0</v>
      </c>
      <c r="F316" s="141">
        <f t="shared" si="2"/>
        <v>0.1665522976</v>
      </c>
      <c r="G316" s="141">
        <f t="shared" si="3"/>
        <v>-0.9678794173</v>
      </c>
      <c r="H316" s="141">
        <f t="shared" si="4"/>
        <v>459.784</v>
      </c>
      <c r="I316" s="141">
        <f t="shared" si="5"/>
        <v>0</v>
      </c>
      <c r="J316" s="142">
        <f t="shared" si="8"/>
        <v>0</v>
      </c>
      <c r="K316" s="141">
        <f t="shared" si="10"/>
        <v>0</v>
      </c>
    </row>
    <row r="317">
      <c r="C317" s="140">
        <f t="shared" si="6"/>
        <v>312</v>
      </c>
      <c r="D317" s="141">
        <f t="shared" si="9"/>
        <v>459.784</v>
      </c>
      <c r="E317" s="109">
        <f t="shared" si="1"/>
        <v>0</v>
      </c>
      <c r="F317" s="141">
        <f t="shared" si="2"/>
        <v>0.0129344317</v>
      </c>
      <c r="G317" s="141">
        <f t="shared" si="3"/>
        <v>-2.22817476</v>
      </c>
      <c r="H317" s="141">
        <f t="shared" si="4"/>
        <v>459.784</v>
      </c>
      <c r="I317" s="141">
        <f t="shared" si="5"/>
        <v>0</v>
      </c>
      <c r="J317" s="142">
        <f t="shared" si="8"/>
        <v>0</v>
      </c>
      <c r="K317" s="141">
        <f t="shared" si="10"/>
        <v>0</v>
      </c>
    </row>
    <row r="318">
      <c r="C318" s="140">
        <f t="shared" si="6"/>
        <v>313</v>
      </c>
      <c r="D318" s="141">
        <f t="shared" si="9"/>
        <v>459.784</v>
      </c>
      <c r="E318" s="109">
        <f t="shared" si="1"/>
        <v>3</v>
      </c>
      <c r="F318" s="141">
        <f t="shared" si="2"/>
        <v>0.491420702</v>
      </c>
      <c r="G318" s="141">
        <f t="shared" si="3"/>
        <v>-0.02150676885</v>
      </c>
      <c r="H318" s="141">
        <f t="shared" si="4"/>
        <v>456.784</v>
      </c>
      <c r="I318" s="141">
        <f t="shared" si="5"/>
        <v>0</v>
      </c>
      <c r="J318" s="142">
        <f t="shared" si="8"/>
        <v>0</v>
      </c>
      <c r="K318" s="141">
        <f t="shared" si="10"/>
        <v>0</v>
      </c>
    </row>
    <row r="319">
      <c r="C319" s="140">
        <f t="shared" si="6"/>
        <v>314</v>
      </c>
      <c r="D319" s="141">
        <f t="shared" si="9"/>
        <v>456.784</v>
      </c>
      <c r="E319" s="109">
        <f t="shared" si="1"/>
        <v>0</v>
      </c>
      <c r="F319" s="141">
        <f t="shared" si="2"/>
        <v>0.1011944707</v>
      </c>
      <c r="G319" s="141">
        <f t="shared" si="3"/>
        <v>-1.274774858</v>
      </c>
      <c r="H319" s="141">
        <f t="shared" si="4"/>
        <v>456.784</v>
      </c>
      <c r="I319" s="141">
        <f t="shared" si="5"/>
        <v>0</v>
      </c>
      <c r="J319" s="142">
        <f t="shared" si="8"/>
        <v>0</v>
      </c>
      <c r="K319" s="141">
        <f t="shared" si="10"/>
        <v>0</v>
      </c>
    </row>
    <row r="320">
      <c r="C320" s="140">
        <f t="shared" si="6"/>
        <v>315</v>
      </c>
      <c r="D320" s="141">
        <f t="shared" si="9"/>
        <v>456.784</v>
      </c>
      <c r="E320" s="109">
        <f t="shared" si="1"/>
        <v>12</v>
      </c>
      <c r="F320" s="141">
        <f t="shared" si="2"/>
        <v>0.9338528756</v>
      </c>
      <c r="G320" s="141">
        <f t="shared" si="3"/>
        <v>1.50511603</v>
      </c>
      <c r="H320" s="141">
        <f t="shared" si="4"/>
        <v>444.784</v>
      </c>
      <c r="I320" s="141">
        <f t="shared" si="5"/>
        <v>0</v>
      </c>
      <c r="J320" s="142">
        <f t="shared" si="8"/>
        <v>1</v>
      </c>
      <c r="K320" s="141">
        <f t="shared" si="10"/>
        <v>0</v>
      </c>
    </row>
    <row r="321">
      <c r="C321" s="140">
        <f t="shared" si="6"/>
        <v>316</v>
      </c>
      <c r="D321" s="141">
        <f t="shared" si="9"/>
        <v>444.784</v>
      </c>
      <c r="E321" s="109">
        <f t="shared" si="1"/>
        <v>9</v>
      </c>
      <c r="F321" s="141">
        <f t="shared" si="2"/>
        <v>0.8277063604</v>
      </c>
      <c r="G321" s="141">
        <f t="shared" si="3"/>
        <v>0.9451402496</v>
      </c>
      <c r="H321" s="141">
        <f t="shared" si="4"/>
        <v>435.784</v>
      </c>
      <c r="I321" s="141">
        <f t="shared" si="5"/>
        <v>0</v>
      </c>
      <c r="J321" s="142">
        <f t="shared" si="8"/>
        <v>0</v>
      </c>
      <c r="K321" s="141">
        <f t="shared" si="10"/>
        <v>1</v>
      </c>
    </row>
    <row r="322">
      <c r="C322" s="140">
        <f t="shared" si="6"/>
        <v>317</v>
      </c>
      <c r="D322" s="141">
        <f t="shared" si="9"/>
        <v>435.784</v>
      </c>
      <c r="E322" s="109">
        <f t="shared" si="1"/>
        <v>0</v>
      </c>
      <c r="F322" s="141">
        <f t="shared" si="2"/>
        <v>0.05347881514</v>
      </c>
      <c r="G322" s="141">
        <f t="shared" si="3"/>
        <v>-1.612019802</v>
      </c>
      <c r="H322" s="141">
        <f t="shared" si="4"/>
        <v>435.784</v>
      </c>
      <c r="I322" s="141">
        <f t="shared" si="5"/>
        <v>0</v>
      </c>
      <c r="J322" s="142">
        <f t="shared" si="8"/>
        <v>0</v>
      </c>
      <c r="K322" s="141">
        <f t="shared" si="10"/>
        <v>1</v>
      </c>
    </row>
    <row r="323">
      <c r="C323" s="140">
        <f t="shared" si="6"/>
        <v>318</v>
      </c>
      <c r="D323" s="141">
        <f t="shared" si="9"/>
        <v>435.784</v>
      </c>
      <c r="E323" s="109">
        <f t="shared" si="1"/>
        <v>3</v>
      </c>
      <c r="F323" s="141">
        <f t="shared" si="2"/>
        <v>0.4857979635</v>
      </c>
      <c r="G323" s="141">
        <f t="shared" si="3"/>
        <v>-0.03560674872</v>
      </c>
      <c r="H323" s="141">
        <f t="shared" si="4"/>
        <v>432.784</v>
      </c>
      <c r="I323" s="141">
        <f t="shared" si="5"/>
        <v>0</v>
      </c>
      <c r="J323" s="142">
        <f t="shared" si="8"/>
        <v>0</v>
      </c>
      <c r="K323" s="141">
        <f t="shared" si="10"/>
        <v>1</v>
      </c>
    </row>
    <row r="324">
      <c r="C324" s="140">
        <f t="shared" si="6"/>
        <v>319</v>
      </c>
      <c r="D324" s="141">
        <f t="shared" si="9"/>
        <v>432.784</v>
      </c>
      <c r="E324" s="109">
        <f t="shared" si="1"/>
        <v>11</v>
      </c>
      <c r="F324" s="141">
        <f t="shared" si="2"/>
        <v>0.8910333735</v>
      </c>
      <c r="G324" s="141">
        <f t="shared" si="3"/>
        <v>1.23204238</v>
      </c>
      <c r="H324" s="141">
        <f t="shared" si="4"/>
        <v>421.784</v>
      </c>
      <c r="I324" s="141">
        <f t="shared" si="5"/>
        <v>0</v>
      </c>
      <c r="J324" s="142">
        <f t="shared" si="8"/>
        <v>0</v>
      </c>
      <c r="K324" s="141">
        <f t="shared" si="10"/>
        <v>1</v>
      </c>
    </row>
    <row r="325">
      <c r="C325" s="140">
        <f t="shared" si="6"/>
        <v>320</v>
      </c>
      <c r="D325" s="141">
        <f t="shared" si="9"/>
        <v>421.784</v>
      </c>
      <c r="E325" s="109">
        <f t="shared" si="1"/>
        <v>0</v>
      </c>
      <c r="F325" s="141">
        <f t="shared" si="2"/>
        <v>0.04472658753</v>
      </c>
      <c r="G325" s="141">
        <f t="shared" si="3"/>
        <v>-1.69828929</v>
      </c>
      <c r="H325" s="141">
        <f t="shared" si="4"/>
        <v>421.784</v>
      </c>
      <c r="I325" s="141">
        <f t="shared" si="5"/>
        <v>0</v>
      </c>
      <c r="J325" s="142">
        <f t="shared" si="8"/>
        <v>0</v>
      </c>
      <c r="K325" s="141">
        <f t="shared" si="10"/>
        <v>1</v>
      </c>
    </row>
    <row r="326">
      <c r="C326" s="140">
        <f t="shared" si="6"/>
        <v>321</v>
      </c>
      <c r="D326" s="141">
        <f t="shared" si="9"/>
        <v>421.784</v>
      </c>
      <c r="E326" s="109">
        <f t="shared" si="1"/>
        <v>5</v>
      </c>
      <c r="F326" s="141">
        <f t="shared" si="2"/>
        <v>0.5965569976</v>
      </c>
      <c r="G326" s="141">
        <f t="shared" si="3"/>
        <v>0.2444452436</v>
      </c>
      <c r="H326" s="141">
        <f t="shared" si="4"/>
        <v>416.784</v>
      </c>
      <c r="I326" s="141">
        <f t="shared" si="5"/>
        <v>0</v>
      </c>
      <c r="J326" s="142">
        <f t="shared" si="8"/>
        <v>0</v>
      </c>
      <c r="K326" s="141">
        <f t="shared" si="10"/>
        <v>1</v>
      </c>
    </row>
    <row r="327">
      <c r="C327" s="140">
        <f t="shared" si="6"/>
        <v>322</v>
      </c>
      <c r="D327" s="141">
        <f t="shared" si="9"/>
        <v>416.784</v>
      </c>
      <c r="E327" s="109">
        <f t="shared" si="1"/>
        <v>7</v>
      </c>
      <c r="F327" s="141">
        <f t="shared" si="2"/>
        <v>0.7168811233</v>
      </c>
      <c r="G327" s="141">
        <f t="shared" si="3"/>
        <v>0.5736011209</v>
      </c>
      <c r="H327" s="141">
        <f t="shared" si="4"/>
        <v>409.784</v>
      </c>
      <c r="I327" s="141">
        <f t="shared" si="5"/>
        <v>0</v>
      </c>
      <c r="J327" s="142">
        <f t="shared" si="8"/>
        <v>0</v>
      </c>
      <c r="K327" s="141">
        <f t="shared" si="10"/>
        <v>1</v>
      </c>
    </row>
    <row r="328">
      <c r="C328" s="140">
        <f t="shared" si="6"/>
        <v>323</v>
      </c>
      <c r="D328" s="141">
        <f t="shared" si="9"/>
        <v>409.784</v>
      </c>
      <c r="E328" s="109">
        <f t="shared" si="1"/>
        <v>1</v>
      </c>
      <c r="F328" s="141">
        <f t="shared" si="2"/>
        <v>0.2944357839</v>
      </c>
      <c r="G328" s="141">
        <f t="shared" si="3"/>
        <v>-0.5404719976</v>
      </c>
      <c r="H328" s="141">
        <f t="shared" si="4"/>
        <v>408.784</v>
      </c>
      <c r="I328" s="141">
        <f t="shared" si="5"/>
        <v>0</v>
      </c>
      <c r="J328" s="142">
        <f t="shared" si="8"/>
        <v>0</v>
      </c>
      <c r="K328" s="141">
        <f t="shared" si="10"/>
        <v>1</v>
      </c>
    </row>
    <row r="329">
      <c r="C329" s="140">
        <f t="shared" si="6"/>
        <v>324</v>
      </c>
      <c r="D329" s="141">
        <f t="shared" si="9"/>
        <v>408.784</v>
      </c>
      <c r="E329" s="109">
        <f t="shared" si="1"/>
        <v>8</v>
      </c>
      <c r="F329" s="141">
        <f t="shared" si="2"/>
        <v>0.7954934827</v>
      </c>
      <c r="G329" s="141">
        <f t="shared" si="3"/>
        <v>0.8256317213</v>
      </c>
      <c r="H329" s="141">
        <f t="shared" si="4"/>
        <v>400.784</v>
      </c>
      <c r="I329" s="141">
        <f t="shared" si="5"/>
        <v>0</v>
      </c>
      <c r="J329" s="142">
        <f t="shared" si="8"/>
        <v>0</v>
      </c>
      <c r="K329" s="141">
        <f t="shared" si="10"/>
        <v>1</v>
      </c>
    </row>
    <row r="330">
      <c r="C330" s="140">
        <f t="shared" si="6"/>
        <v>325</v>
      </c>
      <c r="D330" s="141">
        <f t="shared" si="9"/>
        <v>400.784</v>
      </c>
      <c r="E330" s="109">
        <f t="shared" si="1"/>
        <v>7</v>
      </c>
      <c r="F330" s="141">
        <f t="shared" si="2"/>
        <v>0.699681659</v>
      </c>
      <c r="G330" s="141">
        <f t="shared" si="3"/>
        <v>0.5234851512</v>
      </c>
      <c r="H330" s="141">
        <f t="shared" si="4"/>
        <v>393.784</v>
      </c>
      <c r="I330" s="141">
        <f t="shared" si="5"/>
        <v>0</v>
      </c>
      <c r="J330" s="142">
        <f t="shared" si="8"/>
        <v>0</v>
      </c>
      <c r="K330" s="141">
        <f t="shared" si="10"/>
        <v>1</v>
      </c>
    </row>
    <row r="331">
      <c r="C331" s="140">
        <f t="shared" si="6"/>
        <v>326</v>
      </c>
      <c r="D331" s="141">
        <f t="shared" si="9"/>
        <v>393.784</v>
      </c>
      <c r="E331" s="109">
        <f t="shared" si="1"/>
        <v>0</v>
      </c>
      <c r="F331" s="141">
        <f t="shared" si="2"/>
        <v>0.1407798794</v>
      </c>
      <c r="G331" s="141">
        <f t="shared" si="3"/>
        <v>-1.076822082</v>
      </c>
      <c r="H331" s="141">
        <f t="shared" si="4"/>
        <v>393.784</v>
      </c>
      <c r="I331" s="141">
        <f t="shared" si="5"/>
        <v>0</v>
      </c>
      <c r="J331" s="142">
        <f t="shared" si="8"/>
        <v>0</v>
      </c>
      <c r="K331" s="141">
        <f t="shared" si="10"/>
        <v>1</v>
      </c>
    </row>
    <row r="332">
      <c r="C332" s="140">
        <f t="shared" si="6"/>
        <v>327</v>
      </c>
      <c r="D332" s="141">
        <f t="shared" si="9"/>
        <v>393.784</v>
      </c>
      <c r="E332" s="109">
        <f t="shared" si="1"/>
        <v>0</v>
      </c>
      <c r="F332" s="141">
        <f t="shared" si="2"/>
        <v>0.1432897297</v>
      </c>
      <c r="G332" s="141">
        <f t="shared" si="3"/>
        <v>-1.065655371</v>
      </c>
      <c r="H332" s="141">
        <f t="shared" si="4"/>
        <v>393.784</v>
      </c>
      <c r="I332" s="141">
        <f t="shared" si="5"/>
        <v>0</v>
      </c>
      <c r="J332" s="142">
        <f t="shared" si="8"/>
        <v>0</v>
      </c>
      <c r="K332" s="141">
        <f t="shared" si="10"/>
        <v>1</v>
      </c>
    </row>
    <row r="333">
      <c r="C333" s="140">
        <f t="shared" si="6"/>
        <v>328</v>
      </c>
      <c r="D333" s="141">
        <f t="shared" si="9"/>
        <v>393.784</v>
      </c>
      <c r="E333" s="109">
        <f t="shared" si="1"/>
        <v>13</v>
      </c>
      <c r="F333" s="141">
        <f t="shared" si="2"/>
        <v>0.9505231321</v>
      </c>
      <c r="G333" s="141">
        <f t="shared" si="3"/>
        <v>1.649947198</v>
      </c>
      <c r="H333" s="141">
        <f t="shared" si="4"/>
        <v>380.784</v>
      </c>
      <c r="I333" s="141">
        <f t="shared" si="5"/>
        <v>0</v>
      </c>
      <c r="J333" s="142">
        <f t="shared" si="8"/>
        <v>0</v>
      </c>
      <c r="K333" s="141">
        <f t="shared" si="10"/>
        <v>1</v>
      </c>
    </row>
    <row r="334">
      <c r="C334" s="140">
        <f t="shared" si="6"/>
        <v>329</v>
      </c>
      <c r="D334" s="141">
        <f t="shared" si="9"/>
        <v>380.784</v>
      </c>
      <c r="E334" s="109">
        <f t="shared" si="1"/>
        <v>3</v>
      </c>
      <c r="F334" s="141">
        <f t="shared" si="2"/>
        <v>0.4769525115</v>
      </c>
      <c r="G334" s="141">
        <f t="shared" si="3"/>
        <v>-0.05780365984</v>
      </c>
      <c r="H334" s="141">
        <f t="shared" si="4"/>
        <v>377.784</v>
      </c>
      <c r="I334" s="141">
        <f t="shared" si="5"/>
        <v>0</v>
      </c>
      <c r="J334" s="142">
        <f t="shared" si="8"/>
        <v>0</v>
      </c>
      <c r="K334" s="141">
        <f t="shared" si="10"/>
        <v>1</v>
      </c>
    </row>
    <row r="335">
      <c r="C335" s="140">
        <f t="shared" si="6"/>
        <v>330</v>
      </c>
      <c r="D335" s="141">
        <f t="shared" si="9"/>
        <v>377.784</v>
      </c>
      <c r="E335" s="109">
        <f t="shared" si="1"/>
        <v>5</v>
      </c>
      <c r="F335" s="141">
        <f t="shared" si="2"/>
        <v>0.6111150333</v>
      </c>
      <c r="G335" s="141">
        <f t="shared" si="3"/>
        <v>0.2822263777</v>
      </c>
      <c r="H335" s="141">
        <f t="shared" si="4"/>
        <v>372.784</v>
      </c>
      <c r="I335" s="141">
        <f t="shared" si="5"/>
        <v>0</v>
      </c>
      <c r="J335" s="142">
        <f t="shared" si="8"/>
        <v>0</v>
      </c>
      <c r="K335" s="141">
        <f t="shared" si="10"/>
        <v>1</v>
      </c>
    </row>
    <row r="336">
      <c r="C336" s="140">
        <f t="shared" si="6"/>
        <v>331</v>
      </c>
      <c r="D336" s="141">
        <f t="shared" si="9"/>
        <v>372.784</v>
      </c>
      <c r="E336" s="109">
        <f t="shared" si="1"/>
        <v>7</v>
      </c>
      <c r="F336" s="141">
        <f t="shared" si="2"/>
        <v>0.7473373444</v>
      </c>
      <c r="G336" s="141">
        <f t="shared" si="3"/>
        <v>0.6661342239</v>
      </c>
      <c r="H336" s="141">
        <f t="shared" si="4"/>
        <v>365.784</v>
      </c>
      <c r="I336" s="141">
        <f t="shared" si="5"/>
        <v>0</v>
      </c>
      <c r="J336" s="142">
        <f t="shared" si="8"/>
        <v>0</v>
      </c>
      <c r="K336" s="141">
        <f t="shared" si="10"/>
        <v>1</v>
      </c>
    </row>
    <row r="337">
      <c r="C337" s="140">
        <f t="shared" si="6"/>
        <v>332</v>
      </c>
      <c r="D337" s="141">
        <f t="shared" si="9"/>
        <v>365.784</v>
      </c>
      <c r="E337" s="109">
        <f t="shared" si="1"/>
        <v>4</v>
      </c>
      <c r="F337" s="141">
        <f t="shared" si="2"/>
        <v>0.5270404739</v>
      </c>
      <c r="G337" s="141">
        <f t="shared" si="3"/>
        <v>0.06783239931</v>
      </c>
      <c r="H337" s="141">
        <f t="shared" si="4"/>
        <v>361.784</v>
      </c>
      <c r="I337" s="141">
        <f t="shared" si="5"/>
        <v>0</v>
      </c>
      <c r="J337" s="142">
        <f t="shared" si="8"/>
        <v>0</v>
      </c>
      <c r="K337" s="141">
        <f t="shared" si="10"/>
        <v>1</v>
      </c>
    </row>
    <row r="338">
      <c r="C338" s="140">
        <f t="shared" si="6"/>
        <v>333</v>
      </c>
      <c r="D338" s="141">
        <f t="shared" si="9"/>
        <v>361.784</v>
      </c>
      <c r="E338" s="109">
        <f t="shared" si="1"/>
        <v>0</v>
      </c>
      <c r="F338" s="141">
        <f t="shared" si="2"/>
        <v>0.2616418858</v>
      </c>
      <c r="G338" s="141">
        <f t="shared" si="3"/>
        <v>-0.6382917653</v>
      </c>
      <c r="H338" s="141">
        <f t="shared" si="4"/>
        <v>361.784</v>
      </c>
      <c r="I338" s="141">
        <f t="shared" si="5"/>
        <v>0</v>
      </c>
      <c r="J338" s="142">
        <f t="shared" si="8"/>
        <v>0</v>
      </c>
      <c r="K338" s="141">
        <f t="shared" si="10"/>
        <v>1</v>
      </c>
    </row>
    <row r="339">
      <c r="C339" s="140">
        <f t="shared" si="6"/>
        <v>334</v>
      </c>
      <c r="D339" s="141">
        <f t="shared" si="9"/>
        <v>361.784</v>
      </c>
      <c r="E339" s="109">
        <f t="shared" si="1"/>
        <v>1</v>
      </c>
      <c r="F339" s="141">
        <f t="shared" si="2"/>
        <v>0.3013680476</v>
      </c>
      <c r="G339" s="141">
        <f t="shared" si="3"/>
        <v>-0.5204699101</v>
      </c>
      <c r="H339" s="141">
        <f t="shared" si="4"/>
        <v>360.784</v>
      </c>
      <c r="I339" s="141">
        <f t="shared" si="5"/>
        <v>0</v>
      </c>
      <c r="J339" s="142">
        <f t="shared" si="8"/>
        <v>0</v>
      </c>
      <c r="K339" s="141">
        <f t="shared" si="10"/>
        <v>1</v>
      </c>
    </row>
    <row r="340">
      <c r="C340" s="140">
        <f t="shared" si="6"/>
        <v>335</v>
      </c>
      <c r="D340" s="141">
        <f t="shared" si="9"/>
        <v>360.784</v>
      </c>
      <c r="E340" s="109">
        <f t="shared" si="1"/>
        <v>3</v>
      </c>
      <c r="F340" s="141">
        <f t="shared" si="2"/>
        <v>0.4289653497</v>
      </c>
      <c r="G340" s="141">
        <f t="shared" si="3"/>
        <v>-0.1790089176</v>
      </c>
      <c r="H340" s="141">
        <f t="shared" si="4"/>
        <v>357.784</v>
      </c>
      <c r="I340" s="141">
        <f t="shared" si="5"/>
        <v>0</v>
      </c>
      <c r="J340" s="142">
        <f t="shared" si="8"/>
        <v>0</v>
      </c>
      <c r="K340" s="141">
        <f t="shared" si="10"/>
        <v>1</v>
      </c>
    </row>
    <row r="341">
      <c r="C341" s="140">
        <f t="shared" si="6"/>
        <v>336</v>
      </c>
      <c r="D341" s="141">
        <f t="shared" si="9"/>
        <v>357.784</v>
      </c>
      <c r="E341" s="109">
        <f t="shared" si="1"/>
        <v>4</v>
      </c>
      <c r="F341" s="141">
        <f t="shared" si="2"/>
        <v>0.5583029397</v>
      </c>
      <c r="G341" s="141">
        <f t="shared" si="3"/>
        <v>0.1466679456</v>
      </c>
      <c r="H341" s="141">
        <f t="shared" si="4"/>
        <v>353.784</v>
      </c>
      <c r="I341" s="141">
        <f t="shared" si="5"/>
        <v>0</v>
      </c>
      <c r="J341" s="142">
        <f t="shared" si="8"/>
        <v>0</v>
      </c>
      <c r="K341" s="141">
        <f t="shared" si="10"/>
        <v>1</v>
      </c>
    </row>
    <row r="342">
      <c r="C342" s="140">
        <f t="shared" si="6"/>
        <v>337</v>
      </c>
      <c r="D342" s="141">
        <f t="shared" si="9"/>
        <v>353.784</v>
      </c>
      <c r="E342" s="109">
        <f t="shared" si="1"/>
        <v>4</v>
      </c>
      <c r="F342" s="141">
        <f t="shared" si="2"/>
        <v>0.541515989</v>
      </c>
      <c r="G342" s="141">
        <f t="shared" si="3"/>
        <v>0.1042536971</v>
      </c>
      <c r="H342" s="141">
        <f t="shared" si="4"/>
        <v>349.784</v>
      </c>
      <c r="I342" s="141">
        <f t="shared" si="5"/>
        <v>0</v>
      </c>
      <c r="J342" s="142">
        <f t="shared" si="8"/>
        <v>0</v>
      </c>
      <c r="K342" s="141">
        <f t="shared" si="10"/>
        <v>1</v>
      </c>
    </row>
    <row r="343">
      <c r="C343" s="140">
        <f t="shared" si="6"/>
        <v>338</v>
      </c>
      <c r="D343" s="141">
        <f t="shared" si="9"/>
        <v>349.784</v>
      </c>
      <c r="E343" s="109">
        <f t="shared" si="1"/>
        <v>0</v>
      </c>
      <c r="F343" s="141">
        <f t="shared" si="2"/>
        <v>0.02317222598</v>
      </c>
      <c r="G343" s="141">
        <f t="shared" si="3"/>
        <v>-1.992242549</v>
      </c>
      <c r="H343" s="141">
        <f t="shared" si="4"/>
        <v>349.784</v>
      </c>
      <c r="I343" s="141">
        <f t="shared" si="5"/>
        <v>0</v>
      </c>
      <c r="J343" s="142">
        <f t="shared" si="8"/>
        <v>0</v>
      </c>
      <c r="K343" s="141">
        <f t="shared" si="10"/>
        <v>1</v>
      </c>
    </row>
    <row r="344">
      <c r="C344" s="140">
        <f t="shared" si="6"/>
        <v>339</v>
      </c>
      <c r="D344" s="141">
        <f t="shared" si="9"/>
        <v>349.784</v>
      </c>
      <c r="E344" s="109">
        <f t="shared" si="1"/>
        <v>13</v>
      </c>
      <c r="F344" s="141">
        <f t="shared" si="2"/>
        <v>0.9567985074</v>
      </c>
      <c r="G344" s="141">
        <f t="shared" si="3"/>
        <v>1.714685054</v>
      </c>
      <c r="H344" s="141">
        <f t="shared" si="4"/>
        <v>336.784</v>
      </c>
      <c r="I344" s="141">
        <f t="shared" si="5"/>
        <v>0</v>
      </c>
      <c r="J344" s="142">
        <f t="shared" si="8"/>
        <v>0</v>
      </c>
      <c r="K344" s="141">
        <f t="shared" si="10"/>
        <v>1</v>
      </c>
    </row>
    <row r="345">
      <c r="C345" s="140">
        <f t="shared" si="6"/>
        <v>340</v>
      </c>
      <c r="D345" s="141">
        <f t="shared" si="9"/>
        <v>336.784</v>
      </c>
      <c r="E345" s="109">
        <f t="shared" si="1"/>
        <v>1</v>
      </c>
      <c r="F345" s="141">
        <f t="shared" si="2"/>
        <v>0.3078883589</v>
      </c>
      <c r="G345" s="141">
        <f t="shared" si="3"/>
        <v>-0.5018447708</v>
      </c>
      <c r="H345" s="141">
        <f t="shared" si="4"/>
        <v>335.784</v>
      </c>
      <c r="I345" s="141">
        <f t="shared" si="5"/>
        <v>0</v>
      </c>
      <c r="J345" s="142">
        <f t="shared" si="8"/>
        <v>0</v>
      </c>
      <c r="K345" s="141">
        <f t="shared" si="10"/>
        <v>1</v>
      </c>
    </row>
    <row r="346">
      <c r="C346" s="140">
        <f t="shared" si="6"/>
        <v>341</v>
      </c>
      <c r="D346" s="141">
        <f t="shared" si="9"/>
        <v>335.784</v>
      </c>
      <c r="E346" s="109">
        <f t="shared" si="1"/>
        <v>0</v>
      </c>
      <c r="F346" s="141">
        <f t="shared" si="2"/>
        <v>0.2232889716</v>
      </c>
      <c r="G346" s="141">
        <f t="shared" si="3"/>
        <v>-0.7611324778</v>
      </c>
      <c r="H346" s="141">
        <f t="shared" si="4"/>
        <v>335.784</v>
      </c>
      <c r="I346" s="141">
        <f t="shared" si="5"/>
        <v>0</v>
      </c>
      <c r="J346" s="142">
        <f t="shared" si="8"/>
        <v>0</v>
      </c>
      <c r="K346" s="141">
        <f t="shared" si="10"/>
        <v>1</v>
      </c>
    </row>
    <row r="347">
      <c r="C347" s="140">
        <f t="shared" si="6"/>
        <v>342</v>
      </c>
      <c r="D347" s="141">
        <f t="shared" si="9"/>
        <v>335.784</v>
      </c>
      <c r="E347" s="109">
        <f t="shared" si="1"/>
        <v>6</v>
      </c>
      <c r="F347" s="141">
        <f t="shared" si="2"/>
        <v>0.6841389596</v>
      </c>
      <c r="G347" s="141">
        <f t="shared" si="3"/>
        <v>0.4793044166</v>
      </c>
      <c r="H347" s="141">
        <f t="shared" si="4"/>
        <v>329.784</v>
      </c>
      <c r="I347" s="141">
        <f t="shared" si="5"/>
        <v>0</v>
      </c>
      <c r="J347" s="142">
        <f t="shared" si="8"/>
        <v>0</v>
      </c>
      <c r="K347" s="141">
        <f t="shared" si="10"/>
        <v>1</v>
      </c>
    </row>
    <row r="348">
      <c r="C348" s="140">
        <f t="shared" si="6"/>
        <v>343</v>
      </c>
      <c r="D348" s="141">
        <f t="shared" si="9"/>
        <v>329.784</v>
      </c>
      <c r="E348" s="109">
        <f t="shared" si="1"/>
        <v>9</v>
      </c>
      <c r="F348" s="141">
        <f t="shared" si="2"/>
        <v>0.8399355822</v>
      </c>
      <c r="G348" s="141">
        <f t="shared" si="3"/>
        <v>0.9941931646</v>
      </c>
      <c r="H348" s="141">
        <f t="shared" si="4"/>
        <v>320.784</v>
      </c>
      <c r="I348" s="141">
        <f t="shared" si="5"/>
        <v>0</v>
      </c>
      <c r="J348" s="142">
        <f t="shared" si="8"/>
        <v>0</v>
      </c>
      <c r="K348" s="141">
        <f t="shared" si="10"/>
        <v>1</v>
      </c>
    </row>
    <row r="349">
      <c r="C349" s="140">
        <f t="shared" si="6"/>
        <v>344</v>
      </c>
      <c r="D349" s="141">
        <f t="shared" si="9"/>
        <v>320.784</v>
      </c>
      <c r="E349" s="109">
        <f t="shared" si="1"/>
        <v>0</v>
      </c>
      <c r="F349" s="141">
        <f t="shared" si="2"/>
        <v>0.0960670578</v>
      </c>
      <c r="G349" s="141">
        <f t="shared" si="3"/>
        <v>-1.304291783</v>
      </c>
      <c r="H349" s="141">
        <f t="shared" si="4"/>
        <v>320.784</v>
      </c>
      <c r="I349" s="141">
        <f t="shared" si="5"/>
        <v>0</v>
      </c>
      <c r="J349" s="142">
        <f t="shared" si="8"/>
        <v>0</v>
      </c>
      <c r="K349" s="141">
        <f t="shared" si="10"/>
        <v>1</v>
      </c>
    </row>
    <row r="350">
      <c r="C350" s="140">
        <f t="shared" si="6"/>
        <v>345</v>
      </c>
      <c r="D350" s="109">
        <f t="shared" si="9"/>
        <v>766.98</v>
      </c>
      <c r="E350" s="109">
        <f t="shared" si="1"/>
        <v>0</v>
      </c>
      <c r="F350" s="141">
        <f t="shared" si="2"/>
        <v>0.1019731371</v>
      </c>
      <c r="G350" s="141">
        <f t="shared" si="3"/>
        <v>-1.270388508</v>
      </c>
      <c r="H350" s="141">
        <f t="shared" si="4"/>
        <v>766.98</v>
      </c>
      <c r="I350" s="141">
        <f t="shared" si="5"/>
        <v>0</v>
      </c>
      <c r="J350" s="142">
        <f t="shared" si="8"/>
        <v>0</v>
      </c>
      <c r="K350" s="141">
        <f t="shared" si="10"/>
        <v>0</v>
      </c>
    </row>
    <row r="351">
      <c r="C351" s="140">
        <f t="shared" si="6"/>
        <v>346</v>
      </c>
      <c r="D351" s="141">
        <f t="shared" si="9"/>
        <v>766.98</v>
      </c>
      <c r="E351" s="109">
        <f t="shared" si="1"/>
        <v>8</v>
      </c>
      <c r="F351" s="141">
        <f t="shared" si="2"/>
        <v>0.7934524254</v>
      </c>
      <c r="G351" s="141">
        <f t="shared" si="3"/>
        <v>0.8184589904</v>
      </c>
      <c r="H351" s="141">
        <f t="shared" si="4"/>
        <v>758.98</v>
      </c>
      <c r="I351" s="141">
        <f t="shared" si="5"/>
        <v>0</v>
      </c>
      <c r="J351" s="142">
        <f t="shared" si="8"/>
        <v>0</v>
      </c>
      <c r="K351" s="141">
        <f t="shared" si="10"/>
        <v>0</v>
      </c>
    </row>
    <row r="352">
      <c r="C352" s="140">
        <f t="shared" si="6"/>
        <v>347</v>
      </c>
      <c r="D352" s="141">
        <f t="shared" si="9"/>
        <v>758.98</v>
      </c>
      <c r="E352" s="109">
        <f t="shared" si="1"/>
        <v>12</v>
      </c>
      <c r="F352" s="141">
        <f t="shared" si="2"/>
        <v>0.9254853146</v>
      </c>
      <c r="G352" s="141">
        <f t="shared" si="3"/>
        <v>1.44296841</v>
      </c>
      <c r="H352" s="141">
        <f t="shared" si="4"/>
        <v>746.98</v>
      </c>
      <c r="I352" s="141">
        <f t="shared" si="5"/>
        <v>0</v>
      </c>
      <c r="J352" s="142">
        <f t="shared" si="8"/>
        <v>0</v>
      </c>
      <c r="K352" s="141">
        <f t="shared" si="10"/>
        <v>0</v>
      </c>
    </row>
    <row r="353">
      <c r="C353" s="140">
        <f t="shared" si="6"/>
        <v>348</v>
      </c>
      <c r="D353" s="141">
        <f t="shared" si="9"/>
        <v>746.98</v>
      </c>
      <c r="E353" s="109">
        <f t="shared" si="1"/>
        <v>2</v>
      </c>
      <c r="F353" s="141">
        <f t="shared" si="2"/>
        <v>0.4204178597</v>
      </c>
      <c r="G353" s="141">
        <f t="shared" si="3"/>
        <v>-0.2008246093</v>
      </c>
      <c r="H353" s="141">
        <f t="shared" si="4"/>
        <v>744.98</v>
      </c>
      <c r="I353" s="141">
        <f t="shared" si="5"/>
        <v>0</v>
      </c>
      <c r="J353" s="142">
        <f t="shared" si="8"/>
        <v>0</v>
      </c>
      <c r="K353" s="141">
        <f t="shared" si="10"/>
        <v>0</v>
      </c>
    </row>
    <row r="354">
      <c r="C354" s="140">
        <f t="shared" si="6"/>
        <v>349</v>
      </c>
      <c r="D354" s="141">
        <f t="shared" si="9"/>
        <v>744.98</v>
      </c>
      <c r="E354" s="109">
        <f t="shared" si="1"/>
        <v>3</v>
      </c>
      <c r="F354" s="141">
        <f t="shared" si="2"/>
        <v>0.4899894911</v>
      </c>
      <c r="G354" s="141">
        <f t="shared" si="3"/>
        <v>-0.02509525855</v>
      </c>
      <c r="H354" s="141">
        <f t="shared" si="4"/>
        <v>741.98</v>
      </c>
      <c r="I354" s="141">
        <f t="shared" si="5"/>
        <v>0</v>
      </c>
      <c r="J354" s="142">
        <f t="shared" si="8"/>
        <v>0</v>
      </c>
      <c r="K354" s="141">
        <f t="shared" si="10"/>
        <v>0</v>
      </c>
    </row>
    <row r="355">
      <c r="C355" s="140">
        <f t="shared" si="6"/>
        <v>350</v>
      </c>
      <c r="D355" s="141">
        <f t="shared" si="9"/>
        <v>741.98</v>
      </c>
      <c r="E355" s="109">
        <f t="shared" si="1"/>
        <v>7</v>
      </c>
      <c r="F355" s="141">
        <f t="shared" si="2"/>
        <v>0.729130653</v>
      </c>
      <c r="G355" s="141">
        <f t="shared" si="3"/>
        <v>0.6101858627</v>
      </c>
      <c r="H355" s="141">
        <f t="shared" si="4"/>
        <v>734.98</v>
      </c>
      <c r="I355" s="141">
        <f t="shared" si="5"/>
        <v>0</v>
      </c>
      <c r="J355" s="142">
        <f t="shared" si="8"/>
        <v>0</v>
      </c>
      <c r="K355" s="141">
        <f t="shared" si="10"/>
        <v>0</v>
      </c>
    </row>
    <row r="356">
      <c r="C356" s="140">
        <f t="shared" si="6"/>
        <v>351</v>
      </c>
      <c r="D356" s="141">
        <f t="shared" si="9"/>
        <v>734.98</v>
      </c>
      <c r="E356" s="109">
        <f t="shared" si="1"/>
        <v>9</v>
      </c>
      <c r="F356" s="141">
        <f t="shared" si="2"/>
        <v>0.8367861941</v>
      </c>
      <c r="G356" s="141">
        <f t="shared" si="3"/>
        <v>0.9813349126</v>
      </c>
      <c r="H356" s="141">
        <f t="shared" si="4"/>
        <v>725.98</v>
      </c>
      <c r="I356" s="141">
        <f t="shared" si="5"/>
        <v>0</v>
      </c>
      <c r="J356" s="142">
        <f t="shared" si="8"/>
        <v>0</v>
      </c>
      <c r="K356" s="141">
        <f t="shared" si="10"/>
        <v>0</v>
      </c>
    </row>
    <row r="357">
      <c r="C357" s="140">
        <f t="shared" si="6"/>
        <v>352</v>
      </c>
      <c r="D357" s="141">
        <f t="shared" si="9"/>
        <v>725.98</v>
      </c>
      <c r="E357" s="109">
        <f t="shared" si="1"/>
        <v>4</v>
      </c>
      <c r="F357" s="141">
        <f t="shared" si="2"/>
        <v>0.4991363826</v>
      </c>
      <c r="G357" s="141">
        <f t="shared" si="3"/>
        <v>-0.002164769438</v>
      </c>
      <c r="H357" s="141">
        <f t="shared" si="4"/>
        <v>721.98</v>
      </c>
      <c r="I357" s="141">
        <f t="shared" si="5"/>
        <v>0</v>
      </c>
      <c r="J357" s="142">
        <f t="shared" si="8"/>
        <v>0</v>
      </c>
      <c r="K357" s="141">
        <f t="shared" si="10"/>
        <v>0</v>
      </c>
    </row>
    <row r="358">
      <c r="C358" s="140">
        <f t="shared" si="6"/>
        <v>353</v>
      </c>
      <c r="D358" s="141">
        <f t="shared" si="9"/>
        <v>721.98</v>
      </c>
      <c r="E358" s="109">
        <f t="shared" si="1"/>
        <v>1</v>
      </c>
      <c r="F358" s="141">
        <f t="shared" si="2"/>
        <v>0.3212548612</v>
      </c>
      <c r="G358" s="141">
        <f t="shared" si="3"/>
        <v>-0.4641926564</v>
      </c>
      <c r="H358" s="141">
        <f t="shared" si="4"/>
        <v>720.98</v>
      </c>
      <c r="I358" s="141">
        <f t="shared" si="5"/>
        <v>0</v>
      </c>
      <c r="J358" s="142">
        <f t="shared" si="8"/>
        <v>0</v>
      </c>
      <c r="K358" s="141">
        <f t="shared" si="10"/>
        <v>0</v>
      </c>
    </row>
    <row r="359">
      <c r="C359" s="140">
        <f t="shared" si="6"/>
        <v>354</v>
      </c>
      <c r="D359" s="141">
        <f t="shared" si="9"/>
        <v>720.98</v>
      </c>
      <c r="E359" s="109">
        <f t="shared" si="1"/>
        <v>9</v>
      </c>
      <c r="F359" s="141">
        <f t="shared" si="2"/>
        <v>0.8177646559</v>
      </c>
      <c r="G359" s="141">
        <f t="shared" si="3"/>
        <v>0.9068791874</v>
      </c>
      <c r="H359" s="141">
        <f t="shared" si="4"/>
        <v>711.98</v>
      </c>
      <c r="I359" s="141">
        <f t="shared" si="5"/>
        <v>0</v>
      </c>
      <c r="J359" s="142">
        <f t="shared" si="8"/>
        <v>0</v>
      </c>
      <c r="K359" s="141">
        <f t="shared" si="10"/>
        <v>0</v>
      </c>
    </row>
    <row r="360">
      <c r="C360" s="140">
        <f t="shared" si="6"/>
        <v>355</v>
      </c>
      <c r="D360" s="141">
        <f t="shared" si="9"/>
        <v>711.98</v>
      </c>
      <c r="E360" s="109">
        <f t="shared" si="1"/>
        <v>6</v>
      </c>
      <c r="F360" s="141">
        <f t="shared" si="2"/>
        <v>0.6656707589</v>
      </c>
      <c r="G360" s="141">
        <f t="shared" si="3"/>
        <v>0.4279898884</v>
      </c>
      <c r="H360" s="141">
        <f t="shared" si="4"/>
        <v>705.98</v>
      </c>
      <c r="I360" s="141">
        <f t="shared" si="5"/>
        <v>0</v>
      </c>
      <c r="J360" s="142">
        <f t="shared" si="8"/>
        <v>0</v>
      </c>
      <c r="K360" s="141">
        <f t="shared" si="10"/>
        <v>0</v>
      </c>
    </row>
    <row r="361">
      <c r="C361" s="140">
        <f t="shared" si="6"/>
        <v>356</v>
      </c>
      <c r="D361" s="141">
        <f t="shared" si="9"/>
        <v>705.98</v>
      </c>
      <c r="E361" s="109">
        <f t="shared" si="1"/>
        <v>9</v>
      </c>
      <c r="F361" s="141">
        <f t="shared" si="2"/>
        <v>0.843023208</v>
      </c>
      <c r="G361" s="141">
        <f t="shared" si="3"/>
        <v>1.00696086</v>
      </c>
      <c r="H361" s="141">
        <f t="shared" si="4"/>
        <v>696.98</v>
      </c>
      <c r="I361" s="141">
        <f t="shared" si="5"/>
        <v>0</v>
      </c>
      <c r="J361" s="142">
        <f t="shared" si="8"/>
        <v>0</v>
      </c>
      <c r="K361" s="141">
        <f t="shared" si="10"/>
        <v>0</v>
      </c>
    </row>
    <row r="362">
      <c r="C362" s="140">
        <f t="shared" si="6"/>
        <v>357</v>
      </c>
      <c r="D362" s="141">
        <f t="shared" si="9"/>
        <v>696.98</v>
      </c>
      <c r="E362" s="109">
        <f t="shared" si="1"/>
        <v>6</v>
      </c>
      <c r="F362" s="141">
        <f t="shared" si="2"/>
        <v>0.687063286</v>
      </c>
      <c r="G362" s="141">
        <f t="shared" si="3"/>
        <v>0.4875432122</v>
      </c>
      <c r="H362" s="141">
        <f t="shared" si="4"/>
        <v>690.98</v>
      </c>
      <c r="I362" s="141">
        <f t="shared" si="5"/>
        <v>0</v>
      </c>
      <c r="J362" s="142">
        <f t="shared" si="8"/>
        <v>0</v>
      </c>
      <c r="K362" s="141">
        <f t="shared" si="10"/>
        <v>0</v>
      </c>
    </row>
    <row r="363">
      <c r="C363" s="140">
        <f t="shared" si="6"/>
        <v>358</v>
      </c>
      <c r="D363" s="141">
        <f t="shared" si="9"/>
        <v>690.98</v>
      </c>
      <c r="E363" s="109">
        <f t="shared" si="1"/>
        <v>0</v>
      </c>
      <c r="F363" s="141">
        <f t="shared" si="2"/>
        <v>0.1457114967</v>
      </c>
      <c r="G363" s="141">
        <f t="shared" si="3"/>
        <v>-1.055005099</v>
      </c>
      <c r="H363" s="141">
        <f t="shared" si="4"/>
        <v>690.98</v>
      </c>
      <c r="I363" s="141">
        <f t="shared" si="5"/>
        <v>0</v>
      </c>
      <c r="J363" s="142">
        <f t="shared" si="8"/>
        <v>0</v>
      </c>
      <c r="K363" s="141">
        <f t="shared" si="10"/>
        <v>0</v>
      </c>
    </row>
    <row r="364">
      <c r="C364" s="140">
        <f t="shared" si="6"/>
        <v>359</v>
      </c>
      <c r="D364" s="141">
        <f t="shared" si="9"/>
        <v>690.98</v>
      </c>
      <c r="E364" s="109">
        <f t="shared" si="1"/>
        <v>17</v>
      </c>
      <c r="F364" s="141">
        <f t="shared" si="2"/>
        <v>0.9893616981</v>
      </c>
      <c r="G364" s="141">
        <f t="shared" si="3"/>
        <v>2.303039802</v>
      </c>
      <c r="H364" s="141">
        <f t="shared" si="4"/>
        <v>673.98</v>
      </c>
      <c r="I364" s="141">
        <f t="shared" si="5"/>
        <v>0</v>
      </c>
      <c r="J364" s="142">
        <f t="shared" si="8"/>
        <v>0</v>
      </c>
      <c r="K364" s="141">
        <f t="shared" si="10"/>
        <v>0</v>
      </c>
    </row>
    <row r="365">
      <c r="C365" s="140">
        <f t="shared" si="6"/>
        <v>360</v>
      </c>
      <c r="D365" s="141">
        <f t="shared" si="9"/>
        <v>673.98</v>
      </c>
      <c r="E365" s="109">
        <f t="shared" si="1"/>
        <v>14</v>
      </c>
      <c r="F365" s="141">
        <f t="shared" si="2"/>
        <v>0.9709283907</v>
      </c>
      <c r="G365" s="141">
        <f t="shared" si="3"/>
        <v>1.894616564</v>
      </c>
      <c r="H365" s="141">
        <f t="shared" si="4"/>
        <v>659.98</v>
      </c>
      <c r="I365" s="141">
        <f t="shared" si="5"/>
        <v>0</v>
      </c>
      <c r="J365" s="142">
        <f t="shared" si="8"/>
        <v>0</v>
      </c>
      <c r="K365" s="141">
        <f t="shared" si="10"/>
        <v>0</v>
      </c>
    </row>
    <row r="366">
      <c r="C366" s="140">
        <f t="shared" si="6"/>
        <v>361</v>
      </c>
      <c r="D366" s="141">
        <f t="shared" si="9"/>
        <v>659.98</v>
      </c>
      <c r="E366" s="109">
        <f t="shared" si="1"/>
        <v>6</v>
      </c>
      <c r="F366" s="141">
        <f t="shared" si="2"/>
        <v>0.6834306359</v>
      </c>
      <c r="G366" s="141">
        <f t="shared" si="3"/>
        <v>0.4773137407</v>
      </c>
      <c r="H366" s="141">
        <f t="shared" si="4"/>
        <v>653.98</v>
      </c>
      <c r="I366" s="141">
        <f t="shared" si="5"/>
        <v>0</v>
      </c>
      <c r="J366" s="142">
        <f t="shared" si="8"/>
        <v>0</v>
      </c>
      <c r="K366" s="141">
        <f t="shared" si="10"/>
        <v>0</v>
      </c>
    </row>
    <row r="367">
      <c r="C367" s="140">
        <f t="shared" si="6"/>
        <v>362</v>
      </c>
      <c r="D367" s="141">
        <f t="shared" si="9"/>
        <v>653.98</v>
      </c>
      <c r="E367" s="109">
        <f t="shared" si="1"/>
        <v>2</v>
      </c>
      <c r="F367" s="141">
        <f t="shared" si="2"/>
        <v>0.42013102</v>
      </c>
      <c r="G367" s="141">
        <f t="shared" si="3"/>
        <v>-0.2015583099</v>
      </c>
      <c r="H367" s="141">
        <f t="shared" si="4"/>
        <v>651.98</v>
      </c>
      <c r="I367" s="141">
        <f t="shared" si="5"/>
        <v>0</v>
      </c>
      <c r="J367" s="142">
        <f t="shared" si="8"/>
        <v>0</v>
      </c>
      <c r="K367" s="141">
        <f t="shared" si="10"/>
        <v>0</v>
      </c>
    </row>
    <row r="368">
      <c r="C368" s="140">
        <f t="shared" si="6"/>
        <v>363</v>
      </c>
      <c r="D368" s="141">
        <f t="shared" si="9"/>
        <v>651.98</v>
      </c>
      <c r="E368" s="109">
        <f t="shared" si="1"/>
        <v>7</v>
      </c>
      <c r="F368" s="141">
        <f t="shared" si="2"/>
        <v>0.7210632699</v>
      </c>
      <c r="G368" s="141">
        <f t="shared" si="3"/>
        <v>0.5860030579</v>
      </c>
      <c r="H368" s="141">
        <f t="shared" si="4"/>
        <v>644.98</v>
      </c>
      <c r="I368" s="141">
        <f t="shared" si="5"/>
        <v>0</v>
      </c>
      <c r="J368" s="142">
        <f t="shared" si="8"/>
        <v>0</v>
      </c>
      <c r="K368" s="141">
        <f t="shared" si="10"/>
        <v>0</v>
      </c>
    </row>
    <row r="369">
      <c r="C369" s="140">
        <f t="shared" si="6"/>
        <v>364</v>
      </c>
      <c r="D369" s="141">
        <f t="shared" si="9"/>
        <v>644.98</v>
      </c>
      <c r="E369" s="109">
        <f t="shared" si="1"/>
        <v>12</v>
      </c>
      <c r="F369" s="141">
        <f t="shared" si="2"/>
        <v>0.923468311</v>
      </c>
      <c r="G369" s="141">
        <f t="shared" si="3"/>
        <v>1.428794254</v>
      </c>
      <c r="H369" s="141">
        <f t="shared" si="4"/>
        <v>632.98</v>
      </c>
      <c r="I369" s="141">
        <f t="shared" si="5"/>
        <v>0</v>
      </c>
      <c r="J369" s="142">
        <f t="shared" si="8"/>
        <v>0</v>
      </c>
      <c r="K369" s="141">
        <f t="shared" si="10"/>
        <v>0</v>
      </c>
    </row>
    <row r="370">
      <c r="C370" s="140">
        <f t="shared" si="6"/>
        <v>365</v>
      </c>
      <c r="D370" s="141">
        <f t="shared" si="9"/>
        <v>632.98</v>
      </c>
      <c r="E370" s="109">
        <f t="shared" si="1"/>
        <v>6</v>
      </c>
      <c r="F370" s="141">
        <f t="shared" si="2"/>
        <v>0.65367336</v>
      </c>
      <c r="G370" s="141">
        <f t="shared" si="3"/>
        <v>0.3952569324</v>
      </c>
      <c r="H370" s="141">
        <f t="shared" si="4"/>
        <v>626.98</v>
      </c>
      <c r="I370" s="141">
        <f t="shared" si="5"/>
        <v>0</v>
      </c>
      <c r="J370" s="142">
        <f t="shared" si="8"/>
        <v>0</v>
      </c>
      <c r="K370" s="141">
        <f t="shared" si="10"/>
        <v>0</v>
      </c>
    </row>
    <row r="371">
      <c r="C371" s="140"/>
    </row>
    <row r="372">
      <c r="C372" s="140"/>
    </row>
    <row r="373">
      <c r="C373" s="140"/>
    </row>
    <row r="374">
      <c r="C374" s="140"/>
    </row>
    <row r="375">
      <c r="C375" s="140"/>
    </row>
    <row r="376">
      <c r="C376" s="140"/>
    </row>
    <row r="377">
      <c r="C377" s="140"/>
    </row>
    <row r="378">
      <c r="C378" s="140"/>
    </row>
    <row r="379">
      <c r="C379" s="140"/>
    </row>
    <row r="380">
      <c r="C380" s="140"/>
    </row>
  </sheetData>
  <mergeCells count="1">
    <mergeCell ref="C4:E4"/>
  </mergeCells>
  <drawing r:id="rId1"/>
  <tableParts count="2">
    <tablePart r:id="rId4"/>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2.63" defaultRowHeight="15.0"/>
  <cols>
    <col customWidth="1" min="1" max="26" width="21.13"/>
  </cols>
  <sheetData>
    <row r="1" ht="14.25" customHeight="1">
      <c r="A1" s="144"/>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ht="18.0" customHeight="1">
      <c r="A2" s="145" t="s">
        <v>110</v>
      </c>
      <c r="B2" s="146"/>
      <c r="C2" s="146"/>
      <c r="D2" s="146"/>
      <c r="E2" s="147"/>
      <c r="F2" s="144"/>
      <c r="G2" s="144"/>
      <c r="H2" s="144"/>
      <c r="I2" s="144"/>
      <c r="J2" s="144"/>
      <c r="K2" s="144"/>
      <c r="L2" s="144"/>
      <c r="M2" s="144"/>
      <c r="N2" s="144"/>
      <c r="O2" s="144"/>
      <c r="P2" s="144"/>
      <c r="Q2" s="144"/>
      <c r="R2" s="144"/>
      <c r="S2" s="144"/>
      <c r="T2" s="144"/>
      <c r="U2" s="144"/>
      <c r="V2" s="144"/>
      <c r="W2" s="144"/>
      <c r="X2" s="144"/>
      <c r="Y2" s="144"/>
      <c r="Z2" s="144"/>
    </row>
    <row r="3" ht="22.5" customHeight="1">
      <c r="A3" s="148" t="s">
        <v>111</v>
      </c>
      <c r="B3" s="149" t="s">
        <v>112</v>
      </c>
      <c r="C3" s="148" t="s">
        <v>113</v>
      </c>
      <c r="D3" s="148" t="s">
        <v>114</v>
      </c>
      <c r="E3" s="150" t="s">
        <v>115</v>
      </c>
      <c r="F3" s="144"/>
      <c r="G3" s="144"/>
      <c r="H3" s="144"/>
      <c r="I3" s="144"/>
      <c r="J3" s="144"/>
      <c r="K3" s="144"/>
      <c r="L3" s="144"/>
      <c r="M3" s="144"/>
      <c r="N3" s="144"/>
      <c r="O3" s="144"/>
      <c r="P3" s="144"/>
      <c r="Q3" s="144"/>
      <c r="R3" s="144"/>
      <c r="S3" s="144"/>
      <c r="T3" s="144"/>
      <c r="U3" s="144"/>
      <c r="V3" s="144"/>
      <c r="W3" s="144"/>
      <c r="X3" s="144"/>
      <c r="Y3" s="144"/>
      <c r="Z3" s="144"/>
    </row>
    <row r="4" ht="14.25" customHeight="1">
      <c r="A4" s="151"/>
      <c r="B4" s="152" t="s">
        <v>116</v>
      </c>
      <c r="E4" s="153"/>
      <c r="F4" s="144"/>
      <c r="G4" s="144"/>
      <c r="H4" s="144"/>
      <c r="I4" s="144"/>
      <c r="J4" s="144"/>
      <c r="K4" s="144"/>
      <c r="L4" s="144"/>
      <c r="M4" s="144"/>
      <c r="N4" s="144"/>
      <c r="O4" s="144"/>
      <c r="P4" s="144"/>
      <c r="Q4" s="144"/>
      <c r="R4" s="144"/>
      <c r="S4" s="144"/>
      <c r="T4" s="144"/>
      <c r="U4" s="144"/>
      <c r="V4" s="144"/>
      <c r="W4" s="144"/>
      <c r="X4" s="144"/>
      <c r="Y4" s="144"/>
      <c r="Z4" s="144"/>
    </row>
    <row r="5" ht="14.25" customHeight="1">
      <c r="A5" s="154" t="s">
        <v>117</v>
      </c>
      <c r="B5" s="144">
        <v>15.0</v>
      </c>
      <c r="C5" s="144">
        <v>55.0</v>
      </c>
      <c r="D5" s="144">
        <v>60.0</v>
      </c>
      <c r="E5" s="155">
        <v>65.0</v>
      </c>
      <c r="F5" s="144"/>
      <c r="G5" s="144"/>
      <c r="H5" s="144"/>
      <c r="I5" s="144"/>
      <c r="J5" s="144"/>
      <c r="K5" s="144"/>
      <c r="L5" s="144"/>
      <c r="M5" s="144"/>
      <c r="N5" s="144"/>
      <c r="O5" s="144"/>
      <c r="P5" s="144"/>
      <c r="Q5" s="144"/>
      <c r="R5" s="144"/>
      <c r="S5" s="144"/>
      <c r="T5" s="144"/>
      <c r="U5" s="144"/>
      <c r="V5" s="144"/>
      <c r="W5" s="144"/>
      <c r="X5" s="144"/>
      <c r="Y5" s="144"/>
      <c r="Z5" s="144"/>
    </row>
    <row r="6" ht="14.25" customHeight="1">
      <c r="A6" s="156" t="s">
        <v>118</v>
      </c>
      <c r="B6" s="144">
        <v>5.0</v>
      </c>
      <c r="C6" s="144">
        <v>20.0</v>
      </c>
      <c r="D6" s="144">
        <v>30.0</v>
      </c>
      <c r="E6" s="155">
        <v>35.0</v>
      </c>
      <c r="F6" s="144"/>
      <c r="G6" s="144"/>
      <c r="H6" s="144"/>
      <c r="I6" s="144"/>
      <c r="J6" s="144"/>
      <c r="K6" s="144"/>
      <c r="L6" s="144"/>
      <c r="M6" s="144"/>
      <c r="N6" s="144"/>
      <c r="O6" s="144"/>
      <c r="P6" s="144"/>
      <c r="Q6" s="144"/>
      <c r="R6" s="144"/>
      <c r="S6" s="144"/>
      <c r="T6" s="144"/>
      <c r="U6" s="144"/>
      <c r="V6" s="144"/>
      <c r="W6" s="144"/>
      <c r="X6" s="144"/>
      <c r="Y6" s="144"/>
      <c r="Z6" s="144"/>
    </row>
    <row r="7" ht="14.25" customHeight="1">
      <c r="A7" s="157" t="s">
        <v>119</v>
      </c>
      <c r="B7" s="158">
        <v>10.0</v>
      </c>
      <c r="C7" s="158">
        <v>35.0</v>
      </c>
      <c r="D7" s="158">
        <v>40.0</v>
      </c>
      <c r="E7" s="159">
        <v>45.0</v>
      </c>
      <c r="F7" s="144"/>
      <c r="G7" s="144"/>
      <c r="H7" s="144"/>
      <c r="I7" s="144"/>
      <c r="J7" s="144"/>
      <c r="K7" s="144"/>
      <c r="L7" s="144"/>
      <c r="M7" s="144"/>
      <c r="N7" s="144"/>
      <c r="O7" s="144"/>
      <c r="P7" s="144"/>
      <c r="Q7" s="144"/>
      <c r="R7" s="144"/>
      <c r="S7" s="144"/>
      <c r="T7" s="144"/>
      <c r="U7" s="144"/>
      <c r="V7" s="144"/>
      <c r="W7" s="144"/>
      <c r="X7" s="144"/>
      <c r="Y7" s="144"/>
      <c r="Z7" s="144"/>
    </row>
    <row r="8" ht="14.25" customHeight="1">
      <c r="A8" s="144"/>
      <c r="B8" s="144"/>
      <c r="C8" s="144"/>
      <c r="D8" s="144"/>
      <c r="E8" s="144"/>
      <c r="F8" s="144"/>
      <c r="G8" s="144"/>
      <c r="H8" s="144"/>
      <c r="I8" s="144"/>
      <c r="J8" s="144"/>
      <c r="K8" s="144"/>
      <c r="L8" s="144"/>
      <c r="M8" s="144"/>
      <c r="N8" s="144"/>
      <c r="O8" s="144"/>
      <c r="P8" s="144"/>
      <c r="Q8" s="144"/>
      <c r="R8" s="144"/>
      <c r="S8" s="144"/>
      <c r="T8" s="144"/>
      <c r="U8" s="144"/>
      <c r="V8" s="144"/>
      <c r="W8" s="144"/>
      <c r="X8" s="144"/>
      <c r="Y8" s="144"/>
      <c r="Z8" s="144"/>
    </row>
    <row r="9" ht="14.25" customHeight="1">
      <c r="A9" s="145" t="s">
        <v>120</v>
      </c>
      <c r="B9" s="146"/>
      <c r="C9" s="147"/>
      <c r="D9" s="144"/>
      <c r="E9" s="144"/>
      <c r="F9" s="144"/>
      <c r="G9" s="144"/>
      <c r="H9" s="144"/>
      <c r="I9" s="144"/>
      <c r="J9" s="144"/>
      <c r="K9" s="144"/>
      <c r="L9" s="144"/>
      <c r="M9" s="144"/>
      <c r="N9" s="144"/>
      <c r="O9" s="144"/>
      <c r="P9" s="144"/>
      <c r="Q9" s="144"/>
      <c r="R9" s="144"/>
      <c r="S9" s="144"/>
      <c r="T9" s="144"/>
      <c r="U9" s="144"/>
      <c r="V9" s="144"/>
      <c r="W9" s="144"/>
      <c r="X9" s="144"/>
      <c r="Y9" s="144"/>
      <c r="Z9" s="144"/>
    </row>
    <row r="10" ht="28.5" customHeight="1">
      <c r="A10" s="160" t="s">
        <v>121</v>
      </c>
      <c r="B10" s="161" t="s">
        <v>122</v>
      </c>
      <c r="C10" s="147"/>
      <c r="D10" s="144"/>
      <c r="E10" s="144"/>
      <c r="F10" s="144"/>
      <c r="G10" s="144"/>
      <c r="H10" s="144"/>
      <c r="I10" s="144"/>
      <c r="J10" s="144"/>
      <c r="K10" s="144"/>
      <c r="L10" s="144"/>
      <c r="M10" s="144"/>
      <c r="N10" s="144"/>
      <c r="O10" s="144"/>
      <c r="P10" s="144"/>
      <c r="Q10" s="144"/>
      <c r="R10" s="144"/>
      <c r="S10" s="144"/>
      <c r="T10" s="144"/>
      <c r="U10" s="144"/>
      <c r="V10" s="144"/>
      <c r="W10" s="144"/>
      <c r="X10" s="144"/>
      <c r="Y10" s="144"/>
      <c r="Z10" s="144"/>
    </row>
    <row r="11" ht="14.25" customHeight="1">
      <c r="A11" s="162" t="s">
        <v>117</v>
      </c>
      <c r="B11" s="144">
        <f t="shared" ref="B11:B13" si="1">SUM(C17:F17)</f>
        <v>60</v>
      </c>
      <c r="C11" s="153"/>
      <c r="D11" s="144"/>
      <c r="E11" s="144"/>
      <c r="F11" s="144"/>
      <c r="G11" s="144"/>
      <c r="H11" s="144"/>
      <c r="I11" s="144"/>
      <c r="J11" s="144"/>
      <c r="K11" s="144"/>
      <c r="L11" s="144"/>
      <c r="M11" s="144"/>
      <c r="N11" s="144"/>
      <c r="O11" s="144"/>
      <c r="P11" s="144"/>
      <c r="Q11" s="144"/>
      <c r="R11" s="144"/>
      <c r="S11" s="144"/>
      <c r="T11" s="144"/>
      <c r="U11" s="144"/>
      <c r="V11" s="144"/>
      <c r="W11" s="144"/>
      <c r="X11" s="144"/>
      <c r="Y11" s="144"/>
      <c r="Z11" s="144"/>
    </row>
    <row r="12" ht="14.25" customHeight="1">
      <c r="A12" s="156" t="s">
        <v>118</v>
      </c>
      <c r="B12" s="144">
        <f t="shared" si="1"/>
        <v>63</v>
      </c>
      <c r="C12" s="153"/>
      <c r="D12" s="144"/>
      <c r="E12" s="144"/>
      <c r="F12" s="144"/>
      <c r="G12" s="144"/>
      <c r="H12" s="144"/>
      <c r="I12" s="144"/>
      <c r="J12" s="144"/>
      <c r="K12" s="144"/>
      <c r="L12" s="144"/>
      <c r="M12" s="144"/>
      <c r="N12" s="144"/>
      <c r="O12" s="144"/>
      <c r="P12" s="144"/>
      <c r="Q12" s="144"/>
      <c r="R12" s="144"/>
      <c r="S12" s="144"/>
      <c r="T12" s="144"/>
      <c r="U12" s="144"/>
      <c r="V12" s="144"/>
      <c r="W12" s="144"/>
      <c r="X12" s="144"/>
      <c r="Y12" s="144"/>
      <c r="Z12" s="144"/>
    </row>
    <row r="13" ht="14.25" customHeight="1">
      <c r="A13" s="157" t="s">
        <v>119</v>
      </c>
      <c r="B13" s="158">
        <f t="shared" si="1"/>
        <v>57</v>
      </c>
      <c r="C13" s="163"/>
      <c r="D13" s="144"/>
      <c r="E13" s="144"/>
      <c r="F13" s="144"/>
      <c r="G13" s="144"/>
      <c r="H13" s="144"/>
      <c r="I13" s="144"/>
      <c r="J13" s="144"/>
      <c r="K13" s="144"/>
      <c r="L13" s="144"/>
      <c r="M13" s="144"/>
      <c r="N13" s="144"/>
      <c r="O13" s="144"/>
      <c r="P13" s="144"/>
      <c r="Q13" s="144"/>
      <c r="R13" s="144"/>
      <c r="S13" s="144"/>
      <c r="T13" s="144"/>
      <c r="U13" s="144"/>
      <c r="V13" s="144"/>
      <c r="W13" s="144"/>
      <c r="X13" s="144"/>
      <c r="Y13" s="144"/>
      <c r="Z13" s="144"/>
    </row>
    <row r="14" ht="14.25" customHeight="1">
      <c r="A14" s="144"/>
      <c r="B14" s="144"/>
      <c r="C14" s="144"/>
      <c r="D14" s="144"/>
      <c r="E14" s="144"/>
      <c r="F14" s="144"/>
      <c r="G14" s="144"/>
      <c r="H14" s="144"/>
      <c r="I14" s="144"/>
      <c r="J14" s="144"/>
      <c r="K14" s="144"/>
      <c r="L14" s="144"/>
      <c r="M14" s="144"/>
      <c r="N14" s="144"/>
      <c r="O14" s="144"/>
      <c r="P14" s="144"/>
      <c r="Q14" s="144"/>
      <c r="R14" s="144"/>
      <c r="S14" s="144"/>
      <c r="T14" s="144"/>
      <c r="U14" s="144"/>
      <c r="V14" s="144"/>
      <c r="W14" s="144"/>
      <c r="X14" s="144"/>
      <c r="Y14" s="144"/>
      <c r="Z14" s="144"/>
    </row>
    <row r="15" ht="29.25" customHeight="1">
      <c r="A15" s="164" t="s">
        <v>123</v>
      </c>
      <c r="B15" s="12"/>
      <c r="C15" s="12"/>
      <c r="D15" s="12"/>
      <c r="E15" s="12"/>
      <c r="F15" s="13"/>
      <c r="G15" s="144"/>
      <c r="H15" s="144"/>
      <c r="I15" s="144"/>
      <c r="J15" s="144"/>
      <c r="K15" s="144"/>
      <c r="L15" s="144"/>
      <c r="M15" s="144"/>
      <c r="N15" s="144"/>
      <c r="O15" s="144"/>
      <c r="P15" s="144"/>
      <c r="Q15" s="144"/>
      <c r="R15" s="144"/>
      <c r="S15" s="144"/>
      <c r="T15" s="144"/>
      <c r="U15" s="144"/>
      <c r="V15" s="144"/>
      <c r="W15" s="144"/>
      <c r="X15" s="144"/>
      <c r="Y15" s="144"/>
      <c r="Z15" s="144"/>
    </row>
    <row r="16" ht="28.5" customHeight="1">
      <c r="A16" s="165" t="s">
        <v>124</v>
      </c>
      <c r="B16" s="166"/>
      <c r="C16" s="148" t="s">
        <v>125</v>
      </c>
      <c r="D16" s="148" t="s">
        <v>126</v>
      </c>
      <c r="E16" s="149" t="s">
        <v>127</v>
      </c>
      <c r="F16" s="150" t="s">
        <v>128</v>
      </c>
      <c r="G16" s="144"/>
      <c r="H16" s="144"/>
      <c r="I16" s="144"/>
      <c r="J16" s="144"/>
      <c r="K16" s="144"/>
      <c r="L16" s="144"/>
      <c r="M16" s="144"/>
      <c r="N16" s="144"/>
      <c r="O16" s="144"/>
      <c r="P16" s="144"/>
      <c r="Q16" s="144"/>
      <c r="R16" s="144"/>
      <c r="S16" s="144"/>
      <c r="T16" s="144"/>
      <c r="U16" s="144"/>
      <c r="V16" s="144"/>
      <c r="W16" s="144"/>
      <c r="X16" s="144"/>
      <c r="Y16" s="144"/>
      <c r="Z16" s="144"/>
    </row>
    <row r="17" ht="14.25" customHeight="1">
      <c r="A17" s="167" t="s">
        <v>117</v>
      </c>
      <c r="C17" s="168">
        <v>6.0</v>
      </c>
      <c r="D17" s="169">
        <v>12.0</v>
      </c>
      <c r="E17" s="169">
        <v>18.0</v>
      </c>
      <c r="F17" s="170">
        <v>24.0</v>
      </c>
      <c r="G17" s="144">
        <f t="shared" ref="G17:G19" si="2">sum(C17:F17)</f>
        <v>60</v>
      </c>
      <c r="H17" s="144"/>
      <c r="I17" s="144"/>
      <c r="J17" s="144"/>
      <c r="K17" s="144"/>
      <c r="L17" s="144"/>
      <c r="M17" s="144"/>
      <c r="N17" s="144"/>
      <c r="O17" s="144"/>
      <c r="P17" s="144"/>
      <c r="Q17" s="144"/>
      <c r="R17" s="144"/>
      <c r="S17" s="144"/>
      <c r="T17" s="144"/>
      <c r="U17" s="144"/>
      <c r="V17" s="144"/>
      <c r="W17" s="144"/>
      <c r="X17" s="144"/>
      <c r="Y17" s="144"/>
      <c r="Z17" s="144"/>
    </row>
    <row r="18" ht="14.25" customHeight="1">
      <c r="A18" s="171" t="s">
        <v>118</v>
      </c>
      <c r="C18" s="171">
        <v>9.0</v>
      </c>
      <c r="D18" s="144">
        <v>9.0</v>
      </c>
      <c r="E18" s="144">
        <v>21.0</v>
      </c>
      <c r="F18" s="155">
        <v>24.0</v>
      </c>
      <c r="G18" s="144">
        <f t="shared" si="2"/>
        <v>63</v>
      </c>
      <c r="H18" s="144"/>
      <c r="I18" s="144"/>
      <c r="J18" s="144"/>
      <c r="K18" s="144"/>
      <c r="L18" s="144"/>
      <c r="M18" s="144"/>
      <c r="N18" s="144"/>
      <c r="O18" s="144"/>
      <c r="P18" s="144"/>
      <c r="Q18" s="144"/>
      <c r="R18" s="144"/>
      <c r="S18" s="144"/>
      <c r="T18" s="144"/>
      <c r="U18" s="144"/>
      <c r="V18" s="144"/>
      <c r="W18" s="144"/>
      <c r="X18" s="144"/>
      <c r="Y18" s="144"/>
      <c r="Z18" s="144"/>
    </row>
    <row r="19" ht="14.25" customHeight="1">
      <c r="A19" s="172" t="s">
        <v>119</v>
      </c>
      <c r="B19" s="173"/>
      <c r="C19" s="172">
        <v>6.0</v>
      </c>
      <c r="D19" s="158">
        <v>9.0</v>
      </c>
      <c r="E19" s="158">
        <v>18.0</v>
      </c>
      <c r="F19" s="159">
        <v>24.0</v>
      </c>
      <c r="G19" s="144">
        <f t="shared" si="2"/>
        <v>57</v>
      </c>
      <c r="H19" s="144"/>
      <c r="I19" s="144"/>
      <c r="J19" s="144"/>
      <c r="K19" s="144"/>
      <c r="L19" s="144"/>
      <c r="M19" s="144"/>
      <c r="N19" s="144"/>
      <c r="O19" s="144"/>
      <c r="P19" s="144"/>
      <c r="Q19" s="144"/>
      <c r="R19" s="144"/>
      <c r="S19" s="144"/>
      <c r="T19" s="144"/>
      <c r="U19" s="144"/>
      <c r="V19" s="144"/>
      <c r="W19" s="144"/>
      <c r="X19" s="144"/>
      <c r="Y19" s="144"/>
      <c r="Z19" s="144"/>
    </row>
    <row r="20" ht="14.25" customHeight="1">
      <c r="A20" s="144"/>
      <c r="B20" s="144"/>
      <c r="C20" s="144"/>
      <c r="D20" s="144"/>
      <c r="E20" s="144"/>
      <c r="F20" s="144"/>
      <c r="G20" s="144"/>
      <c r="H20" s="144"/>
      <c r="I20" s="144"/>
      <c r="J20" s="144"/>
      <c r="K20" s="144"/>
      <c r="L20" s="144"/>
      <c r="M20" s="144"/>
      <c r="N20" s="144"/>
      <c r="O20" s="144"/>
      <c r="P20" s="144"/>
      <c r="Q20" s="144"/>
      <c r="R20" s="144"/>
      <c r="S20" s="144"/>
      <c r="T20" s="144"/>
      <c r="U20" s="144"/>
      <c r="V20" s="144"/>
      <c r="W20" s="144"/>
      <c r="X20" s="144"/>
      <c r="Y20" s="144"/>
      <c r="Z20" s="144"/>
    </row>
    <row r="21" ht="28.5" customHeight="1">
      <c r="A21" s="164" t="s">
        <v>129</v>
      </c>
      <c r="B21" s="12"/>
      <c r="C21" s="13"/>
      <c r="D21" s="174"/>
      <c r="E21" s="174"/>
      <c r="F21" s="144"/>
      <c r="G21" s="144"/>
      <c r="H21" s="144"/>
      <c r="I21" s="144"/>
      <c r="J21" s="144"/>
      <c r="K21" s="144"/>
      <c r="L21" s="144"/>
      <c r="M21" s="144"/>
      <c r="N21" s="144"/>
      <c r="O21" s="144"/>
      <c r="P21" s="144"/>
      <c r="Q21" s="144"/>
      <c r="R21" s="144"/>
      <c r="S21" s="144"/>
      <c r="T21" s="144"/>
      <c r="U21" s="144"/>
      <c r="V21" s="144"/>
      <c r="W21" s="144"/>
      <c r="X21" s="144"/>
      <c r="Y21" s="144"/>
      <c r="Z21" s="144"/>
    </row>
    <row r="22" ht="14.25" customHeight="1">
      <c r="A22" s="148" t="s">
        <v>121</v>
      </c>
      <c r="B22" s="149" t="s">
        <v>130</v>
      </c>
      <c r="C22" s="148" t="s">
        <v>131</v>
      </c>
      <c r="D22" s="148" t="s">
        <v>132</v>
      </c>
      <c r="E22" s="150" t="s">
        <v>133</v>
      </c>
      <c r="F22" s="144"/>
      <c r="G22" s="144"/>
      <c r="H22" s="144"/>
      <c r="I22" s="144"/>
      <c r="J22" s="144"/>
      <c r="K22" s="144"/>
      <c r="L22" s="144"/>
      <c r="M22" s="144"/>
      <c r="N22" s="144"/>
      <c r="O22" s="144"/>
      <c r="P22" s="144"/>
      <c r="Q22" s="144"/>
      <c r="R22" s="144"/>
      <c r="S22" s="144"/>
      <c r="T22" s="144"/>
      <c r="U22" s="144"/>
      <c r="V22" s="144"/>
      <c r="W22" s="144"/>
      <c r="X22" s="144"/>
      <c r="Y22" s="144"/>
      <c r="Z22" s="144"/>
    </row>
    <row r="23" ht="14.25" customHeight="1">
      <c r="A23" s="162" t="s">
        <v>117</v>
      </c>
      <c r="B23" s="144">
        <v>1.0</v>
      </c>
      <c r="C23" s="144">
        <v>5.7</v>
      </c>
      <c r="D23" s="144">
        <v>3.5</v>
      </c>
      <c r="E23" s="155">
        <v>2.8</v>
      </c>
      <c r="F23" s="144">
        <f t="shared" ref="F23:F25" si="3">SUM(B23:E23)</f>
        <v>13</v>
      </c>
      <c r="G23" s="144"/>
      <c r="H23" s="144"/>
      <c r="I23" s="144"/>
      <c r="J23" s="144"/>
      <c r="K23" s="144"/>
      <c r="L23" s="144"/>
      <c r="M23" s="144"/>
      <c r="N23" s="144"/>
      <c r="O23" s="144"/>
      <c r="P23" s="144"/>
      <c r="Q23" s="144"/>
      <c r="R23" s="144"/>
      <c r="S23" s="144"/>
      <c r="T23" s="144"/>
      <c r="U23" s="144"/>
      <c r="V23" s="144"/>
      <c r="W23" s="144"/>
      <c r="X23" s="144"/>
      <c r="Y23" s="144"/>
      <c r="Z23" s="144"/>
    </row>
    <row r="24" ht="14.25" customHeight="1">
      <c r="A24" s="156" t="s">
        <v>118</v>
      </c>
      <c r="B24" s="144">
        <v>2.8</v>
      </c>
      <c r="C24" s="144">
        <v>6.0</v>
      </c>
      <c r="D24" s="144">
        <v>3.2</v>
      </c>
      <c r="E24" s="155">
        <v>3.0</v>
      </c>
      <c r="F24" s="144">
        <f t="shared" si="3"/>
        <v>15</v>
      </c>
      <c r="G24" s="144"/>
      <c r="H24" s="144"/>
      <c r="I24" s="144"/>
      <c r="J24" s="144"/>
      <c r="K24" s="144"/>
      <c r="L24" s="144"/>
      <c r="M24" s="144"/>
      <c r="N24" s="144"/>
      <c r="O24" s="144"/>
      <c r="P24" s="144"/>
      <c r="Q24" s="144"/>
      <c r="R24" s="144"/>
      <c r="S24" s="144"/>
      <c r="T24" s="144"/>
      <c r="U24" s="144"/>
      <c r="V24" s="144"/>
      <c r="W24" s="144"/>
      <c r="X24" s="144"/>
      <c r="Y24" s="144"/>
      <c r="Z24" s="144"/>
    </row>
    <row r="25" ht="14.25" customHeight="1">
      <c r="A25" s="157" t="s">
        <v>119</v>
      </c>
      <c r="B25" s="158">
        <v>3.4</v>
      </c>
      <c r="C25" s="158">
        <v>5.2</v>
      </c>
      <c r="D25" s="158">
        <v>2.8</v>
      </c>
      <c r="E25" s="159">
        <v>2.6</v>
      </c>
      <c r="F25" s="144">
        <f t="shared" si="3"/>
        <v>14</v>
      </c>
      <c r="G25" s="144"/>
      <c r="H25" s="144"/>
      <c r="I25" s="144"/>
      <c r="J25" s="144"/>
      <c r="K25" s="144"/>
      <c r="L25" s="144"/>
      <c r="M25" s="144"/>
      <c r="N25" s="144"/>
      <c r="O25" s="144"/>
      <c r="P25" s="144"/>
      <c r="Q25" s="144"/>
      <c r="R25" s="144"/>
      <c r="S25" s="144"/>
      <c r="T25" s="144"/>
      <c r="U25" s="144"/>
      <c r="V25" s="144"/>
      <c r="W25" s="144"/>
      <c r="X25" s="144"/>
      <c r="Y25" s="144"/>
      <c r="Z25" s="144"/>
    </row>
    <row r="26" ht="14.25" customHeight="1">
      <c r="A26" s="144"/>
      <c r="B26" s="144"/>
      <c r="C26" s="144"/>
      <c r="D26" s="144"/>
      <c r="E26" s="144"/>
      <c r="F26" s="144"/>
      <c r="G26" s="144"/>
      <c r="H26" s="144"/>
      <c r="I26" s="144"/>
      <c r="J26" s="144"/>
      <c r="K26" s="144"/>
      <c r="L26" s="144"/>
      <c r="M26" s="144"/>
      <c r="N26" s="144"/>
      <c r="O26" s="144"/>
      <c r="P26" s="144"/>
      <c r="Q26" s="144"/>
      <c r="R26" s="144"/>
      <c r="S26" s="144"/>
      <c r="T26" s="144"/>
      <c r="U26" s="144"/>
      <c r="V26" s="144"/>
      <c r="W26" s="144"/>
      <c r="X26" s="144"/>
      <c r="Y26" s="144"/>
      <c r="Z26" s="144"/>
    </row>
    <row r="27" ht="14.25" customHeight="1">
      <c r="A27" s="144"/>
      <c r="B27" s="144"/>
      <c r="C27" s="144"/>
      <c r="D27" s="144"/>
      <c r="E27" s="144"/>
      <c r="F27" s="144"/>
      <c r="G27" s="144"/>
      <c r="H27" s="144"/>
      <c r="I27" s="144"/>
      <c r="J27" s="144"/>
      <c r="K27" s="144"/>
      <c r="L27" s="144"/>
      <c r="M27" s="144"/>
      <c r="N27" s="144"/>
      <c r="O27" s="144"/>
      <c r="P27" s="144"/>
      <c r="Q27" s="144"/>
      <c r="R27" s="144"/>
      <c r="S27" s="144"/>
      <c r="T27" s="144"/>
      <c r="U27" s="144"/>
      <c r="V27" s="144"/>
      <c r="W27" s="144"/>
      <c r="X27" s="144"/>
      <c r="Y27" s="144"/>
      <c r="Z27" s="144"/>
    </row>
    <row r="28" ht="14.25" customHeight="1">
      <c r="A28" s="144"/>
      <c r="B28" s="144"/>
      <c r="C28" s="144"/>
      <c r="D28" s="144"/>
      <c r="E28" s="144"/>
      <c r="F28" s="144"/>
      <c r="G28" s="144"/>
      <c r="H28" s="144"/>
      <c r="I28" s="144"/>
      <c r="J28" s="144"/>
      <c r="K28" s="144"/>
      <c r="L28" s="144"/>
      <c r="M28" s="144"/>
      <c r="N28" s="144"/>
      <c r="O28" s="144"/>
      <c r="P28" s="144"/>
      <c r="Q28" s="144"/>
      <c r="R28" s="144"/>
      <c r="S28" s="144"/>
      <c r="T28" s="144"/>
      <c r="U28" s="144"/>
      <c r="V28" s="144"/>
      <c r="W28" s="144"/>
      <c r="X28" s="144"/>
      <c r="Y28" s="144"/>
      <c r="Z28" s="144"/>
    </row>
    <row r="29" ht="14.25" customHeight="1">
      <c r="A29" s="144"/>
      <c r="B29" s="144"/>
      <c r="C29" s="144"/>
      <c r="D29" s="144"/>
      <c r="E29" s="144"/>
      <c r="F29" s="144"/>
      <c r="G29" s="144"/>
      <c r="H29" s="144"/>
      <c r="I29" s="144"/>
      <c r="J29" s="144"/>
      <c r="K29" s="144"/>
      <c r="L29" s="144"/>
      <c r="M29" s="144"/>
      <c r="N29" s="144"/>
      <c r="O29" s="144"/>
      <c r="P29" s="144"/>
      <c r="Q29" s="144"/>
      <c r="R29" s="144"/>
      <c r="S29" s="144"/>
      <c r="T29" s="144"/>
      <c r="U29" s="144"/>
      <c r="V29" s="144"/>
      <c r="W29" s="144"/>
      <c r="X29" s="144"/>
      <c r="Y29" s="144"/>
      <c r="Z29" s="144"/>
    </row>
    <row r="30" ht="14.25" customHeight="1">
      <c r="A30" s="144"/>
      <c r="B30" s="144"/>
      <c r="C30" s="144"/>
      <c r="D30" s="144"/>
      <c r="E30" s="144"/>
      <c r="F30" s="144"/>
      <c r="G30" s="144"/>
      <c r="H30" s="144"/>
      <c r="I30" s="144"/>
      <c r="J30" s="144"/>
      <c r="K30" s="144"/>
      <c r="L30" s="144"/>
      <c r="M30" s="144"/>
      <c r="N30" s="144"/>
      <c r="O30" s="144"/>
      <c r="P30" s="144"/>
      <c r="Q30" s="144"/>
      <c r="R30" s="144"/>
      <c r="S30" s="144"/>
      <c r="T30" s="144"/>
      <c r="U30" s="144"/>
      <c r="V30" s="144"/>
      <c r="W30" s="144"/>
      <c r="X30" s="144"/>
      <c r="Y30" s="144"/>
      <c r="Z30" s="144"/>
    </row>
    <row r="31" ht="14.25" customHeight="1">
      <c r="A31" s="144"/>
      <c r="B31" s="144"/>
      <c r="C31" s="144"/>
      <c r="D31" s="144"/>
      <c r="E31" s="144"/>
      <c r="F31" s="144"/>
      <c r="G31" s="144"/>
      <c r="H31" s="144"/>
      <c r="I31" s="144"/>
      <c r="J31" s="144"/>
      <c r="K31" s="144"/>
      <c r="L31" s="144"/>
      <c r="M31" s="144"/>
      <c r="N31" s="144"/>
      <c r="O31" s="144"/>
      <c r="P31" s="144"/>
      <c r="Q31" s="144"/>
      <c r="R31" s="144"/>
      <c r="S31" s="144"/>
      <c r="T31" s="144"/>
      <c r="U31" s="144"/>
      <c r="V31" s="144"/>
      <c r="W31" s="144"/>
      <c r="X31" s="144"/>
      <c r="Y31" s="144"/>
      <c r="Z31" s="144"/>
    </row>
    <row r="32" ht="14.25" customHeight="1">
      <c r="A32" s="144"/>
      <c r="B32" s="144"/>
      <c r="C32" s="144"/>
      <c r="D32" s="144"/>
      <c r="E32" s="144"/>
      <c r="F32" s="144"/>
      <c r="G32" s="144"/>
      <c r="H32" s="144"/>
      <c r="I32" s="144"/>
      <c r="J32" s="144"/>
      <c r="K32" s="144"/>
      <c r="L32" s="144"/>
      <c r="M32" s="144"/>
      <c r="N32" s="144"/>
      <c r="O32" s="144"/>
      <c r="P32" s="144"/>
      <c r="Q32" s="144"/>
      <c r="R32" s="144"/>
      <c r="S32" s="144"/>
      <c r="T32" s="144"/>
      <c r="U32" s="144"/>
      <c r="V32" s="144"/>
      <c r="W32" s="144"/>
      <c r="X32" s="144"/>
      <c r="Y32" s="144"/>
      <c r="Z32" s="144"/>
    </row>
    <row r="33" ht="14.25" customHeight="1">
      <c r="A33" s="144"/>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row>
    <row r="34" ht="14.25" customHeight="1">
      <c r="A34" s="144"/>
      <c r="B34" s="144"/>
      <c r="C34" s="144"/>
      <c r="D34" s="144"/>
      <c r="E34" s="144"/>
      <c r="F34" s="144"/>
      <c r="G34" s="144"/>
      <c r="H34" s="144"/>
      <c r="I34" s="144"/>
      <c r="J34" s="144"/>
      <c r="K34" s="144"/>
      <c r="L34" s="144"/>
      <c r="M34" s="144"/>
      <c r="N34" s="144"/>
      <c r="O34" s="144"/>
      <c r="P34" s="144"/>
      <c r="Q34" s="144"/>
      <c r="R34" s="144"/>
      <c r="S34" s="144"/>
      <c r="T34" s="144"/>
      <c r="U34" s="144"/>
      <c r="V34" s="144"/>
      <c r="W34" s="144"/>
      <c r="X34" s="144"/>
      <c r="Y34" s="144"/>
      <c r="Z34" s="144"/>
    </row>
    <row r="35" ht="14.25" customHeight="1">
      <c r="A35" s="144"/>
      <c r="B35" s="144"/>
      <c r="C35" s="144"/>
      <c r="D35" s="144"/>
      <c r="E35" s="144"/>
      <c r="F35" s="144"/>
      <c r="G35" s="144"/>
      <c r="H35" s="144"/>
      <c r="I35" s="144"/>
      <c r="J35" s="144"/>
      <c r="K35" s="144"/>
      <c r="L35" s="144"/>
      <c r="M35" s="144"/>
      <c r="N35" s="144"/>
      <c r="O35" s="144"/>
      <c r="P35" s="144"/>
      <c r="Q35" s="144"/>
      <c r="R35" s="144"/>
      <c r="S35" s="144"/>
      <c r="T35" s="144"/>
      <c r="U35" s="144"/>
      <c r="V35" s="144"/>
      <c r="W35" s="144"/>
      <c r="X35" s="144"/>
      <c r="Y35" s="144"/>
      <c r="Z35" s="144"/>
    </row>
    <row r="36" ht="14.25" customHeight="1">
      <c r="A36" s="144"/>
      <c r="B36" s="144"/>
      <c r="C36" s="144"/>
      <c r="D36" s="144"/>
      <c r="E36" s="144"/>
      <c r="F36" s="144"/>
      <c r="G36" s="144"/>
      <c r="H36" s="144"/>
      <c r="I36" s="144"/>
      <c r="J36" s="144"/>
      <c r="K36" s="144"/>
      <c r="L36" s="144"/>
      <c r="M36" s="144"/>
      <c r="N36" s="144"/>
      <c r="O36" s="144"/>
      <c r="P36" s="144"/>
      <c r="Q36" s="144"/>
      <c r="R36" s="144"/>
      <c r="S36" s="144"/>
      <c r="T36" s="144"/>
      <c r="U36" s="144"/>
      <c r="V36" s="144"/>
      <c r="W36" s="144"/>
      <c r="X36" s="144"/>
      <c r="Y36" s="144"/>
      <c r="Z36" s="144"/>
    </row>
    <row r="37" ht="14.25" customHeight="1">
      <c r="A37" s="144"/>
      <c r="B37" s="144"/>
      <c r="C37" s="144"/>
      <c r="D37" s="144"/>
      <c r="E37" s="144"/>
      <c r="F37" s="144"/>
      <c r="G37" s="144"/>
      <c r="H37" s="144"/>
      <c r="I37" s="144"/>
      <c r="J37" s="144"/>
      <c r="K37" s="144"/>
      <c r="L37" s="144"/>
      <c r="M37" s="144"/>
      <c r="N37" s="144"/>
      <c r="O37" s="144"/>
      <c r="P37" s="144"/>
      <c r="Q37" s="144"/>
      <c r="R37" s="144"/>
      <c r="S37" s="144"/>
      <c r="T37" s="144"/>
      <c r="U37" s="144"/>
      <c r="V37" s="144"/>
      <c r="W37" s="144"/>
      <c r="X37" s="144"/>
      <c r="Y37" s="144"/>
      <c r="Z37" s="144"/>
    </row>
    <row r="38" ht="28.5" customHeight="1">
      <c r="A38" s="144"/>
      <c r="B38" s="144"/>
      <c r="C38" s="144"/>
      <c r="D38" s="144"/>
      <c r="E38" s="144"/>
      <c r="F38" s="144"/>
      <c r="G38" s="144"/>
      <c r="H38" s="144"/>
      <c r="I38" s="144"/>
      <c r="J38" s="144"/>
      <c r="K38" s="144"/>
      <c r="L38" s="144"/>
      <c r="M38" s="144"/>
      <c r="N38" s="144"/>
      <c r="O38" s="144"/>
      <c r="P38" s="144"/>
      <c r="Q38" s="144"/>
      <c r="R38" s="144"/>
      <c r="S38" s="144"/>
      <c r="T38" s="144"/>
      <c r="U38" s="144"/>
      <c r="V38" s="144"/>
      <c r="W38" s="144"/>
      <c r="X38" s="144"/>
      <c r="Y38" s="144"/>
      <c r="Z38" s="144"/>
    </row>
    <row r="39" ht="14.25" customHeight="1">
      <c r="A39" s="144"/>
      <c r="B39" s="144"/>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row>
    <row r="40" ht="14.25" customHeight="1">
      <c r="A40" s="144"/>
      <c r="B40" s="144"/>
      <c r="C40" s="144"/>
      <c r="D40" s="144"/>
      <c r="E40" s="144"/>
      <c r="F40" s="144"/>
      <c r="G40" s="144"/>
      <c r="H40" s="144"/>
      <c r="I40" s="144"/>
      <c r="J40" s="144"/>
      <c r="K40" s="144"/>
      <c r="L40" s="144"/>
      <c r="M40" s="144"/>
      <c r="N40" s="144"/>
      <c r="O40" s="144"/>
      <c r="P40" s="144"/>
      <c r="Q40" s="144"/>
      <c r="R40" s="144"/>
      <c r="S40" s="144"/>
      <c r="T40" s="144"/>
      <c r="U40" s="144"/>
      <c r="V40" s="144"/>
      <c r="W40" s="144"/>
      <c r="X40" s="144"/>
      <c r="Y40" s="144"/>
      <c r="Z40" s="144"/>
    </row>
    <row r="41" ht="14.25" customHeight="1">
      <c r="A41" s="144"/>
      <c r="B41" s="144"/>
      <c r="C41" s="144"/>
      <c r="D41" s="144"/>
      <c r="E41" s="144"/>
      <c r="F41" s="144"/>
      <c r="G41" s="144"/>
      <c r="H41" s="144"/>
      <c r="I41" s="144"/>
      <c r="J41" s="144"/>
      <c r="K41" s="144"/>
      <c r="L41" s="144"/>
      <c r="M41" s="144"/>
      <c r="N41" s="144"/>
      <c r="O41" s="144"/>
      <c r="P41" s="144"/>
      <c r="Q41" s="144"/>
      <c r="R41" s="144"/>
      <c r="S41" s="144"/>
      <c r="T41" s="144"/>
      <c r="U41" s="144"/>
      <c r="V41" s="144"/>
      <c r="W41" s="144"/>
      <c r="X41" s="144"/>
      <c r="Y41" s="144"/>
      <c r="Z41" s="144"/>
    </row>
    <row r="42" ht="14.25" customHeight="1">
      <c r="A42" s="144"/>
      <c r="B42" s="144"/>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row>
    <row r="43" ht="14.25" customHeight="1">
      <c r="A43" s="144"/>
      <c r="B43" s="144"/>
      <c r="C43" s="144"/>
      <c r="D43" s="144"/>
      <c r="E43" s="144"/>
      <c r="F43" s="144"/>
      <c r="G43" s="144"/>
      <c r="H43" s="144"/>
      <c r="I43" s="144"/>
      <c r="J43" s="144"/>
      <c r="K43" s="144"/>
      <c r="L43" s="144"/>
      <c r="M43" s="144"/>
      <c r="N43" s="144"/>
      <c r="O43" s="144"/>
      <c r="P43" s="144"/>
      <c r="Q43" s="144"/>
      <c r="R43" s="144"/>
      <c r="S43" s="144"/>
      <c r="T43" s="144"/>
      <c r="U43" s="144"/>
      <c r="V43" s="144"/>
      <c r="W43" s="144"/>
      <c r="X43" s="144"/>
      <c r="Y43" s="144"/>
      <c r="Z43" s="144"/>
    </row>
    <row r="44" ht="14.25" customHeight="1">
      <c r="A44" s="144"/>
      <c r="B44" s="144"/>
      <c r="C44" s="144"/>
      <c r="D44" s="144"/>
      <c r="E44" s="144"/>
      <c r="F44" s="144"/>
      <c r="G44" s="144"/>
      <c r="H44" s="144"/>
      <c r="I44" s="144"/>
      <c r="J44" s="144"/>
      <c r="K44" s="144"/>
      <c r="L44" s="144"/>
      <c r="M44" s="144"/>
      <c r="N44" s="144"/>
      <c r="O44" s="144"/>
      <c r="P44" s="144"/>
      <c r="Q44" s="144"/>
      <c r="R44" s="144"/>
      <c r="S44" s="144"/>
      <c r="T44" s="144"/>
      <c r="U44" s="144"/>
      <c r="V44" s="144"/>
      <c r="W44" s="144"/>
      <c r="X44" s="144"/>
      <c r="Y44" s="144"/>
      <c r="Z44" s="144"/>
    </row>
    <row r="45" ht="14.25" customHeight="1">
      <c r="A45" s="144"/>
      <c r="B45" s="144"/>
      <c r="C45" s="144"/>
      <c r="D45" s="144"/>
      <c r="E45" s="144"/>
      <c r="F45" s="144"/>
      <c r="G45" s="144"/>
      <c r="H45" s="144"/>
      <c r="I45" s="144"/>
      <c r="J45" s="144"/>
      <c r="K45" s="144"/>
      <c r="L45" s="144"/>
      <c r="M45" s="144"/>
      <c r="N45" s="144"/>
      <c r="O45" s="144"/>
      <c r="P45" s="144"/>
      <c r="Q45" s="144"/>
      <c r="R45" s="144"/>
      <c r="S45" s="144"/>
      <c r="T45" s="144"/>
      <c r="U45" s="144"/>
      <c r="V45" s="144"/>
      <c r="W45" s="144"/>
      <c r="X45" s="144"/>
      <c r="Y45" s="144"/>
      <c r="Z45" s="144"/>
    </row>
    <row r="46" ht="14.25" customHeight="1">
      <c r="A46" s="144"/>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row>
    <row r="47" ht="14.25" customHeight="1">
      <c r="A47" s="144"/>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row>
    <row r="48" ht="14.25" customHeight="1">
      <c r="A48" s="144"/>
      <c r="B48" s="144"/>
      <c r="C48" s="144"/>
      <c r="D48" s="144"/>
      <c r="E48" s="144"/>
      <c r="F48" s="144"/>
      <c r="G48" s="144"/>
      <c r="H48" s="144"/>
      <c r="I48" s="144"/>
      <c r="J48" s="144"/>
      <c r="K48" s="144"/>
      <c r="L48" s="144"/>
      <c r="M48" s="144"/>
      <c r="N48" s="144"/>
      <c r="O48" s="144"/>
      <c r="P48" s="144"/>
      <c r="Q48" s="144"/>
      <c r="R48" s="144"/>
      <c r="S48" s="144"/>
      <c r="T48" s="144"/>
      <c r="U48" s="144"/>
      <c r="V48" s="144"/>
      <c r="W48" s="144"/>
      <c r="X48" s="144"/>
      <c r="Y48" s="144"/>
      <c r="Z48" s="144"/>
    </row>
    <row r="49" ht="14.25" customHeight="1">
      <c r="A49" s="144"/>
      <c r="B49" s="144"/>
      <c r="C49" s="144"/>
      <c r="D49" s="144"/>
      <c r="E49" s="144"/>
      <c r="F49" s="144"/>
      <c r="G49" s="144"/>
      <c r="H49" s="144"/>
      <c r="I49" s="144"/>
      <c r="J49" s="144"/>
      <c r="K49" s="144"/>
      <c r="L49" s="144"/>
      <c r="M49" s="144"/>
      <c r="N49" s="144"/>
      <c r="O49" s="144"/>
      <c r="P49" s="144"/>
      <c r="Q49" s="144"/>
      <c r="R49" s="144"/>
      <c r="S49" s="144"/>
      <c r="T49" s="144"/>
      <c r="U49" s="144"/>
      <c r="V49" s="144"/>
      <c r="W49" s="144"/>
      <c r="X49" s="144"/>
      <c r="Y49" s="144"/>
      <c r="Z49" s="144"/>
    </row>
    <row r="50" ht="14.25" customHeight="1">
      <c r="A50" s="144"/>
      <c r="B50" s="144"/>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row>
    <row r="51" ht="14.25" customHeight="1">
      <c r="A51" s="144"/>
      <c r="B51" s="144"/>
      <c r="C51" s="144"/>
      <c r="D51" s="144"/>
      <c r="E51" s="144"/>
      <c r="F51" s="144"/>
      <c r="G51" s="144"/>
      <c r="H51" s="144"/>
      <c r="I51" s="144"/>
      <c r="J51" s="144"/>
      <c r="K51" s="144"/>
      <c r="L51" s="144"/>
      <c r="M51" s="144"/>
      <c r="N51" s="144"/>
      <c r="O51" s="144"/>
      <c r="P51" s="144"/>
      <c r="Q51" s="144"/>
      <c r="R51" s="144"/>
      <c r="S51" s="144"/>
      <c r="T51" s="144"/>
      <c r="U51" s="144"/>
      <c r="V51" s="144"/>
      <c r="W51" s="144"/>
      <c r="X51" s="144"/>
      <c r="Y51" s="144"/>
      <c r="Z51" s="144"/>
    </row>
    <row r="52" ht="14.25" customHeight="1">
      <c r="A52" s="144"/>
      <c r="B52" s="144"/>
      <c r="C52" s="144"/>
      <c r="D52" s="144"/>
      <c r="E52" s="144"/>
      <c r="F52" s="144"/>
      <c r="G52" s="144"/>
      <c r="H52" s="144"/>
      <c r="I52" s="144"/>
      <c r="J52" s="144"/>
      <c r="K52" s="144"/>
      <c r="L52" s="144"/>
      <c r="M52" s="144"/>
      <c r="N52" s="144"/>
      <c r="O52" s="144"/>
      <c r="P52" s="144"/>
      <c r="Q52" s="144"/>
      <c r="R52" s="144"/>
      <c r="S52" s="144"/>
      <c r="T52" s="144"/>
      <c r="U52" s="144"/>
      <c r="V52" s="144"/>
      <c r="W52" s="144"/>
      <c r="X52" s="144"/>
      <c r="Y52" s="144"/>
      <c r="Z52" s="144"/>
    </row>
    <row r="53" ht="14.25" customHeight="1">
      <c r="A53" s="144"/>
      <c r="B53" s="144"/>
      <c r="C53" s="144"/>
      <c r="D53" s="144"/>
      <c r="E53" s="144"/>
      <c r="F53" s="144"/>
      <c r="G53" s="144"/>
      <c r="H53" s="144"/>
      <c r="I53" s="144"/>
      <c r="J53" s="144"/>
      <c r="K53" s="144"/>
      <c r="L53" s="144"/>
      <c r="M53" s="144"/>
      <c r="N53" s="144"/>
      <c r="O53" s="144"/>
      <c r="P53" s="144"/>
      <c r="Q53" s="144"/>
      <c r="R53" s="144"/>
      <c r="S53" s="144"/>
      <c r="T53" s="144"/>
      <c r="U53" s="144"/>
      <c r="V53" s="144"/>
      <c r="W53" s="144"/>
      <c r="X53" s="144"/>
      <c r="Y53" s="144"/>
      <c r="Z53" s="144"/>
    </row>
    <row r="54" ht="14.25" customHeight="1">
      <c r="A54" s="144"/>
      <c r="B54" s="144"/>
      <c r="C54" s="144"/>
      <c r="D54" s="144"/>
      <c r="E54" s="144"/>
      <c r="F54" s="144"/>
      <c r="G54" s="144"/>
      <c r="H54" s="144"/>
      <c r="I54" s="144"/>
      <c r="J54" s="144"/>
      <c r="K54" s="144"/>
      <c r="L54" s="144"/>
      <c r="M54" s="144"/>
      <c r="N54" s="144"/>
      <c r="O54" s="144"/>
      <c r="P54" s="144"/>
      <c r="Q54" s="144"/>
      <c r="R54" s="144"/>
      <c r="S54" s="144"/>
      <c r="T54" s="144"/>
      <c r="U54" s="144"/>
      <c r="V54" s="144"/>
      <c r="W54" s="144"/>
      <c r="X54" s="144"/>
      <c r="Y54" s="144"/>
      <c r="Z54" s="144"/>
    </row>
    <row r="55" ht="14.25" customHeight="1">
      <c r="A55" s="144"/>
      <c r="B55" s="144"/>
      <c r="C55" s="144"/>
      <c r="D55" s="144"/>
      <c r="E55" s="144"/>
      <c r="F55" s="144"/>
      <c r="G55" s="144"/>
      <c r="H55" s="144"/>
      <c r="I55" s="144"/>
      <c r="J55" s="144"/>
      <c r="K55" s="144"/>
      <c r="L55" s="144"/>
      <c r="M55" s="144"/>
      <c r="N55" s="144"/>
      <c r="O55" s="144"/>
      <c r="P55" s="144"/>
      <c r="Q55" s="144"/>
      <c r="R55" s="144"/>
      <c r="S55" s="144"/>
      <c r="T55" s="144"/>
      <c r="U55" s="144"/>
      <c r="V55" s="144"/>
      <c r="W55" s="144"/>
      <c r="X55" s="144"/>
      <c r="Y55" s="144"/>
      <c r="Z55" s="144"/>
    </row>
    <row r="56" ht="14.25" customHeight="1">
      <c r="A56" s="144"/>
      <c r="B56" s="144"/>
      <c r="C56" s="144"/>
      <c r="D56" s="144"/>
      <c r="E56" s="144"/>
      <c r="F56" s="144"/>
      <c r="G56" s="144"/>
      <c r="H56" s="144"/>
      <c r="I56" s="144"/>
      <c r="J56" s="144"/>
      <c r="K56" s="144"/>
      <c r="L56" s="144"/>
      <c r="M56" s="144"/>
      <c r="N56" s="144"/>
      <c r="O56" s="144"/>
      <c r="P56" s="144"/>
      <c r="Q56" s="144"/>
      <c r="R56" s="144"/>
      <c r="S56" s="144"/>
      <c r="T56" s="144"/>
      <c r="U56" s="144"/>
      <c r="V56" s="144"/>
      <c r="W56" s="144"/>
      <c r="X56" s="144"/>
      <c r="Y56" s="144"/>
      <c r="Z56" s="144"/>
    </row>
    <row r="57" ht="14.25" customHeight="1">
      <c r="A57" s="144"/>
      <c r="B57" s="144"/>
      <c r="C57" s="144"/>
      <c r="D57" s="144"/>
      <c r="E57" s="144"/>
      <c r="F57" s="144"/>
      <c r="G57" s="144"/>
      <c r="H57" s="144"/>
      <c r="I57" s="144"/>
      <c r="J57" s="144"/>
      <c r="K57" s="144"/>
      <c r="L57" s="144"/>
      <c r="M57" s="144"/>
      <c r="N57" s="144"/>
      <c r="O57" s="144"/>
      <c r="P57" s="144"/>
      <c r="Q57" s="144"/>
      <c r="R57" s="144"/>
      <c r="S57" s="144"/>
      <c r="T57" s="144"/>
      <c r="U57" s="144"/>
      <c r="V57" s="144"/>
      <c r="W57" s="144"/>
      <c r="X57" s="144"/>
      <c r="Y57" s="144"/>
      <c r="Z57" s="144"/>
    </row>
    <row r="58" ht="14.25" customHeight="1">
      <c r="A58" s="144"/>
      <c r="B58" s="144"/>
      <c r="C58" s="144"/>
      <c r="D58" s="144"/>
      <c r="E58" s="144"/>
      <c r="F58" s="144"/>
      <c r="G58" s="144"/>
      <c r="H58" s="144"/>
      <c r="I58" s="144"/>
      <c r="J58" s="144"/>
      <c r="K58" s="144"/>
      <c r="L58" s="144"/>
      <c r="M58" s="144"/>
      <c r="N58" s="144"/>
      <c r="O58" s="144"/>
      <c r="P58" s="144"/>
      <c r="Q58" s="144"/>
      <c r="R58" s="144"/>
      <c r="S58" s="144"/>
      <c r="T58" s="144"/>
      <c r="U58" s="144"/>
      <c r="V58" s="144"/>
      <c r="W58" s="144"/>
      <c r="X58" s="144"/>
      <c r="Y58" s="144"/>
      <c r="Z58" s="144"/>
    </row>
    <row r="59" ht="14.25" customHeight="1">
      <c r="A59" s="144"/>
      <c r="B59" s="144"/>
      <c r="C59" s="144"/>
      <c r="D59" s="144"/>
      <c r="E59" s="144"/>
      <c r="F59" s="144"/>
      <c r="G59" s="144"/>
      <c r="H59" s="144"/>
      <c r="I59" s="144"/>
      <c r="J59" s="144"/>
      <c r="K59" s="144"/>
      <c r="L59" s="144"/>
      <c r="M59" s="144"/>
      <c r="N59" s="144"/>
      <c r="O59" s="144"/>
      <c r="P59" s="144"/>
      <c r="Q59" s="144"/>
      <c r="R59" s="144"/>
      <c r="S59" s="144"/>
      <c r="T59" s="144"/>
      <c r="U59" s="144"/>
      <c r="V59" s="144"/>
      <c r="W59" s="144"/>
      <c r="X59" s="144"/>
      <c r="Y59" s="144"/>
      <c r="Z59" s="144"/>
    </row>
    <row r="60" ht="14.25" customHeight="1">
      <c r="A60" s="144"/>
      <c r="B60" s="144"/>
      <c r="C60" s="144"/>
      <c r="D60" s="144"/>
      <c r="E60" s="144"/>
      <c r="F60" s="144"/>
      <c r="G60" s="144"/>
      <c r="H60" s="144"/>
      <c r="I60" s="144"/>
      <c r="J60" s="144"/>
      <c r="K60" s="144"/>
      <c r="L60" s="144"/>
      <c r="M60" s="144"/>
      <c r="N60" s="144"/>
      <c r="O60" s="144"/>
      <c r="P60" s="144"/>
      <c r="Q60" s="144"/>
      <c r="R60" s="144"/>
      <c r="S60" s="144"/>
      <c r="T60" s="144"/>
      <c r="U60" s="144"/>
      <c r="V60" s="144"/>
      <c r="W60" s="144"/>
      <c r="X60" s="144"/>
      <c r="Y60" s="144"/>
      <c r="Z60" s="144"/>
    </row>
    <row r="61" ht="14.25" customHeight="1">
      <c r="A61" s="144"/>
      <c r="B61" s="144"/>
      <c r="C61" s="144"/>
      <c r="D61" s="144"/>
      <c r="E61" s="144"/>
      <c r="F61" s="144"/>
      <c r="G61" s="144"/>
      <c r="H61" s="144"/>
      <c r="I61" s="144"/>
      <c r="J61" s="144"/>
      <c r="K61" s="144"/>
      <c r="L61" s="144"/>
      <c r="M61" s="144"/>
      <c r="N61" s="144"/>
      <c r="O61" s="144"/>
      <c r="P61" s="144"/>
      <c r="Q61" s="144"/>
      <c r="R61" s="144"/>
      <c r="S61" s="144"/>
      <c r="T61" s="144"/>
      <c r="U61" s="144"/>
      <c r="V61" s="144"/>
      <c r="W61" s="144"/>
      <c r="X61" s="144"/>
      <c r="Y61" s="144"/>
      <c r="Z61" s="144"/>
    </row>
    <row r="62" ht="14.25" customHeight="1">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144"/>
      <c r="Y62" s="144"/>
      <c r="Z62" s="144"/>
    </row>
    <row r="63" ht="14.25" customHeight="1">
      <c r="A63" s="144"/>
      <c r="B63" s="144"/>
      <c r="C63" s="144"/>
      <c r="D63" s="144"/>
      <c r="E63" s="144"/>
      <c r="F63" s="144"/>
      <c r="G63" s="144"/>
      <c r="H63" s="144"/>
      <c r="I63" s="144"/>
      <c r="J63" s="144"/>
      <c r="K63" s="144"/>
      <c r="L63" s="144"/>
      <c r="M63" s="144"/>
      <c r="N63" s="144"/>
      <c r="O63" s="144"/>
      <c r="P63" s="144"/>
      <c r="Q63" s="144"/>
      <c r="R63" s="144"/>
      <c r="S63" s="144"/>
      <c r="T63" s="144"/>
      <c r="U63" s="144"/>
      <c r="V63" s="144"/>
      <c r="W63" s="144"/>
      <c r="X63" s="144"/>
      <c r="Y63" s="144"/>
      <c r="Z63" s="144"/>
    </row>
    <row r="64" ht="14.25" customHeight="1">
      <c r="A64" s="144"/>
      <c r="B64" s="144"/>
      <c r="C64" s="144"/>
      <c r="D64" s="144"/>
      <c r="E64" s="144"/>
      <c r="F64" s="144"/>
      <c r="G64" s="144"/>
      <c r="H64" s="144"/>
      <c r="I64" s="144"/>
      <c r="J64" s="144"/>
      <c r="K64" s="144"/>
      <c r="L64" s="144"/>
      <c r="M64" s="144"/>
      <c r="N64" s="144"/>
      <c r="O64" s="144"/>
      <c r="P64" s="144"/>
      <c r="Q64" s="144"/>
      <c r="R64" s="144"/>
      <c r="S64" s="144"/>
      <c r="T64" s="144"/>
      <c r="U64" s="144"/>
      <c r="V64" s="144"/>
      <c r="W64" s="144"/>
      <c r="X64" s="144"/>
      <c r="Y64" s="144"/>
      <c r="Z64" s="144"/>
    </row>
    <row r="65" ht="14.25" customHeight="1">
      <c r="A65" s="144"/>
      <c r="B65" s="144"/>
      <c r="C65" s="144"/>
      <c r="D65" s="144"/>
      <c r="E65" s="144"/>
      <c r="F65" s="144"/>
      <c r="G65" s="144"/>
      <c r="H65" s="144"/>
      <c r="I65" s="144"/>
      <c r="J65" s="144"/>
      <c r="K65" s="144"/>
      <c r="L65" s="144"/>
      <c r="M65" s="144"/>
      <c r="N65" s="144"/>
      <c r="O65" s="144"/>
      <c r="P65" s="144"/>
      <c r="Q65" s="144"/>
      <c r="R65" s="144"/>
      <c r="S65" s="144"/>
      <c r="T65" s="144"/>
      <c r="U65" s="144"/>
      <c r="V65" s="144"/>
      <c r="W65" s="144"/>
      <c r="X65" s="144"/>
      <c r="Y65" s="144"/>
      <c r="Z65" s="144"/>
    </row>
    <row r="66" ht="14.25" customHeight="1">
      <c r="A66" s="144"/>
      <c r="B66" s="144"/>
      <c r="C66" s="144"/>
      <c r="D66" s="144"/>
      <c r="E66" s="144"/>
      <c r="F66" s="144"/>
      <c r="G66" s="144"/>
      <c r="H66" s="144"/>
      <c r="I66" s="144"/>
      <c r="J66" s="144"/>
      <c r="K66" s="144"/>
      <c r="L66" s="144"/>
      <c r="M66" s="144"/>
      <c r="N66" s="144"/>
      <c r="O66" s="144"/>
      <c r="P66" s="144"/>
      <c r="Q66" s="144"/>
      <c r="R66" s="144"/>
      <c r="S66" s="144"/>
      <c r="T66" s="144"/>
      <c r="U66" s="144"/>
      <c r="V66" s="144"/>
      <c r="W66" s="144"/>
      <c r="X66" s="144"/>
      <c r="Y66" s="144"/>
      <c r="Z66" s="144"/>
    </row>
    <row r="67" ht="14.25" customHeight="1">
      <c r="A67" s="144"/>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row>
    <row r="68" ht="14.25" customHeight="1">
      <c r="A68" s="144"/>
      <c r="B68" s="144"/>
      <c r="C68" s="144"/>
      <c r="D68" s="144"/>
      <c r="E68" s="144"/>
      <c r="F68" s="144"/>
      <c r="G68" s="144"/>
      <c r="H68" s="144"/>
      <c r="I68" s="144"/>
      <c r="J68" s="144"/>
      <c r="K68" s="144"/>
      <c r="L68" s="144"/>
      <c r="M68" s="144"/>
      <c r="N68" s="144"/>
      <c r="O68" s="144"/>
      <c r="P68" s="144"/>
      <c r="Q68" s="144"/>
      <c r="R68" s="144"/>
      <c r="S68" s="144"/>
      <c r="T68" s="144"/>
      <c r="U68" s="144"/>
      <c r="V68" s="144"/>
      <c r="W68" s="144"/>
      <c r="X68" s="144"/>
      <c r="Y68" s="144"/>
      <c r="Z68" s="144"/>
    </row>
    <row r="69" ht="14.25" customHeight="1">
      <c r="A69" s="144"/>
      <c r="B69" s="144"/>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row>
    <row r="70" ht="14.25" customHeight="1">
      <c r="A70" s="144"/>
      <c r="B70" s="144"/>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row>
    <row r="71" ht="14.25" customHeight="1">
      <c r="A71" s="144"/>
      <c r="B71" s="144"/>
      <c r="C71" s="144"/>
      <c r="D71" s="144"/>
      <c r="E71" s="144"/>
      <c r="F71" s="144"/>
      <c r="G71" s="144"/>
      <c r="H71" s="144"/>
      <c r="I71" s="144"/>
      <c r="J71" s="144"/>
      <c r="K71" s="144"/>
      <c r="L71" s="144"/>
      <c r="M71" s="144"/>
      <c r="N71" s="144"/>
      <c r="O71" s="144"/>
      <c r="P71" s="144"/>
      <c r="Q71" s="144"/>
      <c r="R71" s="144"/>
      <c r="S71" s="144"/>
      <c r="T71" s="144"/>
      <c r="U71" s="144"/>
      <c r="V71" s="144"/>
      <c r="W71" s="144"/>
      <c r="X71" s="144"/>
      <c r="Y71" s="144"/>
      <c r="Z71" s="144"/>
    </row>
    <row r="72" ht="14.25" customHeight="1">
      <c r="A72" s="144"/>
      <c r="B72" s="144"/>
      <c r="C72" s="144"/>
      <c r="D72" s="144"/>
      <c r="E72" s="144"/>
      <c r="F72" s="144"/>
      <c r="G72" s="144"/>
      <c r="H72" s="144"/>
      <c r="I72" s="144"/>
      <c r="J72" s="144"/>
      <c r="K72" s="144"/>
      <c r="L72" s="144"/>
      <c r="M72" s="144"/>
      <c r="N72" s="144"/>
      <c r="O72" s="144"/>
      <c r="P72" s="144"/>
      <c r="Q72" s="144"/>
      <c r="R72" s="144"/>
      <c r="S72" s="144"/>
      <c r="T72" s="144"/>
      <c r="U72" s="144"/>
      <c r="V72" s="144"/>
      <c r="W72" s="144"/>
      <c r="X72" s="144"/>
      <c r="Y72" s="144"/>
      <c r="Z72" s="144"/>
    </row>
    <row r="73" ht="14.25" customHeight="1">
      <c r="A73" s="144"/>
      <c r="B73" s="144"/>
      <c r="C73" s="144"/>
      <c r="D73" s="144"/>
      <c r="E73" s="144"/>
      <c r="F73" s="144"/>
      <c r="G73" s="144"/>
      <c r="H73" s="144"/>
      <c r="I73" s="144"/>
      <c r="J73" s="144"/>
      <c r="K73" s="144"/>
      <c r="L73" s="144"/>
      <c r="M73" s="144"/>
      <c r="N73" s="144"/>
      <c r="O73" s="144"/>
      <c r="P73" s="144"/>
      <c r="Q73" s="144"/>
      <c r="R73" s="144"/>
      <c r="S73" s="144"/>
      <c r="T73" s="144"/>
      <c r="U73" s="144"/>
      <c r="V73" s="144"/>
      <c r="W73" s="144"/>
      <c r="X73" s="144"/>
      <c r="Y73" s="144"/>
      <c r="Z73" s="144"/>
    </row>
    <row r="74" ht="14.25" customHeight="1">
      <c r="A74" s="144"/>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row>
    <row r="75" ht="14.25" customHeight="1">
      <c r="A75" s="144"/>
      <c r="B75" s="144"/>
      <c r="C75" s="144"/>
      <c r="D75" s="144"/>
      <c r="E75" s="144"/>
      <c r="F75" s="144"/>
      <c r="G75" s="144"/>
      <c r="H75" s="144"/>
      <c r="I75" s="144"/>
      <c r="J75" s="144"/>
      <c r="K75" s="144"/>
      <c r="L75" s="144"/>
      <c r="M75" s="144"/>
      <c r="N75" s="144"/>
      <c r="O75" s="144"/>
      <c r="P75" s="144"/>
      <c r="Q75" s="144"/>
      <c r="R75" s="144"/>
      <c r="S75" s="144"/>
      <c r="T75" s="144"/>
      <c r="U75" s="144"/>
      <c r="V75" s="144"/>
      <c r="W75" s="144"/>
      <c r="X75" s="144"/>
      <c r="Y75" s="144"/>
      <c r="Z75" s="144"/>
    </row>
    <row r="76" ht="14.25" customHeight="1">
      <c r="A76" s="144"/>
      <c r="B76" s="144"/>
      <c r="C76" s="144"/>
      <c r="D76" s="144"/>
      <c r="E76" s="144"/>
      <c r="F76" s="144"/>
      <c r="G76" s="144"/>
      <c r="H76" s="144"/>
      <c r="I76" s="144"/>
      <c r="J76" s="144"/>
      <c r="K76" s="144"/>
      <c r="L76" s="144"/>
      <c r="M76" s="144"/>
      <c r="N76" s="144"/>
      <c r="O76" s="144"/>
      <c r="P76" s="144"/>
      <c r="Q76" s="144"/>
      <c r="R76" s="144"/>
      <c r="S76" s="144"/>
      <c r="T76" s="144"/>
      <c r="U76" s="144"/>
      <c r="V76" s="144"/>
      <c r="W76" s="144"/>
      <c r="X76" s="144"/>
      <c r="Y76" s="144"/>
      <c r="Z76" s="144"/>
    </row>
    <row r="77" ht="14.25" customHeight="1">
      <c r="A77" s="144"/>
      <c r="B77" s="144"/>
      <c r="C77" s="144"/>
      <c r="D77" s="144"/>
      <c r="E77" s="144"/>
      <c r="F77" s="144"/>
      <c r="G77" s="144"/>
      <c r="H77" s="144"/>
      <c r="I77" s="144"/>
      <c r="J77" s="144"/>
      <c r="K77" s="144"/>
      <c r="L77" s="144"/>
      <c r="M77" s="144"/>
      <c r="N77" s="144"/>
      <c r="O77" s="144"/>
      <c r="P77" s="144"/>
      <c r="Q77" s="144"/>
      <c r="R77" s="144"/>
      <c r="S77" s="144"/>
      <c r="T77" s="144"/>
      <c r="U77" s="144"/>
      <c r="V77" s="144"/>
      <c r="W77" s="144"/>
      <c r="X77" s="144"/>
      <c r="Y77" s="144"/>
      <c r="Z77" s="144"/>
    </row>
    <row r="78" ht="14.25" customHeight="1">
      <c r="A78" s="144"/>
      <c r="B78" s="144"/>
      <c r="C78" s="144"/>
      <c r="D78" s="144"/>
      <c r="E78" s="144"/>
      <c r="F78" s="144"/>
      <c r="G78" s="144"/>
      <c r="H78" s="144"/>
      <c r="I78" s="144"/>
      <c r="J78" s="144"/>
      <c r="K78" s="144"/>
      <c r="L78" s="144"/>
      <c r="M78" s="144"/>
      <c r="N78" s="144"/>
      <c r="O78" s="144"/>
      <c r="P78" s="144"/>
      <c r="Q78" s="144"/>
      <c r="R78" s="144"/>
      <c r="S78" s="144"/>
      <c r="T78" s="144"/>
      <c r="U78" s="144"/>
      <c r="V78" s="144"/>
      <c r="W78" s="144"/>
      <c r="X78" s="144"/>
      <c r="Y78" s="144"/>
      <c r="Z78" s="144"/>
    </row>
    <row r="79" ht="14.25" customHeight="1">
      <c r="A79" s="144"/>
      <c r="B79" s="144"/>
      <c r="C79" s="144"/>
      <c r="D79" s="144"/>
      <c r="E79" s="144"/>
      <c r="F79" s="144"/>
      <c r="G79" s="144"/>
      <c r="H79" s="144"/>
      <c r="I79" s="144"/>
      <c r="J79" s="144"/>
      <c r="K79" s="144"/>
      <c r="L79" s="144"/>
      <c r="M79" s="144"/>
      <c r="N79" s="144"/>
      <c r="O79" s="144"/>
      <c r="P79" s="144"/>
      <c r="Q79" s="144"/>
      <c r="R79" s="144"/>
      <c r="S79" s="144"/>
      <c r="T79" s="144"/>
      <c r="U79" s="144"/>
      <c r="V79" s="144"/>
      <c r="W79" s="144"/>
      <c r="X79" s="144"/>
      <c r="Y79" s="144"/>
      <c r="Z79" s="144"/>
    </row>
    <row r="80" ht="14.25" customHeight="1">
      <c r="A80" s="144"/>
      <c r="B80" s="144"/>
      <c r="C80" s="144"/>
      <c r="D80" s="144"/>
      <c r="E80" s="144"/>
      <c r="F80" s="144"/>
      <c r="G80" s="144"/>
      <c r="H80" s="144"/>
      <c r="I80" s="144"/>
      <c r="J80" s="144"/>
      <c r="K80" s="144"/>
      <c r="L80" s="144"/>
      <c r="M80" s="144"/>
      <c r="N80" s="144"/>
      <c r="O80" s="144"/>
      <c r="P80" s="144"/>
      <c r="Q80" s="144"/>
      <c r="R80" s="144"/>
      <c r="S80" s="144"/>
      <c r="T80" s="144"/>
      <c r="U80" s="144"/>
      <c r="V80" s="144"/>
      <c r="W80" s="144"/>
      <c r="X80" s="144"/>
      <c r="Y80" s="144"/>
      <c r="Z80" s="144"/>
    </row>
    <row r="81" ht="14.25" customHeight="1">
      <c r="A81" s="144"/>
      <c r="B81" s="144"/>
      <c r="C81" s="144"/>
      <c r="D81" s="144"/>
      <c r="E81" s="144"/>
      <c r="F81" s="144"/>
      <c r="G81" s="144"/>
      <c r="H81" s="144"/>
      <c r="I81" s="144"/>
      <c r="J81" s="144"/>
      <c r="K81" s="144"/>
      <c r="L81" s="144"/>
      <c r="M81" s="144"/>
      <c r="N81" s="144"/>
      <c r="O81" s="144"/>
      <c r="P81" s="144"/>
      <c r="Q81" s="144"/>
      <c r="R81" s="144"/>
      <c r="S81" s="144"/>
      <c r="T81" s="144"/>
      <c r="U81" s="144"/>
      <c r="V81" s="144"/>
      <c r="W81" s="144"/>
      <c r="X81" s="144"/>
      <c r="Y81" s="144"/>
      <c r="Z81" s="144"/>
    </row>
    <row r="82" ht="14.25" customHeight="1">
      <c r="A82" s="144"/>
      <c r="B82" s="144"/>
      <c r="C82" s="144"/>
      <c r="D82" s="144"/>
      <c r="E82" s="144"/>
      <c r="F82" s="144"/>
      <c r="G82" s="144"/>
      <c r="H82" s="144"/>
      <c r="I82" s="144"/>
      <c r="J82" s="144"/>
      <c r="K82" s="144"/>
      <c r="L82" s="144"/>
      <c r="M82" s="144"/>
      <c r="N82" s="144"/>
      <c r="O82" s="144"/>
      <c r="P82" s="144"/>
      <c r="Q82" s="144"/>
      <c r="R82" s="144"/>
      <c r="S82" s="144"/>
      <c r="T82" s="144"/>
      <c r="U82" s="144"/>
      <c r="V82" s="144"/>
      <c r="W82" s="144"/>
      <c r="X82" s="144"/>
      <c r="Y82" s="144"/>
      <c r="Z82" s="144"/>
    </row>
    <row r="83" ht="14.25" customHeight="1">
      <c r="A83" s="144"/>
      <c r="B83" s="144"/>
      <c r="C83" s="144"/>
      <c r="D83" s="144"/>
      <c r="E83" s="144"/>
      <c r="F83" s="144"/>
      <c r="G83" s="144"/>
      <c r="H83" s="144"/>
      <c r="I83" s="144"/>
      <c r="J83" s="144"/>
      <c r="K83" s="144"/>
      <c r="L83" s="144"/>
      <c r="M83" s="144"/>
      <c r="N83" s="144"/>
      <c r="O83" s="144"/>
      <c r="P83" s="144"/>
      <c r="Q83" s="144"/>
      <c r="R83" s="144"/>
      <c r="S83" s="144"/>
      <c r="T83" s="144"/>
      <c r="U83" s="144"/>
      <c r="V83" s="144"/>
      <c r="W83" s="144"/>
      <c r="X83" s="144"/>
      <c r="Y83" s="144"/>
      <c r="Z83" s="144"/>
    </row>
    <row r="84" ht="14.25" customHeight="1">
      <c r="A84" s="144"/>
      <c r="B84" s="144"/>
      <c r="C84" s="144"/>
      <c r="D84" s="144"/>
      <c r="E84" s="144"/>
      <c r="F84" s="144"/>
      <c r="G84" s="144"/>
      <c r="H84" s="144"/>
      <c r="I84" s="144"/>
      <c r="J84" s="144"/>
      <c r="K84" s="144"/>
      <c r="L84" s="144"/>
      <c r="M84" s="144"/>
      <c r="N84" s="144"/>
      <c r="O84" s="144"/>
      <c r="P84" s="144"/>
      <c r="Q84" s="144"/>
      <c r="R84" s="144"/>
      <c r="S84" s="144"/>
      <c r="T84" s="144"/>
      <c r="U84" s="144"/>
      <c r="V84" s="144"/>
      <c r="W84" s="144"/>
      <c r="X84" s="144"/>
      <c r="Y84" s="144"/>
      <c r="Z84" s="144"/>
    </row>
    <row r="85" ht="14.25" customHeight="1">
      <c r="A85" s="144"/>
      <c r="B85" s="144"/>
      <c r="C85" s="144"/>
      <c r="D85" s="144"/>
      <c r="E85" s="144"/>
      <c r="F85" s="144"/>
      <c r="G85" s="144"/>
      <c r="H85" s="144"/>
      <c r="I85" s="144"/>
      <c r="J85" s="144"/>
      <c r="K85" s="144"/>
      <c r="L85" s="144"/>
      <c r="M85" s="144"/>
      <c r="N85" s="144"/>
      <c r="O85" s="144"/>
      <c r="P85" s="144"/>
      <c r="Q85" s="144"/>
      <c r="R85" s="144"/>
      <c r="S85" s="144"/>
      <c r="T85" s="144"/>
      <c r="U85" s="144"/>
      <c r="V85" s="144"/>
      <c r="W85" s="144"/>
      <c r="X85" s="144"/>
      <c r="Y85" s="144"/>
      <c r="Z85" s="144"/>
    </row>
    <row r="86" ht="14.25" customHeight="1">
      <c r="A86" s="144"/>
      <c r="B86" s="144"/>
      <c r="C86" s="144"/>
      <c r="D86" s="144"/>
      <c r="E86" s="144"/>
      <c r="F86" s="144"/>
      <c r="G86" s="144"/>
      <c r="H86" s="144"/>
      <c r="I86" s="144"/>
      <c r="J86" s="144"/>
      <c r="K86" s="144"/>
      <c r="L86" s="144"/>
      <c r="M86" s="144"/>
      <c r="N86" s="144"/>
      <c r="O86" s="144"/>
      <c r="P86" s="144"/>
      <c r="Q86" s="144"/>
      <c r="R86" s="144"/>
      <c r="S86" s="144"/>
      <c r="T86" s="144"/>
      <c r="U86" s="144"/>
      <c r="V86" s="144"/>
      <c r="W86" s="144"/>
      <c r="X86" s="144"/>
      <c r="Y86" s="144"/>
      <c r="Z86" s="144"/>
    </row>
    <row r="87" ht="14.25" customHeight="1">
      <c r="A87" s="144"/>
      <c r="B87" s="144"/>
      <c r="C87" s="144"/>
      <c r="D87" s="144"/>
      <c r="E87" s="144"/>
      <c r="F87" s="144"/>
      <c r="G87" s="144"/>
      <c r="H87" s="144"/>
      <c r="I87" s="144"/>
      <c r="J87" s="144"/>
      <c r="K87" s="144"/>
      <c r="L87" s="144"/>
      <c r="M87" s="144"/>
      <c r="N87" s="144"/>
      <c r="O87" s="144"/>
      <c r="P87" s="144"/>
      <c r="Q87" s="144"/>
      <c r="R87" s="144"/>
      <c r="S87" s="144"/>
      <c r="T87" s="144"/>
      <c r="U87" s="144"/>
      <c r="V87" s="144"/>
      <c r="W87" s="144"/>
      <c r="X87" s="144"/>
      <c r="Y87" s="144"/>
      <c r="Z87" s="144"/>
    </row>
    <row r="88" ht="14.25" customHeight="1">
      <c r="A88" s="144"/>
      <c r="B88" s="144"/>
      <c r="C88" s="144"/>
      <c r="D88" s="144"/>
      <c r="E88" s="144"/>
      <c r="F88" s="144"/>
      <c r="G88" s="144"/>
      <c r="H88" s="144"/>
      <c r="I88" s="144"/>
      <c r="J88" s="144"/>
      <c r="K88" s="144"/>
      <c r="L88" s="144"/>
      <c r="M88" s="144"/>
      <c r="N88" s="144"/>
      <c r="O88" s="144"/>
      <c r="P88" s="144"/>
      <c r="Q88" s="144"/>
      <c r="R88" s="144"/>
      <c r="S88" s="144"/>
      <c r="T88" s="144"/>
      <c r="U88" s="144"/>
      <c r="V88" s="144"/>
      <c r="W88" s="144"/>
      <c r="X88" s="144"/>
      <c r="Y88" s="144"/>
      <c r="Z88" s="144"/>
    </row>
    <row r="89" ht="14.25" customHeight="1">
      <c r="A89" s="144"/>
      <c r="B89" s="144"/>
      <c r="C89" s="144"/>
      <c r="D89" s="144"/>
      <c r="E89" s="144"/>
      <c r="F89" s="144"/>
      <c r="G89" s="144"/>
      <c r="H89" s="144"/>
      <c r="I89" s="144"/>
      <c r="J89" s="144"/>
      <c r="K89" s="144"/>
      <c r="L89" s="144"/>
      <c r="M89" s="144"/>
      <c r="N89" s="144"/>
      <c r="O89" s="144"/>
      <c r="P89" s="144"/>
      <c r="Q89" s="144"/>
      <c r="R89" s="144"/>
      <c r="S89" s="144"/>
      <c r="T89" s="144"/>
      <c r="U89" s="144"/>
      <c r="V89" s="144"/>
      <c r="W89" s="144"/>
      <c r="X89" s="144"/>
      <c r="Y89" s="144"/>
      <c r="Z89" s="144"/>
    </row>
    <row r="90" ht="14.25" customHeight="1">
      <c r="A90" s="144"/>
      <c r="B90" s="144"/>
      <c r="C90" s="144"/>
      <c r="D90" s="144"/>
      <c r="E90" s="144"/>
      <c r="F90" s="144"/>
      <c r="G90" s="144"/>
      <c r="H90" s="144"/>
      <c r="I90" s="144"/>
      <c r="J90" s="144"/>
      <c r="K90" s="144"/>
      <c r="L90" s="144"/>
      <c r="M90" s="144"/>
      <c r="N90" s="144"/>
      <c r="O90" s="144"/>
      <c r="P90" s="144"/>
      <c r="Q90" s="144"/>
      <c r="R90" s="144"/>
      <c r="S90" s="144"/>
      <c r="T90" s="144"/>
      <c r="U90" s="144"/>
      <c r="V90" s="144"/>
      <c r="W90" s="144"/>
      <c r="X90" s="144"/>
      <c r="Y90" s="144"/>
      <c r="Z90" s="144"/>
    </row>
    <row r="91" ht="14.25" customHeight="1">
      <c r="A91" s="144"/>
      <c r="B91" s="144"/>
      <c r="C91" s="144"/>
      <c r="D91" s="144"/>
      <c r="E91" s="144"/>
      <c r="F91" s="144"/>
      <c r="G91" s="144"/>
      <c r="H91" s="144"/>
      <c r="I91" s="144"/>
      <c r="J91" s="144"/>
      <c r="K91" s="144"/>
      <c r="L91" s="144"/>
      <c r="M91" s="144"/>
      <c r="N91" s="144"/>
      <c r="O91" s="144"/>
      <c r="P91" s="144"/>
      <c r="Q91" s="144"/>
      <c r="R91" s="144"/>
      <c r="S91" s="144"/>
      <c r="T91" s="144"/>
      <c r="U91" s="144"/>
      <c r="V91" s="144"/>
      <c r="W91" s="144"/>
      <c r="X91" s="144"/>
      <c r="Y91" s="144"/>
      <c r="Z91" s="144"/>
    </row>
    <row r="92" ht="14.25" customHeight="1">
      <c r="A92" s="144"/>
      <c r="B92" s="144"/>
      <c r="C92" s="144"/>
      <c r="D92" s="144"/>
      <c r="E92" s="144"/>
      <c r="F92" s="144"/>
      <c r="G92" s="144"/>
      <c r="H92" s="144"/>
      <c r="I92" s="144"/>
      <c r="J92" s="144"/>
      <c r="K92" s="144"/>
      <c r="L92" s="144"/>
      <c r="M92" s="144"/>
      <c r="N92" s="144"/>
      <c r="O92" s="144"/>
      <c r="P92" s="144"/>
      <c r="Q92" s="144"/>
      <c r="R92" s="144"/>
      <c r="S92" s="144"/>
      <c r="T92" s="144"/>
      <c r="U92" s="144"/>
      <c r="V92" s="144"/>
      <c r="W92" s="144"/>
      <c r="X92" s="144"/>
      <c r="Y92" s="144"/>
      <c r="Z92" s="144"/>
    </row>
    <row r="93" ht="14.25" customHeight="1">
      <c r="A93" s="144"/>
      <c r="B93" s="144"/>
      <c r="C93" s="144"/>
      <c r="D93" s="144"/>
      <c r="E93" s="144"/>
      <c r="F93" s="144"/>
      <c r="G93" s="144"/>
      <c r="H93" s="144"/>
      <c r="I93" s="144"/>
      <c r="J93" s="144"/>
      <c r="K93" s="144"/>
      <c r="L93" s="144"/>
      <c r="M93" s="144"/>
      <c r="N93" s="144"/>
      <c r="O93" s="144"/>
      <c r="P93" s="144"/>
      <c r="Q93" s="144"/>
      <c r="R93" s="144"/>
      <c r="S93" s="144"/>
      <c r="T93" s="144"/>
      <c r="U93" s="144"/>
      <c r="V93" s="144"/>
      <c r="W93" s="144"/>
      <c r="X93" s="144"/>
      <c r="Y93" s="144"/>
      <c r="Z93" s="144"/>
    </row>
    <row r="94" ht="14.25" customHeight="1">
      <c r="A94" s="144"/>
      <c r="B94" s="144"/>
      <c r="C94" s="144"/>
      <c r="D94" s="144"/>
      <c r="E94" s="144"/>
      <c r="F94" s="144"/>
      <c r="G94" s="144"/>
      <c r="H94" s="144"/>
      <c r="I94" s="144"/>
      <c r="J94" s="144"/>
      <c r="K94" s="144"/>
      <c r="L94" s="144"/>
      <c r="M94" s="144"/>
      <c r="N94" s="144"/>
      <c r="O94" s="144"/>
      <c r="P94" s="144"/>
      <c r="Q94" s="144"/>
      <c r="R94" s="144"/>
      <c r="S94" s="144"/>
      <c r="T94" s="144"/>
      <c r="U94" s="144"/>
      <c r="V94" s="144"/>
      <c r="W94" s="144"/>
      <c r="X94" s="144"/>
      <c r="Y94" s="144"/>
      <c r="Z94" s="144"/>
    </row>
    <row r="95" ht="14.25" customHeight="1">
      <c r="A95" s="144"/>
      <c r="B95" s="144"/>
      <c r="C95" s="144"/>
      <c r="D95" s="144"/>
      <c r="E95" s="144"/>
      <c r="F95" s="144"/>
      <c r="G95" s="144"/>
      <c r="H95" s="144"/>
      <c r="I95" s="144"/>
      <c r="J95" s="144"/>
      <c r="K95" s="144"/>
      <c r="L95" s="144"/>
      <c r="M95" s="144"/>
      <c r="N95" s="144"/>
      <c r="O95" s="144"/>
      <c r="P95" s="144"/>
      <c r="Q95" s="144"/>
      <c r="R95" s="144"/>
      <c r="S95" s="144"/>
      <c r="T95" s="144"/>
      <c r="U95" s="144"/>
      <c r="V95" s="144"/>
      <c r="W95" s="144"/>
      <c r="X95" s="144"/>
      <c r="Y95" s="144"/>
      <c r="Z95" s="144"/>
    </row>
    <row r="96" ht="14.25" customHeight="1">
      <c r="A96" s="144"/>
      <c r="B96" s="144"/>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row>
    <row r="97" ht="14.25" customHeight="1">
      <c r="A97" s="144"/>
      <c r="B97" s="144"/>
      <c r="C97" s="144"/>
      <c r="D97" s="144"/>
      <c r="E97" s="144"/>
      <c r="F97" s="144"/>
      <c r="G97" s="144"/>
      <c r="H97" s="144"/>
      <c r="I97" s="144"/>
      <c r="J97" s="144"/>
      <c r="K97" s="144"/>
      <c r="L97" s="144"/>
      <c r="M97" s="144"/>
      <c r="N97" s="144"/>
      <c r="O97" s="144"/>
      <c r="P97" s="144"/>
      <c r="Q97" s="144"/>
      <c r="R97" s="144"/>
      <c r="S97" s="144"/>
      <c r="T97" s="144"/>
      <c r="U97" s="144"/>
      <c r="V97" s="144"/>
      <c r="W97" s="144"/>
      <c r="X97" s="144"/>
      <c r="Y97" s="144"/>
      <c r="Z97" s="144"/>
    </row>
    <row r="98" ht="14.25" customHeight="1">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row>
    <row r="99" ht="14.25" customHeight="1">
      <c r="A99" s="144"/>
      <c r="B99" s="144"/>
      <c r="C99" s="144"/>
      <c r="D99" s="144"/>
      <c r="E99" s="144"/>
      <c r="F99" s="144"/>
      <c r="G99" s="144"/>
      <c r="H99" s="144"/>
      <c r="I99" s="144"/>
      <c r="J99" s="144"/>
      <c r="K99" s="144"/>
      <c r="L99" s="144"/>
      <c r="M99" s="144"/>
      <c r="N99" s="144"/>
      <c r="O99" s="144"/>
      <c r="P99" s="144"/>
      <c r="Q99" s="144"/>
      <c r="R99" s="144"/>
      <c r="S99" s="144"/>
      <c r="T99" s="144"/>
      <c r="U99" s="144"/>
      <c r="V99" s="144"/>
      <c r="W99" s="144"/>
      <c r="X99" s="144"/>
      <c r="Y99" s="144"/>
      <c r="Z99" s="144"/>
    </row>
    <row r="100" ht="14.25" customHeight="1">
      <c r="A100" s="144"/>
      <c r="B100" s="144"/>
      <c r="C100" s="144"/>
      <c r="D100" s="144"/>
      <c r="E100" s="144"/>
      <c r="F100" s="144"/>
      <c r="G100" s="144"/>
      <c r="H100" s="144"/>
      <c r="I100" s="144"/>
      <c r="J100" s="144"/>
      <c r="K100" s="144"/>
      <c r="L100" s="144"/>
      <c r="M100" s="144"/>
      <c r="N100" s="144"/>
      <c r="O100" s="144"/>
      <c r="P100" s="144"/>
      <c r="Q100" s="144"/>
      <c r="R100" s="144"/>
      <c r="S100" s="144"/>
      <c r="T100" s="144"/>
      <c r="U100" s="144"/>
      <c r="V100" s="144"/>
      <c r="W100" s="144"/>
      <c r="X100" s="144"/>
      <c r="Y100" s="144"/>
      <c r="Z100" s="144"/>
    </row>
    <row r="101" ht="14.25" customHeight="1">
      <c r="A101" s="144"/>
      <c r="B101" s="144"/>
      <c r="C101" s="144"/>
      <c r="D101" s="144"/>
      <c r="E101" s="144"/>
      <c r="F101" s="144"/>
      <c r="G101" s="144"/>
      <c r="H101" s="144"/>
      <c r="I101" s="144"/>
      <c r="J101" s="144"/>
      <c r="K101" s="144"/>
      <c r="L101" s="144"/>
      <c r="M101" s="144"/>
      <c r="N101" s="144"/>
      <c r="O101" s="144"/>
      <c r="P101" s="144"/>
      <c r="Q101" s="144"/>
      <c r="R101" s="144"/>
      <c r="S101" s="144"/>
      <c r="T101" s="144"/>
      <c r="U101" s="144"/>
      <c r="V101" s="144"/>
      <c r="W101" s="144"/>
      <c r="X101" s="144"/>
      <c r="Y101" s="144"/>
      <c r="Z101" s="144"/>
    </row>
    <row r="102" ht="14.25" customHeight="1">
      <c r="A102" s="144"/>
      <c r="B102" s="144"/>
      <c r="C102" s="144"/>
      <c r="D102" s="144"/>
      <c r="E102" s="144"/>
      <c r="F102" s="144"/>
      <c r="G102" s="144"/>
      <c r="H102" s="144"/>
      <c r="I102" s="144"/>
      <c r="J102" s="144"/>
      <c r="K102" s="144"/>
      <c r="L102" s="144"/>
      <c r="M102" s="144"/>
      <c r="N102" s="144"/>
      <c r="O102" s="144"/>
      <c r="P102" s="144"/>
      <c r="Q102" s="144"/>
      <c r="R102" s="144"/>
      <c r="S102" s="144"/>
      <c r="T102" s="144"/>
      <c r="U102" s="144"/>
      <c r="V102" s="144"/>
      <c r="W102" s="144"/>
      <c r="X102" s="144"/>
      <c r="Y102" s="144"/>
      <c r="Z102" s="144"/>
    </row>
    <row r="103" ht="14.25" customHeight="1">
      <c r="A103" s="144"/>
      <c r="B103" s="144"/>
      <c r="C103" s="144"/>
      <c r="D103" s="144"/>
      <c r="E103" s="144"/>
      <c r="F103" s="144"/>
      <c r="G103" s="144"/>
      <c r="H103" s="144"/>
      <c r="I103" s="144"/>
      <c r="J103" s="144"/>
      <c r="K103" s="144"/>
      <c r="L103" s="144"/>
      <c r="M103" s="144"/>
      <c r="N103" s="144"/>
      <c r="O103" s="144"/>
      <c r="P103" s="144"/>
      <c r="Q103" s="144"/>
      <c r="R103" s="144"/>
      <c r="S103" s="144"/>
      <c r="T103" s="144"/>
      <c r="U103" s="144"/>
      <c r="V103" s="144"/>
      <c r="W103" s="144"/>
      <c r="X103" s="144"/>
      <c r="Y103" s="144"/>
      <c r="Z103" s="144"/>
    </row>
    <row r="104" ht="14.25" customHeight="1">
      <c r="A104" s="144"/>
      <c r="B104" s="144"/>
      <c r="C104" s="144"/>
      <c r="D104" s="144"/>
      <c r="E104" s="144"/>
      <c r="F104" s="144"/>
      <c r="G104" s="144"/>
      <c r="H104" s="144"/>
      <c r="I104" s="144"/>
      <c r="J104" s="144"/>
      <c r="K104" s="144"/>
      <c r="L104" s="144"/>
      <c r="M104" s="144"/>
      <c r="N104" s="144"/>
      <c r="O104" s="144"/>
      <c r="P104" s="144"/>
      <c r="Q104" s="144"/>
      <c r="R104" s="144"/>
      <c r="S104" s="144"/>
      <c r="T104" s="144"/>
      <c r="U104" s="144"/>
      <c r="V104" s="144"/>
      <c r="W104" s="144"/>
      <c r="X104" s="144"/>
      <c r="Y104" s="144"/>
      <c r="Z104" s="144"/>
    </row>
    <row r="105" ht="14.25" customHeight="1">
      <c r="A105" s="144"/>
      <c r="B105" s="144"/>
      <c r="C105" s="144"/>
      <c r="D105" s="144"/>
      <c r="E105" s="144"/>
      <c r="F105" s="144"/>
      <c r="G105" s="144"/>
      <c r="H105" s="144"/>
      <c r="I105" s="144"/>
      <c r="J105" s="144"/>
      <c r="K105" s="144"/>
      <c r="L105" s="144"/>
      <c r="M105" s="144"/>
      <c r="N105" s="144"/>
      <c r="O105" s="144"/>
      <c r="P105" s="144"/>
      <c r="Q105" s="144"/>
      <c r="R105" s="144"/>
      <c r="S105" s="144"/>
      <c r="T105" s="144"/>
      <c r="U105" s="144"/>
      <c r="V105" s="144"/>
      <c r="W105" s="144"/>
      <c r="X105" s="144"/>
      <c r="Y105" s="144"/>
      <c r="Z105" s="144"/>
    </row>
    <row r="106" ht="14.25" customHeight="1">
      <c r="A106" s="144"/>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4"/>
    </row>
    <row r="107" ht="14.25" customHeight="1">
      <c r="A107" s="144"/>
      <c r="B107" s="144"/>
      <c r="C107" s="144"/>
      <c r="D107" s="144"/>
      <c r="E107" s="144"/>
      <c r="F107" s="144"/>
      <c r="G107" s="144"/>
      <c r="H107" s="144"/>
      <c r="I107" s="144"/>
      <c r="J107" s="144"/>
      <c r="K107" s="144"/>
      <c r="L107" s="144"/>
      <c r="M107" s="144"/>
      <c r="N107" s="144"/>
      <c r="O107" s="144"/>
      <c r="P107" s="144"/>
      <c r="Q107" s="144"/>
      <c r="R107" s="144"/>
      <c r="S107" s="144"/>
      <c r="T107" s="144"/>
      <c r="U107" s="144"/>
      <c r="V107" s="144"/>
      <c r="W107" s="144"/>
      <c r="X107" s="144"/>
      <c r="Y107" s="144"/>
      <c r="Z107" s="144"/>
    </row>
    <row r="108" ht="14.25" customHeight="1">
      <c r="A108" s="144"/>
      <c r="B108" s="144"/>
      <c r="C108" s="144"/>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c r="Z108" s="144"/>
    </row>
    <row r="109" ht="14.25" customHeight="1">
      <c r="A109" s="144"/>
      <c r="B109" s="144"/>
      <c r="C109" s="144"/>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row>
    <row r="110" ht="14.25" customHeight="1">
      <c r="A110" s="144"/>
      <c r="B110" s="144"/>
      <c r="C110" s="144"/>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row>
    <row r="111" ht="14.25" customHeight="1">
      <c r="A111" s="144"/>
      <c r="B111" s="144"/>
      <c r="C111" s="144"/>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row>
    <row r="112" ht="14.25" customHeight="1">
      <c r="A112" s="144"/>
      <c r="B112" s="144"/>
      <c r="C112" s="144"/>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row>
    <row r="113" ht="14.25" customHeight="1">
      <c r="A113" s="144"/>
      <c r="B113" s="144"/>
      <c r="C113" s="144"/>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row>
    <row r="114" ht="14.25" customHeight="1">
      <c r="A114" s="144"/>
      <c r="B114" s="144"/>
      <c r="C114" s="144"/>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row>
    <row r="115" ht="14.25" customHeight="1">
      <c r="A115" s="144"/>
      <c r="B115" s="144"/>
      <c r="C115" s="144"/>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row>
    <row r="116" ht="14.25" customHeight="1">
      <c r="A116" s="144"/>
      <c r="B116" s="144"/>
      <c r="C116" s="144"/>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row>
    <row r="117" ht="14.25" customHeight="1">
      <c r="A117" s="144"/>
      <c r="B117" s="144"/>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row>
    <row r="118" ht="14.25" customHeight="1">
      <c r="A118" s="144"/>
      <c r="B118" s="144"/>
      <c r="C118" s="144"/>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row>
    <row r="119" ht="14.25" customHeight="1">
      <c r="A119" s="144"/>
      <c r="B119" s="144"/>
      <c r="C119" s="144"/>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c r="Z119" s="144"/>
    </row>
    <row r="120" ht="14.25" customHeight="1">
      <c r="A120" s="144"/>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row>
    <row r="121" ht="14.25" customHeight="1">
      <c r="A121" s="144"/>
      <c r="B121" s="144"/>
      <c r="C121" s="144"/>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c r="Z121" s="144"/>
    </row>
    <row r="122" ht="14.25" customHeight="1">
      <c r="A122" s="144"/>
      <c r="B122" s="144"/>
      <c r="C122" s="144"/>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c r="Z122" s="144"/>
    </row>
    <row r="123" ht="14.25" customHeight="1">
      <c r="A123" s="144"/>
      <c r="B123" s="144"/>
      <c r="C123" s="144"/>
      <c r="D123" s="144"/>
      <c r="E123" s="144"/>
      <c r="F123" s="144"/>
      <c r="G123" s="144"/>
      <c r="H123" s="144"/>
      <c r="I123" s="144"/>
      <c r="J123" s="144"/>
      <c r="K123" s="144"/>
      <c r="L123" s="144"/>
      <c r="M123" s="144"/>
      <c r="N123" s="144"/>
      <c r="O123" s="144"/>
      <c r="P123" s="144"/>
      <c r="Q123" s="144"/>
      <c r="R123" s="144"/>
      <c r="S123" s="144"/>
      <c r="T123" s="144"/>
      <c r="U123" s="144"/>
      <c r="V123" s="144"/>
      <c r="W123" s="144"/>
      <c r="X123" s="144"/>
      <c r="Y123" s="144"/>
      <c r="Z123" s="144"/>
    </row>
    <row r="124" ht="14.25" customHeight="1">
      <c r="A124" s="144"/>
      <c r="B124" s="144"/>
      <c r="C124" s="144"/>
      <c r="D124" s="144"/>
      <c r="E124" s="144"/>
      <c r="F124" s="144"/>
      <c r="G124" s="144"/>
      <c r="H124" s="144"/>
      <c r="I124" s="144"/>
      <c r="J124" s="144"/>
      <c r="K124" s="144"/>
      <c r="L124" s="144"/>
      <c r="M124" s="144"/>
      <c r="N124" s="144"/>
      <c r="O124" s="144"/>
      <c r="P124" s="144"/>
      <c r="Q124" s="144"/>
      <c r="R124" s="144"/>
      <c r="S124" s="144"/>
      <c r="T124" s="144"/>
      <c r="U124" s="144"/>
      <c r="V124" s="144"/>
      <c r="W124" s="144"/>
      <c r="X124" s="144"/>
      <c r="Y124" s="144"/>
      <c r="Z124" s="144"/>
    </row>
    <row r="125" ht="14.25" customHeight="1">
      <c r="A125" s="144"/>
      <c r="B125" s="144"/>
      <c r="C125" s="144"/>
      <c r="D125" s="144"/>
      <c r="E125" s="144"/>
      <c r="F125" s="144"/>
      <c r="G125" s="144"/>
      <c r="H125" s="144"/>
      <c r="I125" s="144"/>
      <c r="J125" s="144"/>
      <c r="K125" s="144"/>
      <c r="L125" s="144"/>
      <c r="M125" s="144"/>
      <c r="N125" s="144"/>
      <c r="O125" s="144"/>
      <c r="P125" s="144"/>
      <c r="Q125" s="144"/>
      <c r="R125" s="144"/>
      <c r="S125" s="144"/>
      <c r="T125" s="144"/>
      <c r="U125" s="144"/>
      <c r="V125" s="144"/>
      <c r="W125" s="144"/>
      <c r="X125" s="144"/>
      <c r="Y125" s="144"/>
      <c r="Z125" s="144"/>
    </row>
    <row r="126" ht="14.25" customHeight="1">
      <c r="A126" s="144"/>
      <c r="B126" s="144"/>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row>
    <row r="127" ht="14.25" customHeight="1">
      <c r="A127" s="144"/>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row>
    <row r="128" ht="14.25" customHeight="1">
      <c r="A128" s="144"/>
      <c r="B128" s="144"/>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c r="Z128" s="144"/>
    </row>
    <row r="129" ht="14.25" customHeight="1">
      <c r="A129" s="144"/>
      <c r="B129" s="144"/>
      <c r="C129" s="144"/>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44"/>
      <c r="Z129" s="144"/>
    </row>
    <row r="130" ht="14.25" customHeight="1">
      <c r="A130" s="144"/>
      <c r="B130" s="144"/>
      <c r="C130" s="144"/>
      <c r="D130" s="144"/>
      <c r="E130" s="144"/>
      <c r="F130" s="144"/>
      <c r="G130" s="144"/>
      <c r="H130" s="144"/>
      <c r="I130" s="144"/>
      <c r="J130" s="144"/>
      <c r="K130" s="144"/>
      <c r="L130" s="144"/>
      <c r="M130" s="144"/>
      <c r="N130" s="144"/>
      <c r="O130" s="144"/>
      <c r="P130" s="144"/>
      <c r="Q130" s="144"/>
      <c r="R130" s="144"/>
      <c r="S130" s="144"/>
      <c r="T130" s="144"/>
      <c r="U130" s="144"/>
      <c r="V130" s="144"/>
      <c r="W130" s="144"/>
      <c r="X130" s="144"/>
      <c r="Y130" s="144"/>
      <c r="Z130" s="144"/>
    </row>
    <row r="131" ht="14.25" customHeight="1">
      <c r="A131" s="144"/>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row>
    <row r="132" ht="14.25" customHeight="1">
      <c r="A132" s="144"/>
      <c r="B132" s="144"/>
      <c r="C132" s="144"/>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c r="Z132" s="144"/>
    </row>
    <row r="133" ht="14.25" customHeight="1">
      <c r="A133" s="144"/>
      <c r="B133" s="144"/>
      <c r="C133" s="144"/>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c r="Z133" s="144"/>
    </row>
    <row r="134" ht="14.25" customHeight="1">
      <c r="A134" s="144"/>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4"/>
      <c r="Y134" s="144"/>
      <c r="Z134" s="144"/>
    </row>
    <row r="135" ht="14.25" customHeight="1">
      <c r="A135" s="144"/>
      <c r="B135" s="144"/>
      <c r="C135" s="144"/>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c r="Z135" s="144"/>
    </row>
    <row r="136" ht="14.25" customHeight="1">
      <c r="A136" s="144"/>
      <c r="B136" s="144"/>
      <c r="C136" s="144"/>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c r="Z136" s="144"/>
    </row>
    <row r="137" ht="14.25" customHeight="1">
      <c r="A137" s="144"/>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row>
    <row r="138" ht="14.25" customHeight="1">
      <c r="A138" s="144"/>
      <c r="B138" s="144"/>
      <c r="C138" s="144"/>
      <c r="D138" s="144"/>
      <c r="E138" s="144"/>
      <c r="F138" s="144"/>
      <c r="G138" s="144"/>
      <c r="H138" s="144"/>
      <c r="I138" s="144"/>
      <c r="J138" s="144"/>
      <c r="K138" s="144"/>
      <c r="L138" s="144"/>
      <c r="M138" s="144"/>
      <c r="N138" s="144"/>
      <c r="O138" s="144"/>
      <c r="P138" s="144"/>
      <c r="Q138" s="144"/>
      <c r="R138" s="144"/>
      <c r="S138" s="144"/>
      <c r="T138" s="144"/>
      <c r="U138" s="144"/>
      <c r="V138" s="144"/>
      <c r="W138" s="144"/>
      <c r="X138" s="144"/>
      <c r="Y138" s="144"/>
      <c r="Z138" s="144"/>
    </row>
    <row r="139" ht="14.25" customHeight="1">
      <c r="A139" s="144"/>
      <c r="B139" s="144"/>
      <c r="C139" s="144"/>
      <c r="D139" s="144"/>
      <c r="E139" s="144"/>
      <c r="F139" s="144"/>
      <c r="G139" s="144"/>
      <c r="H139" s="144"/>
      <c r="I139" s="144"/>
      <c r="J139" s="144"/>
      <c r="K139" s="144"/>
      <c r="L139" s="144"/>
      <c r="M139" s="144"/>
      <c r="N139" s="144"/>
      <c r="O139" s="144"/>
      <c r="P139" s="144"/>
      <c r="Q139" s="144"/>
      <c r="R139" s="144"/>
      <c r="S139" s="144"/>
      <c r="T139" s="144"/>
      <c r="U139" s="144"/>
      <c r="V139" s="144"/>
      <c r="W139" s="144"/>
      <c r="X139" s="144"/>
      <c r="Y139" s="144"/>
      <c r="Z139" s="144"/>
    </row>
    <row r="140" ht="14.25" customHeight="1">
      <c r="A140" s="144"/>
      <c r="B140" s="144"/>
      <c r="C140" s="144"/>
      <c r="D140" s="144"/>
      <c r="E140" s="144"/>
      <c r="F140" s="144"/>
      <c r="G140" s="144"/>
      <c r="H140" s="144"/>
      <c r="I140" s="144"/>
      <c r="J140" s="144"/>
      <c r="K140" s="144"/>
      <c r="L140" s="144"/>
      <c r="M140" s="144"/>
      <c r="N140" s="144"/>
      <c r="O140" s="144"/>
      <c r="P140" s="144"/>
      <c r="Q140" s="144"/>
      <c r="R140" s="144"/>
      <c r="S140" s="144"/>
      <c r="T140" s="144"/>
      <c r="U140" s="144"/>
      <c r="V140" s="144"/>
      <c r="W140" s="144"/>
      <c r="X140" s="144"/>
      <c r="Y140" s="144"/>
      <c r="Z140" s="144"/>
    </row>
    <row r="141" ht="14.25" customHeight="1">
      <c r="A141" s="144"/>
      <c r="B141" s="144"/>
      <c r="C141" s="144"/>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c r="Z141" s="144"/>
    </row>
    <row r="142" ht="14.25" customHeight="1">
      <c r="A142" s="144"/>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4"/>
    </row>
    <row r="143" ht="14.25" customHeight="1">
      <c r="A143" s="144"/>
      <c r="B143" s="144"/>
      <c r="C143" s="144"/>
      <c r="D143" s="144"/>
      <c r="E143" s="144"/>
      <c r="F143" s="144"/>
      <c r="G143" s="144"/>
      <c r="H143" s="144"/>
      <c r="I143" s="144"/>
      <c r="J143" s="144"/>
      <c r="K143" s="144"/>
      <c r="L143" s="144"/>
      <c r="M143" s="144"/>
      <c r="N143" s="144"/>
      <c r="O143" s="144"/>
      <c r="P143" s="144"/>
      <c r="Q143" s="144"/>
      <c r="R143" s="144"/>
      <c r="S143" s="144"/>
      <c r="T143" s="144"/>
      <c r="U143" s="144"/>
      <c r="V143" s="144"/>
      <c r="W143" s="144"/>
      <c r="X143" s="144"/>
      <c r="Y143" s="144"/>
      <c r="Z143" s="144"/>
    </row>
    <row r="144" ht="14.25" customHeight="1">
      <c r="A144" s="144"/>
      <c r="B144" s="144"/>
      <c r="C144" s="144"/>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c r="Z144" s="144"/>
    </row>
    <row r="145" ht="14.25" customHeight="1">
      <c r="A145" s="144"/>
      <c r="B145" s="144"/>
      <c r="C145" s="144"/>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c r="Z145" s="144"/>
    </row>
    <row r="146" ht="14.25" customHeight="1">
      <c r="A146" s="144"/>
      <c r="B146" s="144"/>
      <c r="C146" s="144"/>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c r="Z146" s="144"/>
    </row>
    <row r="147" ht="14.25" customHeight="1">
      <c r="A147" s="144"/>
      <c r="B147" s="144"/>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row>
    <row r="148" ht="14.25" customHeight="1">
      <c r="A148" s="144"/>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row>
    <row r="149" ht="14.25" customHeight="1">
      <c r="A149" s="144"/>
      <c r="B149" s="144"/>
      <c r="C149" s="144"/>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c r="Z149" s="144"/>
    </row>
    <row r="150" ht="14.25" customHeight="1">
      <c r="A150" s="144"/>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row>
    <row r="151" ht="14.25" customHeight="1">
      <c r="A151" s="144"/>
      <c r="B151" s="144"/>
      <c r="C151" s="144"/>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c r="Z151" s="144"/>
    </row>
    <row r="152" ht="14.25" customHeight="1">
      <c r="A152" s="144"/>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row>
    <row r="153" ht="14.25" customHeight="1">
      <c r="A153" s="144"/>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row>
    <row r="154" ht="14.25" customHeight="1">
      <c r="A154" s="144"/>
      <c r="B154" s="144"/>
      <c r="C154" s="144"/>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row>
    <row r="155" ht="14.25" customHeight="1">
      <c r="A155" s="144"/>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row>
    <row r="156" ht="14.25" customHeight="1">
      <c r="A156" s="144"/>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row>
    <row r="157" ht="14.25" customHeight="1">
      <c r="A157" s="144"/>
      <c r="B157" s="144"/>
      <c r="C157" s="144"/>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c r="Z157" s="144"/>
    </row>
    <row r="158" ht="14.25" customHeight="1">
      <c r="A158" s="144"/>
      <c r="B158" s="144"/>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row>
    <row r="159" ht="14.25" customHeight="1">
      <c r="A159" s="144"/>
      <c r="B159" s="144"/>
      <c r="C159" s="144"/>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c r="Z159" s="144"/>
    </row>
    <row r="160" ht="14.25" customHeight="1">
      <c r="A160" s="144"/>
      <c r="B160" s="144"/>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row>
    <row r="161" ht="14.25" customHeight="1">
      <c r="A161" s="144"/>
      <c r="B161" s="144"/>
      <c r="C161" s="144"/>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c r="Z161" s="144"/>
    </row>
    <row r="162" ht="14.25" customHeight="1">
      <c r="A162" s="144"/>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c r="Z162" s="144"/>
    </row>
    <row r="163" ht="14.25" customHeight="1">
      <c r="A163" s="144"/>
      <c r="B163" s="144"/>
      <c r="C163" s="144"/>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c r="Z163" s="144"/>
    </row>
    <row r="164" ht="14.25" customHeight="1">
      <c r="A164" s="144"/>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c r="Z164" s="144"/>
    </row>
    <row r="165" ht="14.25" customHeight="1">
      <c r="A165" s="144"/>
      <c r="B165" s="144"/>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c r="Z165" s="144"/>
    </row>
    <row r="166" ht="14.25" customHeight="1">
      <c r="A166" s="144"/>
      <c r="B166" s="144"/>
      <c r="C166" s="144"/>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c r="Z166" s="144"/>
    </row>
    <row r="167" ht="14.25" customHeight="1">
      <c r="A167" s="144"/>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c r="Z167" s="144"/>
    </row>
    <row r="168" ht="14.25" customHeight="1">
      <c r="A168" s="144"/>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row>
    <row r="169" ht="14.25" customHeight="1">
      <c r="A169" s="144"/>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c r="Z169" s="144"/>
    </row>
    <row r="170" ht="14.25" customHeight="1">
      <c r="A170" s="144"/>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c r="Z170" s="144"/>
    </row>
    <row r="171" ht="14.25" customHeight="1">
      <c r="A171" s="144"/>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row>
    <row r="172" ht="14.25" customHeight="1">
      <c r="A172" s="144"/>
      <c r="B172" s="144"/>
      <c r="C172" s="144"/>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c r="Z172" s="144"/>
    </row>
    <row r="173" ht="14.25" customHeight="1">
      <c r="A173" s="144"/>
      <c r="B173" s="144"/>
      <c r="C173" s="144"/>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c r="Z173" s="144"/>
    </row>
    <row r="174" ht="14.25" customHeight="1">
      <c r="A174" s="144"/>
      <c r="B174" s="144"/>
      <c r="C174" s="144"/>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c r="Z174" s="144"/>
    </row>
    <row r="175" ht="14.25" customHeight="1">
      <c r="A175" s="144"/>
      <c r="B175" s="144"/>
      <c r="C175" s="144"/>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c r="Z175" s="144"/>
    </row>
    <row r="176" ht="14.25" customHeight="1">
      <c r="A176" s="144"/>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c r="Z176" s="144"/>
    </row>
    <row r="177" ht="14.25" customHeight="1">
      <c r="A177" s="144"/>
      <c r="B177" s="144"/>
      <c r="C177" s="144"/>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c r="Z177" s="144"/>
    </row>
    <row r="178" ht="14.25" customHeight="1">
      <c r="A178" s="144"/>
      <c r="B178" s="144"/>
      <c r="C178" s="144"/>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c r="Z178" s="144"/>
    </row>
    <row r="179" ht="14.25" customHeight="1">
      <c r="A179" s="144"/>
      <c r="B179" s="144"/>
      <c r="C179" s="144"/>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c r="Z179" s="144"/>
    </row>
    <row r="180" ht="14.25" customHeight="1">
      <c r="A180" s="144"/>
      <c r="B180" s="144"/>
      <c r="C180" s="144"/>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c r="Z180" s="144"/>
    </row>
    <row r="181" ht="14.25" customHeight="1">
      <c r="A181" s="144"/>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row>
    <row r="182" ht="14.25" customHeight="1">
      <c r="A182" s="144"/>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row>
    <row r="183" ht="14.25" customHeight="1">
      <c r="A183" s="144"/>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row>
    <row r="184" ht="14.25" customHeight="1">
      <c r="A184" s="144"/>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row>
    <row r="185" ht="14.25" customHeight="1">
      <c r="A185" s="144"/>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row>
    <row r="186" ht="14.25" customHeight="1">
      <c r="A186" s="144"/>
      <c r="B186" s="144"/>
      <c r="C186" s="144"/>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c r="Z186" s="144"/>
    </row>
    <row r="187" ht="14.25" customHeight="1">
      <c r="A187" s="144"/>
      <c r="B187" s="144"/>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c r="Z187" s="144"/>
    </row>
    <row r="188" ht="14.25" customHeight="1">
      <c r="A188" s="144"/>
      <c r="B188" s="144"/>
      <c r="C188" s="144"/>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c r="Z188" s="144"/>
    </row>
    <row r="189" ht="14.25" customHeight="1">
      <c r="A189" s="144"/>
      <c r="B189" s="144"/>
      <c r="C189" s="144"/>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c r="Z189" s="144"/>
    </row>
    <row r="190" ht="14.25" customHeight="1">
      <c r="A190" s="144"/>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row>
    <row r="191" ht="14.25" customHeight="1">
      <c r="A191" s="144"/>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row>
    <row r="192" ht="14.25" customHeight="1">
      <c r="A192" s="144"/>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row>
    <row r="193" ht="14.25" customHeight="1">
      <c r="A193" s="144"/>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row>
    <row r="194" ht="14.25" customHeight="1">
      <c r="A194" s="144"/>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row>
    <row r="195" ht="14.25" customHeight="1">
      <c r="A195" s="144"/>
      <c r="B195" s="144"/>
      <c r="C195" s="144"/>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c r="Z195" s="144"/>
    </row>
    <row r="196" ht="14.25" customHeight="1">
      <c r="A196" s="144"/>
      <c r="B196" s="144"/>
      <c r="C196" s="144"/>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c r="Z196" s="144"/>
    </row>
    <row r="197" ht="14.25" customHeight="1">
      <c r="A197" s="144"/>
      <c r="B197" s="144"/>
      <c r="C197" s="144"/>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c r="Z197" s="144"/>
    </row>
    <row r="198" ht="14.25" customHeight="1">
      <c r="A198" s="144"/>
      <c r="B198" s="144"/>
      <c r="C198" s="144"/>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row>
    <row r="199" ht="14.25" customHeight="1">
      <c r="A199" s="144"/>
      <c r="B199" s="144"/>
      <c r="C199" s="144"/>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c r="Z199" s="144"/>
    </row>
    <row r="200" ht="14.25" customHeight="1">
      <c r="A200" s="144"/>
      <c r="B200" s="144"/>
      <c r="C200" s="144"/>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c r="Z200" s="144"/>
    </row>
    <row r="201" ht="14.25" customHeight="1">
      <c r="A201" s="144"/>
      <c r="B201" s="144"/>
      <c r="C201" s="144"/>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c r="Z201" s="144"/>
    </row>
    <row r="202" ht="14.25" customHeight="1">
      <c r="A202" s="144"/>
      <c r="B202" s="144"/>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row>
    <row r="203" ht="14.25" customHeight="1">
      <c r="A203" s="144"/>
      <c r="B203" s="144"/>
      <c r="C203" s="144"/>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c r="Z203" s="144"/>
    </row>
    <row r="204" ht="14.25" customHeight="1">
      <c r="A204" s="144"/>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c r="Z204" s="144"/>
    </row>
    <row r="205" ht="14.25" customHeight="1">
      <c r="A205" s="144"/>
      <c r="B205" s="144"/>
      <c r="C205" s="144"/>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c r="Z205" s="144"/>
    </row>
    <row r="206" ht="14.25" customHeight="1">
      <c r="A206" s="144"/>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row>
    <row r="207" ht="14.25" customHeight="1">
      <c r="A207" s="144"/>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row>
    <row r="208" ht="14.25" customHeight="1">
      <c r="A208" s="144"/>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row>
    <row r="209" ht="14.25" customHeight="1">
      <c r="A209" s="144"/>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row>
    <row r="210" ht="14.25" customHeight="1">
      <c r="A210" s="144"/>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row>
    <row r="211" ht="14.25" customHeight="1">
      <c r="A211" s="144"/>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row>
    <row r="212" ht="14.25" customHeight="1">
      <c r="A212" s="144"/>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row>
    <row r="213" ht="14.25" customHeight="1">
      <c r="A213" s="144"/>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row>
    <row r="214" ht="14.25" customHeight="1">
      <c r="A214" s="144"/>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row>
    <row r="215" ht="14.25" customHeight="1">
      <c r="A215" s="144"/>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row>
    <row r="216" ht="14.25" customHeight="1">
      <c r="A216" s="144"/>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row>
    <row r="217" ht="14.25" customHeight="1">
      <c r="A217" s="144"/>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row>
    <row r="218" ht="14.25" customHeight="1">
      <c r="A218" s="144"/>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row>
    <row r="219" ht="14.25" customHeight="1">
      <c r="A219" s="144"/>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row>
    <row r="220" ht="14.25" customHeight="1">
      <c r="A220" s="144"/>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row>
    <row r="221" ht="14.25" customHeight="1">
      <c r="A221" s="144"/>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row>
    <row r="222" ht="14.25" customHeight="1">
      <c r="A222" s="144"/>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row>
    <row r="223" ht="14.25" customHeight="1">
      <c r="A223" s="144"/>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row>
    <row r="224" ht="14.25" customHeight="1">
      <c r="A224" s="144"/>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row>
    <row r="225" ht="14.25" customHeight="1">
      <c r="A225" s="144"/>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row>
    <row r="226" ht="14.25" customHeight="1">
      <c r="A226" s="144"/>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row>
    <row r="227" ht="14.25" customHeight="1">
      <c r="A227" s="144"/>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row>
    <row r="228" ht="14.25" customHeight="1">
      <c r="A228" s="144"/>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row>
    <row r="229" ht="14.25" customHeight="1">
      <c r="A229" s="144"/>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row>
    <row r="230" ht="14.25" customHeight="1">
      <c r="A230" s="144"/>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row>
    <row r="231" ht="14.25" customHeight="1">
      <c r="A231" s="144"/>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row>
    <row r="232" ht="14.25" customHeight="1">
      <c r="A232" s="144"/>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row>
    <row r="233" ht="14.25" customHeight="1">
      <c r="A233" s="144"/>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row>
    <row r="234" ht="14.25" customHeight="1">
      <c r="A234" s="144"/>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row>
    <row r="235" ht="14.25" customHeight="1">
      <c r="A235" s="144"/>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row>
    <row r="236" ht="14.25" customHeight="1">
      <c r="A236" s="144"/>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row>
    <row r="237" ht="14.25" customHeight="1">
      <c r="A237" s="144"/>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row>
    <row r="238" ht="14.25" customHeight="1">
      <c r="A238" s="144"/>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row>
    <row r="239" ht="14.25" customHeight="1">
      <c r="A239" s="144"/>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row>
    <row r="240" ht="14.25" customHeight="1">
      <c r="A240" s="144"/>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row>
    <row r="241" ht="14.25" customHeight="1">
      <c r="A241" s="144"/>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row>
    <row r="242" ht="14.25" customHeight="1">
      <c r="A242" s="144"/>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row>
    <row r="243" ht="14.25" customHeight="1">
      <c r="A243" s="144"/>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row>
    <row r="244" ht="14.25" customHeight="1">
      <c r="A244" s="144"/>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row>
    <row r="245" ht="14.25" customHeight="1">
      <c r="A245" s="144"/>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row>
    <row r="246" ht="14.25" customHeight="1">
      <c r="A246" s="144"/>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row>
    <row r="247" ht="14.25" customHeight="1">
      <c r="A247" s="144"/>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row>
    <row r="248" ht="14.25" customHeight="1">
      <c r="A248" s="144"/>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row>
    <row r="249" ht="14.25" customHeight="1">
      <c r="A249" s="144"/>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row>
    <row r="250" ht="14.25" customHeight="1">
      <c r="A250" s="144"/>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row>
    <row r="251" ht="14.25" customHeight="1">
      <c r="A251" s="144"/>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row>
    <row r="252" ht="14.25" customHeight="1">
      <c r="A252" s="144"/>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3" ht="14.25" customHeight="1">
      <c r="A253" s="144"/>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row>
    <row r="254" ht="14.25" customHeight="1">
      <c r="A254" s="144"/>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row>
    <row r="255" ht="14.25" customHeight="1">
      <c r="A255" s="144"/>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row>
    <row r="256" ht="14.25" customHeight="1">
      <c r="A256" s="144"/>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row>
    <row r="257" ht="14.25" customHeight="1">
      <c r="A257" s="144"/>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row>
    <row r="258" ht="14.25" customHeight="1">
      <c r="A258" s="144"/>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row>
    <row r="259" ht="14.25" customHeight="1">
      <c r="A259" s="144"/>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row>
    <row r="260" ht="14.25" customHeight="1">
      <c r="A260" s="144"/>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row>
    <row r="261" ht="14.25" customHeight="1">
      <c r="A261" s="144"/>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row>
    <row r="262" ht="14.25" customHeight="1">
      <c r="A262" s="144"/>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row>
    <row r="263" ht="14.25" customHeight="1">
      <c r="A263" s="144"/>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row>
    <row r="264" ht="14.25" customHeight="1">
      <c r="A264" s="144"/>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row>
    <row r="265" ht="14.25" customHeight="1">
      <c r="A265" s="144"/>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row>
    <row r="266" ht="14.25" customHeight="1">
      <c r="A266" s="144"/>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row>
    <row r="267" ht="14.25" customHeight="1">
      <c r="A267" s="144"/>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row>
    <row r="268" ht="14.25" customHeight="1">
      <c r="A268" s="144"/>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row>
    <row r="269" ht="14.25" customHeight="1">
      <c r="A269" s="144"/>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row>
    <row r="270" ht="14.25" customHeight="1">
      <c r="A270" s="144"/>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row>
    <row r="271" ht="14.25" customHeight="1">
      <c r="A271" s="144"/>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row>
    <row r="272" ht="14.25" customHeight="1">
      <c r="A272" s="144"/>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row>
    <row r="273" ht="14.25" customHeight="1">
      <c r="A273" s="144"/>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row>
    <row r="274" ht="14.25" customHeight="1">
      <c r="A274" s="144"/>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row>
    <row r="275" ht="14.25" customHeight="1">
      <c r="A275" s="144"/>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row>
    <row r="276" ht="14.25" customHeight="1">
      <c r="A276" s="144"/>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row>
    <row r="277" ht="14.25" customHeight="1">
      <c r="A277" s="144"/>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row>
    <row r="278" ht="14.25" customHeight="1">
      <c r="A278" s="144"/>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row>
    <row r="279" ht="14.25" customHeight="1">
      <c r="A279" s="144"/>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row>
    <row r="280" ht="14.25" customHeight="1">
      <c r="A280" s="144"/>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row>
    <row r="281" ht="14.25" customHeight="1">
      <c r="A281" s="144"/>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row>
    <row r="282" ht="14.25" customHeight="1">
      <c r="A282" s="144"/>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row>
    <row r="283" ht="14.25" customHeight="1">
      <c r="A283" s="144"/>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row>
    <row r="284" ht="14.25" customHeight="1">
      <c r="A284" s="144"/>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row>
    <row r="285" ht="14.25" customHeight="1">
      <c r="A285" s="144"/>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row>
    <row r="286" ht="14.25" customHeight="1">
      <c r="A286" s="144"/>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row>
    <row r="287" ht="14.25" customHeight="1">
      <c r="A287" s="144"/>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row>
    <row r="288" ht="14.25" customHeight="1">
      <c r="A288" s="144"/>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row>
    <row r="289" ht="14.25" customHeight="1">
      <c r="A289" s="144"/>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row>
    <row r="290" ht="14.25" customHeight="1">
      <c r="A290" s="144"/>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row>
    <row r="291" ht="14.25" customHeight="1">
      <c r="A291" s="144"/>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row>
    <row r="292" ht="14.25" customHeight="1">
      <c r="A292" s="144"/>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row>
    <row r="293" ht="14.25" customHeight="1">
      <c r="A293" s="144"/>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row>
    <row r="294" ht="14.25" customHeight="1">
      <c r="A294" s="144"/>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row>
    <row r="295" ht="14.25" customHeight="1">
      <c r="A295" s="144"/>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row>
    <row r="296" ht="14.25" customHeight="1">
      <c r="A296" s="144"/>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row>
    <row r="297" ht="14.25" customHeight="1">
      <c r="A297" s="144"/>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row>
    <row r="298" ht="14.25" customHeight="1">
      <c r="A298" s="144"/>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row>
    <row r="299" ht="14.25" customHeight="1">
      <c r="A299" s="144"/>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row>
    <row r="300" ht="14.25" customHeight="1">
      <c r="A300" s="144"/>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row>
    <row r="301" ht="14.25" customHeight="1">
      <c r="A301" s="144"/>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row>
    <row r="302" ht="14.25" customHeight="1">
      <c r="A302" s="144"/>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row>
    <row r="303" ht="14.25" customHeight="1">
      <c r="A303" s="144"/>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row>
    <row r="304" ht="14.25" customHeight="1">
      <c r="A304" s="144"/>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row>
    <row r="305" ht="14.25" customHeight="1">
      <c r="A305" s="144"/>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row>
    <row r="306" ht="14.25" customHeight="1">
      <c r="A306" s="144"/>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row>
    <row r="307" ht="14.25" customHeight="1">
      <c r="A307" s="144"/>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row>
    <row r="308" ht="14.25" customHeight="1">
      <c r="A308" s="144"/>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row>
    <row r="309" ht="14.25" customHeight="1">
      <c r="A309" s="144"/>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row>
    <row r="310" ht="14.25" customHeight="1">
      <c r="A310" s="144"/>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row>
    <row r="311" ht="14.25" customHeight="1">
      <c r="A311" s="144"/>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row>
    <row r="312" ht="14.25" customHeight="1">
      <c r="A312" s="144"/>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row>
    <row r="313" ht="14.25" customHeight="1">
      <c r="A313" s="144"/>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row>
    <row r="314" ht="14.25" customHeight="1">
      <c r="A314" s="144"/>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row>
    <row r="315" ht="14.25" customHeight="1">
      <c r="A315" s="144"/>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row>
    <row r="316" ht="14.25" customHeight="1">
      <c r="A316" s="144"/>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row>
    <row r="317" ht="14.25" customHeight="1">
      <c r="A317" s="144"/>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row>
    <row r="318" ht="14.25" customHeight="1">
      <c r="A318" s="144"/>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row>
    <row r="319" ht="14.25" customHeight="1">
      <c r="A319" s="144"/>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row>
    <row r="320" ht="14.25" customHeight="1">
      <c r="A320" s="144"/>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row>
    <row r="321" ht="14.25" customHeight="1">
      <c r="A321" s="144"/>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row>
    <row r="322" ht="14.25" customHeight="1">
      <c r="A322" s="144"/>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row>
    <row r="323" ht="14.25" customHeight="1">
      <c r="A323" s="144"/>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row>
    <row r="324" ht="14.25" customHeight="1">
      <c r="A324" s="144"/>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row>
    <row r="325" ht="14.25" customHeight="1">
      <c r="A325" s="144"/>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row>
    <row r="326" ht="14.25" customHeight="1">
      <c r="A326" s="144"/>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row>
    <row r="327" ht="14.25" customHeight="1">
      <c r="A327" s="144"/>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row>
    <row r="328" ht="14.25" customHeight="1">
      <c r="A328" s="144"/>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row>
    <row r="329" ht="14.25" customHeight="1">
      <c r="A329" s="144"/>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row>
    <row r="330" ht="14.25" customHeight="1">
      <c r="A330" s="144"/>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row>
    <row r="331" ht="14.25" customHeight="1">
      <c r="A331" s="144"/>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row>
    <row r="332" ht="14.25" customHeight="1">
      <c r="A332" s="144"/>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row>
    <row r="333" ht="14.25" customHeight="1">
      <c r="A333" s="144"/>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row>
    <row r="334" ht="14.25" customHeight="1">
      <c r="A334" s="144"/>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row>
    <row r="335" ht="14.25" customHeight="1">
      <c r="A335" s="144"/>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row>
    <row r="336" ht="14.25" customHeight="1">
      <c r="A336" s="144"/>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row>
    <row r="337" ht="14.25" customHeight="1">
      <c r="A337" s="144"/>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row>
    <row r="338" ht="14.25" customHeight="1">
      <c r="A338" s="144"/>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row>
    <row r="339" ht="14.25" customHeight="1">
      <c r="A339" s="144"/>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row>
    <row r="340" ht="14.25" customHeight="1">
      <c r="A340" s="144"/>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row>
    <row r="341" ht="14.25" customHeight="1">
      <c r="A341" s="144"/>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row>
    <row r="342" ht="14.25" customHeight="1">
      <c r="A342" s="144"/>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row>
    <row r="343" ht="14.25" customHeight="1">
      <c r="A343" s="144"/>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row>
    <row r="344" ht="14.25" customHeight="1">
      <c r="A344" s="144"/>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row>
    <row r="345" ht="14.25" customHeight="1">
      <c r="A345" s="144"/>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row>
    <row r="346" ht="14.25" customHeight="1">
      <c r="A346" s="144"/>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row>
    <row r="347" ht="14.25" customHeight="1">
      <c r="A347" s="144"/>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row>
    <row r="348" ht="14.25" customHeight="1">
      <c r="A348" s="144"/>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row>
    <row r="349" ht="14.25" customHeight="1">
      <c r="A349" s="144"/>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row>
    <row r="350" ht="14.25" customHeight="1">
      <c r="A350" s="144"/>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1" ht="14.25" customHeight="1">
      <c r="A351" s="144"/>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row>
    <row r="352" ht="14.25" customHeight="1">
      <c r="A352" s="144"/>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row>
    <row r="353" ht="14.25" customHeight="1">
      <c r="A353" s="144"/>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row>
    <row r="354" ht="14.25" customHeight="1">
      <c r="A354" s="144"/>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row>
    <row r="355" ht="14.25" customHeight="1">
      <c r="A355" s="144"/>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row>
    <row r="356" ht="14.25" customHeight="1">
      <c r="A356" s="144"/>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row>
    <row r="357" ht="14.25" customHeight="1">
      <c r="A357" s="144"/>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row>
    <row r="358" ht="14.25" customHeight="1">
      <c r="A358" s="144"/>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row>
    <row r="359" ht="14.25" customHeight="1">
      <c r="A359" s="144"/>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row>
    <row r="360" ht="14.25" customHeight="1">
      <c r="A360" s="144"/>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row>
    <row r="361" ht="14.25" customHeight="1">
      <c r="A361" s="144"/>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row>
    <row r="362" ht="14.25" customHeight="1">
      <c r="A362" s="144"/>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row>
    <row r="363" ht="14.25" customHeight="1">
      <c r="A363" s="144"/>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row>
    <row r="364" ht="14.25" customHeight="1">
      <c r="A364" s="144"/>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row>
    <row r="365" ht="14.25" customHeight="1">
      <c r="A365" s="144"/>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row>
    <row r="366" ht="14.25" customHeight="1">
      <c r="A366" s="144"/>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row>
    <row r="367" ht="14.25" customHeight="1">
      <c r="A367" s="144"/>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row>
    <row r="368" ht="14.25" customHeight="1">
      <c r="A368" s="144"/>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row>
    <row r="369" ht="14.25" customHeight="1">
      <c r="A369" s="144"/>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row>
    <row r="370" ht="14.25" customHeight="1">
      <c r="A370" s="144"/>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row>
    <row r="371" ht="14.25" customHeight="1">
      <c r="A371" s="144"/>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row>
    <row r="372" ht="14.25" customHeight="1">
      <c r="A372" s="144"/>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row>
    <row r="373" ht="14.25" customHeight="1">
      <c r="A373" s="144"/>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row>
    <row r="374" ht="14.25" customHeight="1">
      <c r="A374" s="144"/>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row>
    <row r="375" ht="14.25" customHeight="1">
      <c r="A375" s="144"/>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row>
    <row r="376" ht="14.25" customHeight="1">
      <c r="A376" s="144"/>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row>
    <row r="377" ht="14.25" customHeight="1">
      <c r="A377" s="144"/>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row>
    <row r="378" ht="14.25" customHeight="1">
      <c r="A378" s="144"/>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row>
    <row r="379" ht="14.25" customHeight="1">
      <c r="A379" s="144"/>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row>
    <row r="380" ht="14.25" customHeight="1">
      <c r="A380" s="144"/>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row>
    <row r="381" ht="14.25" customHeight="1">
      <c r="A381" s="144"/>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row>
    <row r="382" ht="14.25" customHeight="1">
      <c r="A382" s="144"/>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row>
    <row r="383" ht="14.25" customHeight="1">
      <c r="A383" s="144"/>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row>
    <row r="384" ht="14.25" customHeight="1">
      <c r="A384" s="144"/>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row>
    <row r="385" ht="14.25" customHeight="1">
      <c r="A385" s="144"/>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row>
    <row r="386" ht="14.25" customHeight="1">
      <c r="A386" s="144"/>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row>
    <row r="387" ht="14.25" customHeight="1">
      <c r="A387" s="144"/>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row>
    <row r="388" ht="14.25" customHeight="1">
      <c r="A388" s="144"/>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row>
    <row r="389" ht="14.25" customHeight="1">
      <c r="A389" s="144"/>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row>
    <row r="390" ht="14.25" customHeight="1">
      <c r="A390" s="144"/>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row>
    <row r="391" ht="14.25" customHeight="1">
      <c r="A391" s="144"/>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row>
    <row r="392" ht="14.25" customHeight="1">
      <c r="A392" s="144"/>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row>
    <row r="393" ht="14.25" customHeight="1">
      <c r="A393" s="144"/>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row>
    <row r="394" ht="14.25" customHeight="1">
      <c r="A394" s="144"/>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row>
    <row r="395" ht="14.25" customHeight="1">
      <c r="A395" s="144"/>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row>
    <row r="396" ht="14.25" customHeight="1">
      <c r="A396" s="144"/>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row>
    <row r="397" ht="14.25" customHeight="1">
      <c r="A397" s="144"/>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row>
    <row r="398" ht="14.25" customHeight="1">
      <c r="A398" s="144"/>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row>
    <row r="399" ht="14.25" customHeight="1">
      <c r="A399" s="144"/>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row>
    <row r="400" ht="14.25" customHeight="1">
      <c r="A400" s="144"/>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row>
    <row r="401" ht="14.25" customHeight="1">
      <c r="A401" s="144"/>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row>
    <row r="402" ht="14.25" customHeight="1">
      <c r="A402" s="144"/>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row>
    <row r="403" ht="14.25" customHeight="1">
      <c r="A403" s="144"/>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row>
    <row r="404" ht="14.25" customHeight="1">
      <c r="A404" s="144"/>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row>
    <row r="405" ht="14.25" customHeight="1">
      <c r="A405" s="144"/>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row>
    <row r="406" ht="14.25" customHeight="1">
      <c r="A406" s="144"/>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row>
    <row r="407" ht="14.25" customHeight="1">
      <c r="A407" s="144"/>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row>
    <row r="408" ht="14.25" customHeight="1">
      <c r="A408" s="144"/>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row>
    <row r="409" ht="14.25" customHeight="1">
      <c r="A409" s="144"/>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row>
    <row r="410" ht="14.25" customHeight="1">
      <c r="A410" s="144"/>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row>
    <row r="411" ht="14.25" customHeight="1">
      <c r="A411" s="144"/>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row>
    <row r="412" ht="14.25" customHeight="1">
      <c r="A412" s="144"/>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row>
    <row r="413" ht="14.25" customHeight="1">
      <c r="A413" s="144"/>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row>
    <row r="414" ht="14.25" customHeight="1">
      <c r="A414" s="144"/>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row>
    <row r="415" ht="14.25" customHeight="1">
      <c r="A415" s="144"/>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row>
    <row r="416" ht="14.25" customHeight="1">
      <c r="A416" s="144"/>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row>
    <row r="417" ht="14.25" customHeight="1">
      <c r="A417" s="144"/>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row>
    <row r="418" ht="14.25" customHeight="1">
      <c r="A418" s="144"/>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row>
    <row r="419" ht="14.25" customHeight="1">
      <c r="A419" s="144"/>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row>
    <row r="420" ht="14.25" customHeight="1">
      <c r="A420" s="144"/>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row>
    <row r="421" ht="14.25" customHeight="1">
      <c r="A421" s="144"/>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row>
    <row r="422" ht="14.25" customHeight="1">
      <c r="A422" s="144"/>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row>
    <row r="423" ht="14.25" customHeight="1">
      <c r="A423" s="144"/>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row>
    <row r="424" ht="14.25" customHeight="1">
      <c r="A424" s="144"/>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row>
    <row r="425" ht="14.25" customHeight="1">
      <c r="A425" s="144"/>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row>
    <row r="426" ht="14.25"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ht="14.25"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ht="14.25"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ht="14.25"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ht="14.25"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ht="14.25"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ht="14.25"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ht="14.25"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ht="14.25"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ht="14.25"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ht="14.25"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ht="14.25"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ht="14.25"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ht="14.25"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ht="14.25"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ht="14.25"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ht="14.25"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ht="14.25"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ht="14.25"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ht="14.25"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ht="14.25"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ht="14.25"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ht="14.25"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ht="14.25"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ht="14.25"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ht="14.25"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ht="14.25"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ht="14.25"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ht="14.25"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ht="14.25"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ht="14.25"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ht="14.25"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ht="14.25"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ht="14.25"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ht="14.25"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ht="14.25"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ht="14.25"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ht="14.25"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ht="14.25"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ht="14.25"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ht="14.25"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ht="14.25"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ht="14.25"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ht="14.25"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ht="14.25"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ht="14.25"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ht="14.25"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ht="14.25"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ht="14.25"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ht="14.25"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ht="14.25"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ht="14.25"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ht="14.25"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ht="14.25"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ht="14.25"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ht="14.25"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ht="14.25"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ht="14.25"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ht="14.25"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ht="14.25"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ht="14.25"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ht="14.25"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ht="14.25"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ht="14.25"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ht="14.25"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ht="14.25"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ht="14.25"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ht="14.25"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ht="14.25"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ht="14.25"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ht="14.25"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ht="14.25"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ht="14.25"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ht="14.25"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ht="14.25"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ht="14.25"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ht="14.25"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ht="14.25"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ht="14.25"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ht="14.25"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ht="14.25"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ht="14.25"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ht="14.25"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ht="14.25"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ht="14.25"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ht="14.25"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ht="14.25"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ht="14.25"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ht="14.25"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ht="14.25"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ht="14.25"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ht="14.25"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ht="14.25"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ht="14.25"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ht="14.25"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ht="14.25"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ht="14.25"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ht="14.25"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ht="14.25"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ht="14.25"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ht="14.25"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ht="14.25"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ht="14.25"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ht="14.25"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ht="14.25"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ht="14.25"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ht="14.25"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ht="14.25"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ht="14.25"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ht="14.25"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ht="14.25"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ht="14.25"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ht="14.25"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ht="14.25"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ht="14.25"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ht="14.25"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ht="14.25"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ht="14.25"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ht="14.25"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ht="14.25"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ht="14.25"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ht="14.25"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ht="14.25"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ht="14.25"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ht="14.25"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ht="14.25"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ht="14.25"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ht="14.25"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ht="14.25"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ht="14.25"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ht="14.25"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ht="14.25"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ht="14.25"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ht="14.25"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ht="14.25"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ht="14.25"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ht="14.25"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ht="14.25"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ht="14.25"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ht="14.25"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ht="14.25"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ht="14.25"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ht="14.25"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ht="14.25"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ht="14.25"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ht="14.25"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ht="14.25"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ht="14.25"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ht="14.25"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ht="14.25"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ht="14.25"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ht="14.25"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ht="14.25"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ht="14.25"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ht="14.25"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ht="14.25"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ht="14.25"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ht="14.25"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ht="14.25"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ht="14.25"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ht="14.25"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ht="14.25"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ht="14.25"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ht="14.25"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ht="14.25"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ht="14.25"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ht="14.25"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ht="14.25"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ht="14.25"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ht="14.25"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ht="14.25"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ht="14.25"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ht="14.25"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ht="14.25"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ht="14.25"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ht="14.25"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ht="14.25"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ht="14.25"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ht="14.25"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ht="14.25"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ht="14.25"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ht="14.25"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ht="14.25"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ht="14.25"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ht="14.25"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ht="14.25"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ht="14.25"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ht="14.25"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ht="14.25"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ht="14.25"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ht="14.25"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ht="14.25"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ht="14.25"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ht="14.25"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ht="14.25"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ht="14.25"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ht="14.25"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ht="14.25"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ht="14.25"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ht="14.25"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ht="14.25"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ht="14.25"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ht="14.25"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ht="14.25"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ht="14.25"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ht="14.25"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ht="14.25"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ht="14.25"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ht="14.25"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ht="14.25"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ht="14.25"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ht="14.25"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ht="14.25"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ht="14.25"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ht="14.25"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ht="14.25"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ht="14.25"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ht="14.25"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ht="14.25"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ht="14.25"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ht="14.25"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ht="14.25"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ht="14.25"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ht="14.25"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ht="14.25"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ht="14.25"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ht="14.25"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ht="14.25"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ht="14.25"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ht="14.25"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ht="14.25"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ht="14.25"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ht="14.25"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ht="14.25"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ht="14.25"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ht="14.25"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ht="14.25"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ht="14.25"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ht="14.25"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ht="14.25"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ht="14.25"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ht="14.25"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ht="14.25"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ht="14.25"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ht="14.25"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ht="14.25"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ht="14.25"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ht="14.25"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ht="14.25"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ht="14.25"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ht="14.25"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ht="14.25"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ht="14.25"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ht="14.25"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ht="14.25"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ht="14.25"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ht="14.25"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ht="14.25"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ht="14.25"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ht="14.25"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ht="14.25"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ht="14.25"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ht="14.25"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ht="14.25"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ht="14.25"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ht="14.25"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ht="14.25"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ht="14.25"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ht="14.25"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ht="14.25"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ht="14.25"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ht="14.25"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ht="14.25"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ht="14.25"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ht="14.25"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ht="14.25"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ht="14.25"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ht="14.25"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ht="14.25"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ht="14.25"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ht="14.25"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ht="14.25"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ht="14.25"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ht="14.25"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ht="14.25"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ht="14.25"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ht="14.25"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ht="14.25"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ht="14.25"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ht="14.25"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ht="14.25"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ht="14.25"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ht="14.25"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ht="14.25"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ht="14.25"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ht="14.25"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ht="14.25"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ht="14.25"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ht="14.25"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ht="14.25"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ht="14.25"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ht="14.25"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ht="14.25"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ht="14.25"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ht="14.25"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ht="14.25"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ht="14.25"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ht="14.25"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ht="14.25"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ht="14.25"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ht="14.25"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ht="14.25"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ht="14.25"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ht="14.25"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ht="14.25"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ht="14.25"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ht="14.25"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ht="14.25"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ht="14.25"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ht="14.25"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ht="14.25"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ht="14.25"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ht="14.25"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ht="14.25"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ht="14.25"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ht="14.25"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ht="14.25"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ht="14.25"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ht="14.25"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ht="14.25"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ht="14.25"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ht="14.25"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ht="14.25"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ht="14.25"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ht="14.25"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ht="14.25"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ht="14.25"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ht="14.25"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ht="14.25"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ht="14.25"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ht="14.25"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ht="14.25"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ht="14.25"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ht="14.25"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ht="14.25"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ht="14.25"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ht="14.25"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ht="14.25"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ht="14.25"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ht="14.25"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ht="14.25"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ht="14.25"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ht="14.25"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ht="14.25"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ht="14.25"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ht="14.25"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ht="14.25"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ht="14.25"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ht="14.25"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ht="14.25"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ht="14.25"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ht="14.25"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ht="14.25"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ht="14.25"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ht="14.25"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ht="14.25"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ht="14.25"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ht="14.25"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ht="14.25"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ht="14.25"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ht="14.25"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ht="14.25"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ht="14.25"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ht="14.25"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ht="14.25"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ht="14.25"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ht="14.25"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ht="14.25"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ht="14.25"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ht="14.25"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ht="14.25"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ht="14.25"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ht="14.25"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ht="14.25"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ht="14.25"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ht="14.25"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ht="14.25"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ht="14.25"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ht="14.25"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ht="14.25"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ht="14.25"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ht="14.25"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ht="14.25"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ht="14.25"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ht="14.25"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ht="14.25"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ht="14.25"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ht="14.25"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ht="14.25"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ht="14.25"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ht="14.25"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ht="14.25"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ht="14.25"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ht="14.25"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ht="14.25"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ht="14.25"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ht="14.25"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ht="14.25"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ht="14.25"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ht="14.25"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ht="14.25"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ht="14.25"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ht="14.25"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ht="14.25"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ht="14.25"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ht="14.25"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ht="14.25"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ht="14.25"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ht="14.25"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ht="14.25"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ht="14.25"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ht="14.25"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ht="14.25"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ht="14.25"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ht="14.25"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ht="14.25"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ht="14.25"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ht="14.25"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ht="14.25"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ht="14.25"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ht="14.25"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ht="14.25"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ht="14.25"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ht="14.25"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ht="14.25"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ht="14.25"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ht="14.25"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ht="14.25"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ht="14.25"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ht="14.25"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ht="14.25"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ht="14.25"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ht="14.25"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ht="14.25"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ht="14.25"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ht="14.25"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ht="14.25"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ht="14.25"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ht="14.25"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ht="14.25"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ht="14.25"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ht="14.25"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ht="14.25"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ht="14.25"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ht="14.25"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ht="14.25"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ht="14.25"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ht="14.25"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ht="14.25"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ht="14.25"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ht="14.25"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ht="14.25"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ht="14.25"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ht="14.25"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ht="14.25"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ht="14.25"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ht="14.25"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ht="14.25"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ht="14.25"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ht="14.25"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ht="14.25"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ht="14.25"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ht="14.25"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ht="14.25"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ht="14.25"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ht="14.25"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ht="14.25"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ht="14.25"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ht="14.25"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ht="14.25"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ht="14.25"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ht="14.25"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ht="14.25"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ht="14.25"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ht="14.25"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ht="14.25"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ht="14.25"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ht="14.25"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ht="14.25"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ht="14.25"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ht="14.25"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ht="14.25"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ht="14.25"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ht="14.25"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ht="14.25"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ht="14.25"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ht="14.25"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ht="14.25"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ht="14.25"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ht="14.25"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ht="14.25"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ht="14.25"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ht="14.25"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ht="14.25"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ht="14.25"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ht="14.25"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ht="14.25"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ht="14.25"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ht="14.25"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ht="14.25"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ht="14.25"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ht="14.25"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ht="14.25"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ht="14.25"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ht="14.25"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ht="14.25"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ht="14.25"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ht="14.25"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ht="14.25"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ht="14.25"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ht="14.25"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ht="14.25"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ht="14.25"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ht="14.25"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ht="14.25"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ht="14.25"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ht="14.25"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ht="14.25"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ht="14.25"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ht="14.25"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ht="14.25"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ht="14.25"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ht="14.25"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ht="14.25"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ht="14.25"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ht="14.25"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ht="14.25"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ht="14.25"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ht="14.25"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ht="14.25"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ht="14.25"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ht="14.25"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ht="14.25"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ht="14.25"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ht="14.25"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ht="14.25"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ht="14.25"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ht="14.25"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ht="14.25"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ht="14.25"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ht="14.25"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ht="14.25"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ht="14.25"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ht="14.25"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ht="14.25"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ht="14.25"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ht="14.25"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ht="14.25"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ht="14.25"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ht="14.25"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ht="14.25"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ht="14.25"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ht="14.25"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ht="14.25"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ht="14.25"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ht="14.25"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ht="14.25"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ht="14.25"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ht="14.25"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ht="14.25"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ht="14.25"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ht="14.25"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ht="14.25" customHeight="1">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ht="14.25" customHeight="1">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ht="14.25" customHeight="1">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mergeCells count="13">
    <mergeCell ref="A15:F15"/>
    <mergeCell ref="A16:B16"/>
    <mergeCell ref="A17:B17"/>
    <mergeCell ref="A18:B18"/>
    <mergeCell ref="A19:B19"/>
    <mergeCell ref="A21:C21"/>
    <mergeCell ref="A2:E2"/>
    <mergeCell ref="B4:E4"/>
    <mergeCell ref="A9:C9"/>
    <mergeCell ref="B10:C10"/>
    <mergeCell ref="B11:C11"/>
    <mergeCell ref="B12:C12"/>
    <mergeCell ref="B13:C13"/>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showGridLines="0" workbookViewId="0"/>
  </sheetViews>
  <sheetFormatPr customHeight="1" defaultColWidth="12.63" defaultRowHeight="15.0"/>
  <cols>
    <col customWidth="1" min="1" max="1" width="3.0"/>
    <col customWidth="1" min="2" max="2" width="18.75"/>
    <col customWidth="1" min="3" max="5" width="13.5"/>
    <col customWidth="1" min="6" max="6" width="18.63"/>
    <col customWidth="1" min="7" max="26" width="14.63"/>
  </cols>
  <sheetData>
    <row r="1" ht="14.25" customHeight="1">
      <c r="A1" s="144"/>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ht="14.25" customHeight="1">
      <c r="A2" s="144"/>
      <c r="B2" s="175" t="s">
        <v>134</v>
      </c>
      <c r="C2" s="176"/>
      <c r="D2" s="176"/>
      <c r="E2" s="177"/>
      <c r="F2" s="144"/>
      <c r="G2" s="144"/>
      <c r="H2" s="144"/>
      <c r="I2" s="144"/>
      <c r="J2" s="144"/>
      <c r="K2" s="144"/>
      <c r="L2" s="144"/>
      <c r="M2" s="144"/>
      <c r="N2" s="144"/>
      <c r="O2" s="144"/>
      <c r="P2" s="144"/>
      <c r="Q2" s="144"/>
      <c r="R2" s="144"/>
      <c r="S2" s="144"/>
      <c r="T2" s="144"/>
      <c r="U2" s="144"/>
      <c r="V2" s="144"/>
      <c r="W2" s="144"/>
      <c r="X2" s="144"/>
      <c r="Y2" s="144"/>
      <c r="Z2" s="144"/>
    </row>
    <row r="3" ht="14.25" customHeight="1">
      <c r="A3" s="144"/>
      <c r="B3" s="171"/>
      <c r="C3" s="144"/>
      <c r="D3" s="144"/>
      <c r="E3" s="155"/>
      <c r="F3" s="144"/>
      <c r="G3" s="144"/>
      <c r="H3" s="144"/>
      <c r="I3" s="144"/>
      <c r="J3" s="144"/>
      <c r="K3" s="144"/>
      <c r="L3" s="144"/>
      <c r="M3" s="144"/>
      <c r="N3" s="144"/>
      <c r="O3" s="144"/>
      <c r="P3" s="144"/>
      <c r="Q3" s="144"/>
      <c r="R3" s="144"/>
      <c r="S3" s="144"/>
      <c r="T3" s="144"/>
      <c r="U3" s="144"/>
      <c r="V3" s="144"/>
      <c r="W3" s="144"/>
      <c r="X3" s="144"/>
      <c r="Y3" s="144"/>
      <c r="Z3" s="144"/>
    </row>
    <row r="4" ht="14.25" customHeight="1">
      <c r="A4" s="144"/>
      <c r="B4" s="171"/>
      <c r="C4" s="144"/>
      <c r="D4" s="144"/>
      <c r="E4" s="155"/>
      <c r="F4" s="144"/>
      <c r="G4" s="144"/>
      <c r="H4" s="144"/>
      <c r="I4" s="144"/>
      <c r="J4" s="144"/>
      <c r="K4" s="144"/>
      <c r="L4" s="144"/>
      <c r="M4" s="144"/>
      <c r="N4" s="144"/>
      <c r="O4" s="144"/>
      <c r="P4" s="144"/>
      <c r="Q4" s="144"/>
      <c r="R4" s="144"/>
      <c r="S4" s="144"/>
      <c r="T4" s="144"/>
      <c r="U4" s="144"/>
      <c r="V4" s="144"/>
      <c r="W4" s="144"/>
      <c r="X4" s="144"/>
      <c r="Y4" s="144"/>
      <c r="Z4" s="144"/>
    </row>
    <row r="5" ht="14.25" customHeight="1">
      <c r="A5" s="144"/>
      <c r="B5" s="171"/>
      <c r="C5" s="144"/>
      <c r="D5" s="144"/>
      <c r="E5" s="155"/>
      <c r="F5" s="144"/>
      <c r="G5" s="144"/>
      <c r="H5" s="144"/>
      <c r="I5" s="144"/>
      <c r="J5" s="144"/>
      <c r="K5" s="144"/>
      <c r="L5" s="144"/>
      <c r="M5" s="144"/>
      <c r="N5" s="144"/>
      <c r="O5" s="144"/>
      <c r="P5" s="144"/>
      <c r="Q5" s="144"/>
      <c r="R5" s="144"/>
      <c r="S5" s="144"/>
      <c r="T5" s="144"/>
      <c r="U5" s="144"/>
      <c r="V5" s="144"/>
      <c r="W5" s="144"/>
      <c r="X5" s="144"/>
      <c r="Y5" s="144"/>
      <c r="Z5" s="144"/>
    </row>
    <row r="6" ht="14.25" customHeight="1">
      <c r="A6" s="144"/>
      <c r="B6" s="171"/>
      <c r="C6" s="144"/>
      <c r="D6" s="144"/>
      <c r="E6" s="155"/>
      <c r="F6" s="144"/>
      <c r="G6" s="144"/>
      <c r="H6" s="144"/>
      <c r="I6" s="144"/>
      <c r="J6" s="144"/>
      <c r="K6" s="144"/>
      <c r="L6" s="144"/>
      <c r="M6" s="144"/>
      <c r="N6" s="144"/>
      <c r="O6" s="144"/>
      <c r="P6" s="144"/>
      <c r="Q6" s="144"/>
      <c r="R6" s="144"/>
      <c r="S6" s="144"/>
      <c r="T6" s="144"/>
      <c r="U6" s="144"/>
      <c r="V6" s="144"/>
      <c r="W6" s="144"/>
      <c r="X6" s="144"/>
      <c r="Y6" s="144"/>
      <c r="Z6" s="144"/>
    </row>
    <row r="7" ht="14.25" customHeight="1">
      <c r="A7" s="144"/>
      <c r="B7" s="171"/>
      <c r="C7" s="144"/>
      <c r="D7" s="144"/>
      <c r="E7" s="155"/>
      <c r="F7" s="144"/>
      <c r="G7" s="144"/>
      <c r="H7" s="144"/>
      <c r="I7" s="144"/>
      <c r="J7" s="144"/>
      <c r="K7" s="144"/>
      <c r="L7" s="144"/>
      <c r="M7" s="144"/>
      <c r="N7" s="144"/>
      <c r="O7" s="144"/>
      <c r="P7" s="144"/>
      <c r="Q7" s="144"/>
      <c r="R7" s="144"/>
      <c r="S7" s="144"/>
      <c r="T7" s="144"/>
      <c r="U7" s="144"/>
      <c r="V7" s="144"/>
      <c r="W7" s="144"/>
      <c r="X7" s="144"/>
      <c r="Y7" s="144"/>
      <c r="Z7" s="144"/>
    </row>
    <row r="8" ht="28.5" customHeight="1">
      <c r="A8" s="144"/>
      <c r="B8" s="171"/>
      <c r="C8" s="144"/>
      <c r="D8" s="144"/>
      <c r="E8" s="155"/>
      <c r="F8" s="144"/>
      <c r="G8" s="144"/>
      <c r="H8" s="144"/>
      <c r="I8" s="144"/>
      <c r="J8" s="144"/>
      <c r="K8" s="144"/>
      <c r="L8" s="144"/>
      <c r="M8" s="144"/>
      <c r="N8" s="144"/>
      <c r="O8" s="144"/>
      <c r="P8" s="144"/>
      <c r="Q8" s="144"/>
      <c r="R8" s="144"/>
      <c r="S8" s="144"/>
      <c r="T8" s="144"/>
      <c r="U8" s="144"/>
      <c r="V8" s="144"/>
      <c r="W8" s="144"/>
      <c r="X8" s="144"/>
      <c r="Y8" s="144"/>
      <c r="Z8" s="144"/>
    </row>
    <row r="9" ht="14.25" customHeight="1">
      <c r="A9" s="144"/>
      <c r="B9" s="171"/>
      <c r="C9" s="144"/>
      <c r="D9" s="144"/>
      <c r="E9" s="155"/>
      <c r="F9" s="144"/>
      <c r="G9" s="144"/>
      <c r="H9" s="144"/>
      <c r="I9" s="144"/>
      <c r="J9" s="144"/>
      <c r="K9" s="144"/>
      <c r="L9" s="144"/>
      <c r="M9" s="144"/>
      <c r="N9" s="144"/>
      <c r="O9" s="144"/>
      <c r="P9" s="144"/>
      <c r="Q9" s="144"/>
      <c r="R9" s="144"/>
      <c r="S9" s="144"/>
      <c r="T9" s="144"/>
      <c r="U9" s="144"/>
      <c r="V9" s="144"/>
      <c r="W9" s="144"/>
      <c r="X9" s="144"/>
      <c r="Y9" s="144"/>
      <c r="Z9" s="144"/>
    </row>
    <row r="10" ht="14.25" customHeight="1">
      <c r="A10" s="144"/>
      <c r="B10" s="171"/>
      <c r="C10" s="144"/>
      <c r="D10" s="144"/>
      <c r="E10" s="155"/>
      <c r="F10" s="144"/>
      <c r="G10" s="144"/>
      <c r="H10" s="144"/>
      <c r="I10" s="144"/>
      <c r="J10" s="144"/>
      <c r="K10" s="144"/>
      <c r="L10" s="144"/>
      <c r="M10" s="144"/>
      <c r="N10" s="144"/>
      <c r="O10" s="144"/>
      <c r="P10" s="144"/>
      <c r="Q10" s="144"/>
      <c r="R10" s="144"/>
      <c r="S10" s="144"/>
      <c r="T10" s="144"/>
      <c r="U10" s="144"/>
      <c r="V10" s="144"/>
      <c r="W10" s="144"/>
      <c r="X10" s="144"/>
      <c r="Y10" s="144"/>
      <c r="Z10" s="144"/>
    </row>
    <row r="11" ht="14.25" customHeight="1">
      <c r="A11" s="144"/>
      <c r="B11" s="171"/>
      <c r="C11" s="144"/>
      <c r="D11" s="144"/>
      <c r="E11" s="155"/>
      <c r="F11" s="144"/>
      <c r="G11" s="144"/>
      <c r="H11" s="144"/>
      <c r="I11" s="144"/>
      <c r="J11" s="144"/>
      <c r="K11" s="144"/>
      <c r="L11" s="144"/>
      <c r="M11" s="144"/>
      <c r="N11" s="144"/>
      <c r="O11" s="144"/>
      <c r="P11" s="144"/>
      <c r="Q11" s="144"/>
      <c r="R11" s="144"/>
      <c r="S11" s="144"/>
      <c r="T11" s="144"/>
      <c r="U11" s="144"/>
      <c r="V11" s="144"/>
      <c r="W11" s="144"/>
      <c r="X11" s="144"/>
      <c r="Y11" s="144"/>
      <c r="Z11" s="144"/>
    </row>
    <row r="12" ht="14.25" customHeight="1">
      <c r="A12" s="144"/>
      <c r="B12" s="171"/>
      <c r="C12" s="144"/>
      <c r="D12" s="144"/>
      <c r="E12" s="155"/>
      <c r="F12" s="144"/>
      <c r="G12" s="144"/>
      <c r="H12" s="144"/>
      <c r="I12" s="144"/>
      <c r="J12" s="144"/>
      <c r="K12" s="144"/>
      <c r="L12" s="144"/>
      <c r="M12" s="144"/>
      <c r="N12" s="144"/>
      <c r="O12" s="144"/>
      <c r="P12" s="144"/>
      <c r="Q12" s="144"/>
      <c r="R12" s="144"/>
      <c r="S12" s="144"/>
      <c r="T12" s="144"/>
      <c r="U12" s="144"/>
      <c r="V12" s="144"/>
      <c r="W12" s="144"/>
      <c r="X12" s="144"/>
      <c r="Y12" s="144"/>
      <c r="Z12" s="144"/>
    </row>
    <row r="13" ht="29.25" customHeight="1">
      <c r="A13" s="144"/>
      <c r="B13" s="171"/>
      <c r="C13" s="144"/>
      <c r="D13" s="144"/>
      <c r="E13" s="155"/>
      <c r="F13" s="144"/>
      <c r="G13" s="144"/>
      <c r="H13" s="144"/>
      <c r="I13" s="144"/>
      <c r="J13" s="144"/>
      <c r="K13" s="144"/>
      <c r="L13" s="144"/>
      <c r="M13" s="144"/>
      <c r="N13" s="144"/>
      <c r="O13" s="144"/>
      <c r="P13" s="144"/>
      <c r="Q13" s="144"/>
      <c r="R13" s="144"/>
      <c r="S13" s="144"/>
      <c r="T13" s="144"/>
      <c r="U13" s="144"/>
      <c r="V13" s="144"/>
      <c r="W13" s="144"/>
      <c r="X13" s="144"/>
      <c r="Y13" s="144"/>
      <c r="Z13" s="144"/>
    </row>
    <row r="14" ht="28.5" customHeight="1">
      <c r="A14" s="144"/>
      <c r="B14" s="171"/>
      <c r="C14" s="144"/>
      <c r="D14" s="144"/>
      <c r="E14" s="155"/>
      <c r="F14" s="144"/>
      <c r="G14" s="144"/>
      <c r="H14" s="144"/>
      <c r="I14" s="144"/>
      <c r="J14" s="144"/>
      <c r="K14" s="144"/>
      <c r="L14" s="144"/>
      <c r="M14" s="144"/>
      <c r="N14" s="144"/>
      <c r="O14" s="144"/>
      <c r="P14" s="144"/>
      <c r="Q14" s="144"/>
      <c r="R14" s="144"/>
      <c r="S14" s="144"/>
      <c r="T14" s="144"/>
      <c r="U14" s="144"/>
      <c r="V14" s="144"/>
      <c r="W14" s="144"/>
      <c r="X14" s="144"/>
      <c r="Y14" s="144"/>
      <c r="Z14" s="144"/>
    </row>
    <row r="15" ht="14.25" customHeight="1">
      <c r="A15" s="144"/>
      <c r="B15" s="172"/>
      <c r="C15" s="158"/>
      <c r="D15" s="158"/>
      <c r="E15" s="159"/>
      <c r="F15" s="144"/>
      <c r="G15" s="144"/>
      <c r="H15" s="144"/>
      <c r="I15" s="144"/>
      <c r="J15" s="144"/>
      <c r="K15" s="144"/>
      <c r="L15" s="144"/>
      <c r="M15" s="144"/>
      <c r="N15" s="144"/>
      <c r="O15" s="144"/>
      <c r="P15" s="144"/>
      <c r="Q15" s="144"/>
      <c r="R15" s="144"/>
      <c r="S15" s="144"/>
      <c r="T15" s="144"/>
      <c r="U15" s="144"/>
      <c r="V15" s="144"/>
      <c r="W15" s="144"/>
      <c r="X15" s="144"/>
      <c r="Y15" s="144"/>
      <c r="Z15" s="144"/>
    </row>
    <row r="16" ht="14.25" customHeight="1">
      <c r="A16" s="144"/>
      <c r="B16" s="144"/>
      <c r="C16" s="144"/>
      <c r="D16" s="144"/>
      <c r="E16" s="144"/>
      <c r="F16" s="144"/>
      <c r="G16" s="144"/>
      <c r="H16" s="144"/>
      <c r="I16" s="144"/>
      <c r="J16" s="144"/>
      <c r="K16" s="144"/>
      <c r="L16" s="144"/>
      <c r="M16" s="144"/>
      <c r="N16" s="144"/>
      <c r="O16" s="144"/>
      <c r="P16" s="144"/>
      <c r="Q16" s="144"/>
      <c r="R16" s="144"/>
      <c r="S16" s="144"/>
      <c r="T16" s="144"/>
      <c r="U16" s="144"/>
      <c r="V16" s="144"/>
      <c r="W16" s="144"/>
      <c r="X16" s="144"/>
      <c r="Y16" s="144"/>
      <c r="Z16" s="144"/>
    </row>
    <row r="17" ht="14.25" customHeight="1">
      <c r="A17" s="144"/>
      <c r="B17" s="144"/>
      <c r="C17" s="144"/>
      <c r="D17" s="144"/>
      <c r="E17" s="144"/>
      <c r="F17" s="144"/>
      <c r="G17" s="144"/>
      <c r="H17" s="144"/>
      <c r="I17" s="144"/>
      <c r="J17" s="144"/>
      <c r="K17" s="144"/>
      <c r="L17" s="144"/>
      <c r="M17" s="144"/>
      <c r="N17" s="144"/>
      <c r="O17" s="144"/>
      <c r="P17" s="144"/>
      <c r="Q17" s="144"/>
      <c r="R17" s="144"/>
      <c r="S17" s="144"/>
      <c r="T17" s="144"/>
      <c r="U17" s="144"/>
      <c r="V17" s="144"/>
      <c r="W17" s="144"/>
      <c r="X17" s="144"/>
      <c r="Y17" s="144"/>
      <c r="Z17" s="144"/>
    </row>
    <row r="18" ht="14.25" customHeight="1">
      <c r="A18" s="144"/>
      <c r="B18" s="144"/>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row>
    <row r="19" ht="28.5" customHeight="1">
      <c r="A19" s="144"/>
      <c r="B19" s="178" t="s">
        <v>135</v>
      </c>
      <c r="C19" s="12"/>
      <c r="D19" s="12"/>
      <c r="E19" s="13"/>
      <c r="F19" s="174"/>
      <c r="G19" s="144"/>
      <c r="H19" s="144"/>
      <c r="I19" s="144"/>
      <c r="J19" s="144"/>
      <c r="K19" s="144"/>
      <c r="L19" s="144"/>
      <c r="M19" s="144"/>
      <c r="N19" s="144"/>
      <c r="O19" s="144"/>
      <c r="P19" s="144"/>
      <c r="Q19" s="144"/>
      <c r="R19" s="144"/>
      <c r="S19" s="144"/>
      <c r="T19" s="144"/>
      <c r="U19" s="144"/>
      <c r="V19" s="144"/>
      <c r="W19" s="144"/>
      <c r="X19" s="144"/>
      <c r="Y19" s="144"/>
      <c r="Z19" s="144"/>
    </row>
    <row r="20" ht="14.25" customHeight="1">
      <c r="A20" s="144"/>
      <c r="B20" s="179" t="s">
        <v>136</v>
      </c>
      <c r="C20" s="180" t="s">
        <v>137</v>
      </c>
      <c r="D20" s="179" t="s">
        <v>138</v>
      </c>
      <c r="E20" s="181" t="s">
        <v>139</v>
      </c>
      <c r="F20" s="144"/>
      <c r="G20" s="144"/>
      <c r="H20" s="144"/>
      <c r="I20" s="144"/>
      <c r="J20" s="144"/>
      <c r="K20" s="144"/>
      <c r="L20" s="144"/>
      <c r="M20" s="144"/>
      <c r="N20" s="144"/>
      <c r="O20" s="144"/>
      <c r="P20" s="144"/>
      <c r="Q20" s="144"/>
      <c r="R20" s="144"/>
      <c r="S20" s="144"/>
      <c r="T20" s="144"/>
      <c r="U20" s="144"/>
      <c r="V20" s="144"/>
      <c r="W20" s="144"/>
      <c r="X20" s="144"/>
      <c r="Y20" s="144"/>
      <c r="Z20" s="144"/>
    </row>
    <row r="21" ht="14.25" customHeight="1">
      <c r="A21" s="144"/>
      <c r="B21" s="182" t="s">
        <v>140</v>
      </c>
      <c r="C21" s="183">
        <v>115.0</v>
      </c>
      <c r="D21" s="183">
        <v>10.0</v>
      </c>
      <c r="E21" s="184">
        <v>15.0</v>
      </c>
      <c r="F21" s="144"/>
      <c r="G21" s="144"/>
      <c r="H21" s="144"/>
      <c r="I21" s="144"/>
      <c r="J21" s="144"/>
      <c r="K21" s="144"/>
      <c r="L21" s="144"/>
      <c r="M21" s="144"/>
      <c r="N21" s="144"/>
      <c r="O21" s="144"/>
      <c r="P21" s="144"/>
      <c r="Q21" s="144"/>
      <c r="R21" s="144"/>
      <c r="S21" s="144"/>
      <c r="T21" s="144"/>
      <c r="U21" s="144"/>
      <c r="V21" s="144"/>
      <c r="W21" s="144"/>
      <c r="X21" s="144"/>
      <c r="Y21" s="144"/>
      <c r="Z21" s="144"/>
    </row>
    <row r="22" ht="14.25" customHeight="1">
      <c r="A22" s="144"/>
      <c r="B22" s="182" t="s">
        <v>141</v>
      </c>
      <c r="C22" s="183">
        <v>115.0</v>
      </c>
      <c r="D22" s="183">
        <v>10.0</v>
      </c>
      <c r="E22" s="184">
        <v>20.0</v>
      </c>
      <c r="F22" s="144"/>
      <c r="G22" s="144"/>
      <c r="H22" s="144"/>
      <c r="I22" s="144"/>
      <c r="J22" s="144"/>
      <c r="K22" s="144"/>
      <c r="L22" s="144"/>
      <c r="M22" s="144"/>
      <c r="N22" s="144"/>
      <c r="O22" s="144"/>
      <c r="P22" s="144"/>
      <c r="Q22" s="144"/>
      <c r="R22" s="144"/>
      <c r="S22" s="144"/>
      <c r="T22" s="144"/>
      <c r="U22" s="144"/>
      <c r="V22" s="144"/>
      <c r="W22" s="144"/>
      <c r="X22" s="144"/>
      <c r="Y22" s="144"/>
      <c r="Z22" s="144"/>
    </row>
    <row r="23" ht="14.25" customHeight="1">
      <c r="A23" s="144"/>
      <c r="B23" s="182" t="s">
        <v>142</v>
      </c>
      <c r="C23" s="183">
        <v>115.0</v>
      </c>
      <c r="D23" s="183">
        <v>10.0</v>
      </c>
      <c r="E23" s="184">
        <v>15.0</v>
      </c>
      <c r="F23" s="144"/>
      <c r="G23" s="144"/>
      <c r="H23" s="144"/>
      <c r="I23" s="144"/>
      <c r="J23" s="144"/>
      <c r="K23" s="144"/>
      <c r="L23" s="144"/>
      <c r="M23" s="144"/>
      <c r="N23" s="144"/>
      <c r="O23" s="144"/>
      <c r="P23" s="144"/>
      <c r="Q23" s="144"/>
      <c r="R23" s="144"/>
      <c r="S23" s="144"/>
      <c r="T23" s="144"/>
      <c r="U23" s="144"/>
      <c r="V23" s="144"/>
      <c r="W23" s="144"/>
      <c r="X23" s="144"/>
      <c r="Y23" s="144"/>
      <c r="Z23" s="144"/>
    </row>
    <row r="24" ht="14.25" customHeight="1">
      <c r="A24" s="144"/>
      <c r="B24" s="182" t="s">
        <v>143</v>
      </c>
      <c r="C24" s="183">
        <v>115.0</v>
      </c>
      <c r="D24" s="183">
        <v>10.0</v>
      </c>
      <c r="E24" s="184">
        <v>25.0</v>
      </c>
      <c r="F24" s="144"/>
      <c r="G24" s="144"/>
      <c r="H24" s="144"/>
      <c r="I24" s="144"/>
      <c r="J24" s="144"/>
      <c r="K24" s="144"/>
      <c r="L24" s="144"/>
      <c r="M24" s="144"/>
      <c r="N24" s="144"/>
      <c r="O24" s="144"/>
      <c r="P24" s="144"/>
      <c r="Q24" s="144"/>
      <c r="R24" s="144"/>
      <c r="S24" s="144"/>
      <c r="T24" s="144"/>
      <c r="U24" s="144"/>
      <c r="V24" s="144"/>
      <c r="W24" s="144"/>
      <c r="X24" s="144"/>
      <c r="Y24" s="144"/>
      <c r="Z24" s="144"/>
    </row>
    <row r="25" ht="14.25" customHeight="1">
      <c r="A25" s="144"/>
      <c r="B25" s="182" t="s">
        <v>144</v>
      </c>
      <c r="C25" s="183">
        <v>115.0</v>
      </c>
      <c r="D25" s="183">
        <v>10.0</v>
      </c>
      <c r="E25" s="184">
        <v>15.0</v>
      </c>
      <c r="F25" s="144"/>
      <c r="G25" s="144"/>
      <c r="H25" s="144"/>
      <c r="I25" s="144"/>
      <c r="J25" s="144"/>
      <c r="K25" s="144"/>
      <c r="L25" s="144"/>
      <c r="M25" s="144"/>
      <c r="N25" s="144"/>
      <c r="O25" s="144"/>
      <c r="P25" s="144"/>
      <c r="Q25" s="144"/>
      <c r="R25" s="144"/>
      <c r="S25" s="144"/>
      <c r="T25" s="144"/>
      <c r="U25" s="144"/>
      <c r="V25" s="144"/>
      <c r="W25" s="144"/>
      <c r="X25" s="144"/>
      <c r="Y25" s="144"/>
      <c r="Z25" s="144"/>
    </row>
    <row r="26" ht="14.25" customHeight="1">
      <c r="A26" s="144"/>
      <c r="B26" s="182" t="s">
        <v>145</v>
      </c>
      <c r="C26" s="183">
        <v>115.0</v>
      </c>
      <c r="D26" s="183">
        <v>10.0</v>
      </c>
      <c r="E26" s="184">
        <v>20.0</v>
      </c>
      <c r="F26" s="144"/>
      <c r="G26" s="144"/>
      <c r="H26" s="144"/>
      <c r="I26" s="144"/>
      <c r="J26" s="144"/>
      <c r="K26" s="144"/>
      <c r="L26" s="144"/>
      <c r="M26" s="144"/>
      <c r="N26" s="144"/>
      <c r="O26" s="144"/>
      <c r="P26" s="144"/>
      <c r="Q26" s="144"/>
      <c r="R26" s="144"/>
      <c r="S26" s="144"/>
      <c r="T26" s="144"/>
      <c r="U26" s="144"/>
      <c r="V26" s="144"/>
      <c r="W26" s="144"/>
      <c r="X26" s="144"/>
      <c r="Y26" s="144"/>
      <c r="Z26" s="144"/>
    </row>
    <row r="27" ht="14.25" customHeight="1">
      <c r="A27" s="144"/>
      <c r="B27" s="182" t="s">
        <v>146</v>
      </c>
      <c r="C27" s="183">
        <v>115.0</v>
      </c>
      <c r="D27" s="183">
        <v>10.0</v>
      </c>
      <c r="E27" s="184">
        <v>20.0</v>
      </c>
      <c r="F27" s="144"/>
      <c r="G27" s="144"/>
      <c r="H27" s="144"/>
      <c r="I27" s="144"/>
      <c r="J27" s="144"/>
      <c r="K27" s="144"/>
      <c r="L27" s="144"/>
      <c r="M27" s="144"/>
      <c r="N27" s="144"/>
      <c r="O27" s="144"/>
      <c r="P27" s="144"/>
      <c r="Q27" s="144"/>
      <c r="R27" s="144"/>
      <c r="S27" s="144"/>
      <c r="T27" s="144"/>
      <c r="U27" s="144"/>
      <c r="V27" s="144"/>
      <c r="W27" s="144"/>
      <c r="X27" s="144"/>
      <c r="Y27" s="144"/>
      <c r="Z27" s="144"/>
    </row>
    <row r="28" ht="14.25" customHeight="1">
      <c r="A28" s="144"/>
      <c r="B28" s="182" t="s">
        <v>147</v>
      </c>
      <c r="C28" s="183">
        <v>115.0</v>
      </c>
      <c r="D28" s="183">
        <v>10.0</v>
      </c>
      <c r="E28" s="184">
        <v>15.0</v>
      </c>
      <c r="F28" s="144"/>
      <c r="G28" s="144"/>
      <c r="H28" s="144"/>
      <c r="I28" s="144"/>
      <c r="J28" s="144"/>
      <c r="K28" s="144"/>
      <c r="L28" s="144"/>
      <c r="M28" s="144"/>
      <c r="N28" s="144"/>
      <c r="O28" s="144"/>
      <c r="P28" s="144"/>
      <c r="Q28" s="144"/>
      <c r="R28" s="144"/>
      <c r="S28" s="144"/>
      <c r="T28" s="144"/>
      <c r="U28" s="144"/>
      <c r="V28" s="144"/>
      <c r="W28" s="144"/>
      <c r="X28" s="144"/>
      <c r="Y28" s="144"/>
      <c r="Z28" s="144"/>
    </row>
    <row r="29" ht="14.25" customHeight="1">
      <c r="A29" s="144"/>
      <c r="B29" s="182" t="s">
        <v>148</v>
      </c>
      <c r="C29" s="183">
        <v>115.0</v>
      </c>
      <c r="D29" s="183">
        <v>10.0</v>
      </c>
      <c r="E29" s="184">
        <v>20.0</v>
      </c>
      <c r="F29" s="144"/>
      <c r="G29" s="144"/>
      <c r="H29" s="144"/>
      <c r="I29" s="144"/>
      <c r="J29" s="144"/>
      <c r="K29" s="144"/>
      <c r="L29" s="144"/>
      <c r="M29" s="144"/>
      <c r="N29" s="144"/>
      <c r="O29" s="144"/>
      <c r="P29" s="144"/>
      <c r="Q29" s="144"/>
      <c r="R29" s="144"/>
      <c r="S29" s="144"/>
      <c r="T29" s="144"/>
      <c r="U29" s="144"/>
      <c r="V29" s="144"/>
      <c r="W29" s="144"/>
      <c r="X29" s="144"/>
      <c r="Y29" s="144"/>
      <c r="Z29" s="144"/>
    </row>
    <row r="30" ht="14.25" customHeight="1">
      <c r="A30" s="144"/>
      <c r="B30" s="182" t="s">
        <v>149</v>
      </c>
      <c r="C30" s="183">
        <v>115.0</v>
      </c>
      <c r="D30" s="183">
        <v>10.0</v>
      </c>
      <c r="E30" s="184">
        <v>20.0</v>
      </c>
      <c r="F30" s="144"/>
      <c r="G30" s="144"/>
      <c r="H30" s="144"/>
      <c r="I30" s="144"/>
      <c r="J30" s="144"/>
      <c r="K30" s="144"/>
      <c r="L30" s="144"/>
      <c r="M30" s="144"/>
      <c r="N30" s="144"/>
      <c r="O30" s="144"/>
      <c r="P30" s="144"/>
      <c r="Q30" s="144"/>
      <c r="R30" s="144"/>
      <c r="S30" s="144"/>
      <c r="T30" s="144"/>
      <c r="U30" s="144"/>
      <c r="V30" s="144"/>
      <c r="W30" s="144"/>
      <c r="X30" s="144"/>
      <c r="Y30" s="144"/>
      <c r="Z30" s="144"/>
    </row>
    <row r="31" ht="14.25" customHeight="1">
      <c r="A31" s="144"/>
      <c r="B31" s="182" t="s">
        <v>150</v>
      </c>
      <c r="C31" s="183">
        <v>115.0</v>
      </c>
      <c r="D31" s="183">
        <v>10.0</v>
      </c>
      <c r="E31" s="184">
        <v>25.0</v>
      </c>
      <c r="F31" s="144"/>
      <c r="G31" s="144"/>
      <c r="H31" s="144"/>
      <c r="I31" s="144"/>
      <c r="J31" s="144"/>
      <c r="K31" s="144"/>
      <c r="L31" s="144"/>
      <c r="M31" s="144"/>
      <c r="N31" s="144"/>
      <c r="O31" s="144"/>
      <c r="P31" s="144"/>
      <c r="Q31" s="144"/>
      <c r="R31" s="144"/>
      <c r="S31" s="144"/>
      <c r="T31" s="144"/>
      <c r="U31" s="144"/>
      <c r="V31" s="144"/>
      <c r="W31" s="144"/>
      <c r="X31" s="144"/>
      <c r="Y31" s="144"/>
      <c r="Z31" s="144"/>
    </row>
    <row r="32" ht="14.25" customHeight="1">
      <c r="A32" s="144"/>
      <c r="B32" s="182" t="s">
        <v>151</v>
      </c>
      <c r="C32" s="183">
        <v>115.0</v>
      </c>
      <c r="D32" s="183">
        <v>10.0</v>
      </c>
      <c r="E32" s="184">
        <v>15.0</v>
      </c>
      <c r="F32" s="144"/>
      <c r="G32" s="144"/>
      <c r="H32" s="144"/>
      <c r="I32" s="144"/>
      <c r="J32" s="144"/>
      <c r="K32" s="144"/>
      <c r="L32" s="144"/>
      <c r="M32" s="144"/>
      <c r="N32" s="144"/>
      <c r="O32" s="144"/>
      <c r="P32" s="144"/>
      <c r="Q32" s="144"/>
      <c r="R32" s="144"/>
      <c r="S32" s="144"/>
      <c r="T32" s="144"/>
      <c r="U32" s="144"/>
      <c r="V32" s="144"/>
      <c r="W32" s="144"/>
      <c r="X32" s="144"/>
      <c r="Y32" s="144"/>
      <c r="Z32" s="144"/>
    </row>
    <row r="33" ht="14.25" customHeight="1">
      <c r="A33" s="144"/>
      <c r="B33" s="182" t="s">
        <v>152</v>
      </c>
      <c r="C33" s="183">
        <v>115.0</v>
      </c>
      <c r="D33" s="183">
        <v>10.0</v>
      </c>
      <c r="E33" s="184">
        <v>20.0</v>
      </c>
      <c r="F33" s="144"/>
      <c r="G33" s="144"/>
      <c r="H33" s="144"/>
      <c r="I33" s="144"/>
      <c r="J33" s="144"/>
      <c r="K33" s="144"/>
      <c r="L33" s="144"/>
      <c r="M33" s="144"/>
      <c r="N33" s="144"/>
      <c r="O33" s="144"/>
      <c r="P33" s="144"/>
      <c r="Q33" s="144"/>
      <c r="R33" s="144"/>
      <c r="S33" s="144"/>
      <c r="T33" s="144"/>
      <c r="U33" s="144"/>
      <c r="V33" s="144"/>
      <c r="W33" s="144"/>
      <c r="X33" s="144"/>
      <c r="Y33" s="144"/>
      <c r="Z33" s="144"/>
    </row>
    <row r="34" ht="14.25" customHeight="1">
      <c r="A34" s="144"/>
      <c r="B34" s="185" t="s">
        <v>153</v>
      </c>
      <c r="C34" s="186">
        <v>115.0</v>
      </c>
      <c r="D34" s="186">
        <v>10.0</v>
      </c>
      <c r="E34" s="187">
        <v>20.0</v>
      </c>
      <c r="F34" s="144"/>
      <c r="G34" s="144"/>
      <c r="H34" s="144"/>
      <c r="I34" s="144"/>
      <c r="J34" s="144"/>
      <c r="K34" s="144"/>
      <c r="L34" s="144"/>
      <c r="M34" s="144"/>
      <c r="N34" s="144"/>
      <c r="O34" s="144"/>
      <c r="P34" s="144"/>
      <c r="Q34" s="144"/>
      <c r="R34" s="144"/>
      <c r="S34" s="144"/>
      <c r="T34" s="144"/>
      <c r="U34" s="144"/>
      <c r="V34" s="144"/>
      <c r="W34" s="144"/>
      <c r="X34" s="144"/>
      <c r="Y34" s="144"/>
      <c r="Z34" s="144"/>
    </row>
    <row r="35" ht="14.25" customHeight="1">
      <c r="A35" s="144"/>
      <c r="B35" s="144"/>
      <c r="C35" s="144"/>
      <c r="D35" s="144"/>
      <c r="E35" s="144"/>
      <c r="F35" s="144"/>
      <c r="G35" s="144"/>
      <c r="H35" s="144"/>
      <c r="I35" s="144"/>
      <c r="J35" s="144"/>
      <c r="K35" s="144"/>
      <c r="L35" s="144"/>
      <c r="M35" s="144"/>
      <c r="N35" s="144"/>
      <c r="O35" s="144"/>
      <c r="P35" s="144"/>
      <c r="Q35" s="144"/>
      <c r="R35" s="144"/>
      <c r="S35" s="144"/>
      <c r="T35" s="144"/>
      <c r="U35" s="144"/>
      <c r="V35" s="144"/>
      <c r="W35" s="144"/>
      <c r="X35" s="144"/>
      <c r="Y35" s="144"/>
      <c r="Z35" s="144"/>
    </row>
    <row r="36" ht="28.5" customHeight="1">
      <c r="A36" s="144"/>
      <c r="B36" s="144"/>
      <c r="C36" s="144"/>
      <c r="D36" s="144"/>
      <c r="E36" s="144"/>
      <c r="F36" s="144"/>
      <c r="G36" s="144"/>
      <c r="H36" s="144"/>
      <c r="I36" s="144"/>
      <c r="J36" s="144"/>
      <c r="K36" s="144"/>
      <c r="L36" s="144"/>
      <c r="M36" s="144"/>
      <c r="N36" s="144"/>
      <c r="O36" s="144"/>
      <c r="P36" s="144"/>
      <c r="Q36" s="144"/>
      <c r="R36" s="144"/>
      <c r="S36" s="144"/>
      <c r="T36" s="144"/>
      <c r="U36" s="144"/>
      <c r="V36" s="144"/>
      <c r="W36" s="144"/>
      <c r="X36" s="144"/>
      <c r="Y36" s="144"/>
      <c r="Z36" s="144"/>
    </row>
    <row r="37" ht="14.25" customHeight="1">
      <c r="A37" s="144"/>
      <c r="B37" s="144"/>
      <c r="C37" s="144"/>
      <c r="D37" s="144"/>
      <c r="E37" s="144"/>
      <c r="F37" s="144"/>
      <c r="G37" s="144"/>
      <c r="H37" s="144"/>
      <c r="I37" s="144"/>
      <c r="J37" s="144"/>
      <c r="K37" s="144"/>
      <c r="L37" s="144"/>
      <c r="M37" s="144"/>
      <c r="N37" s="144"/>
      <c r="O37" s="144"/>
      <c r="P37" s="144"/>
      <c r="Q37" s="144"/>
      <c r="R37" s="144"/>
      <c r="S37" s="144"/>
      <c r="T37" s="144"/>
      <c r="U37" s="144"/>
      <c r="V37" s="144"/>
      <c r="W37" s="144"/>
      <c r="X37" s="144"/>
      <c r="Y37" s="144"/>
      <c r="Z37" s="144"/>
    </row>
    <row r="38" ht="14.25" customHeight="1">
      <c r="A38" s="144"/>
      <c r="B38" s="144"/>
      <c r="C38" s="144"/>
      <c r="D38" s="144"/>
      <c r="E38" s="144"/>
      <c r="F38" s="144"/>
      <c r="G38" s="144"/>
      <c r="H38" s="144"/>
      <c r="I38" s="144"/>
      <c r="J38" s="144"/>
      <c r="K38" s="144"/>
      <c r="L38" s="144"/>
      <c r="M38" s="144"/>
      <c r="N38" s="144"/>
      <c r="O38" s="144"/>
      <c r="P38" s="144"/>
      <c r="Q38" s="144"/>
      <c r="R38" s="144"/>
      <c r="S38" s="144"/>
      <c r="T38" s="144"/>
      <c r="U38" s="144"/>
      <c r="V38" s="144"/>
      <c r="W38" s="144"/>
      <c r="X38" s="144"/>
      <c r="Y38" s="144"/>
      <c r="Z38" s="144"/>
    </row>
    <row r="39" ht="14.25" customHeight="1">
      <c r="A39" s="144"/>
      <c r="B39" s="144"/>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row>
    <row r="40" ht="14.25" customHeight="1">
      <c r="A40" s="144"/>
      <c r="B40" s="144"/>
      <c r="C40" s="144"/>
      <c r="D40" s="144"/>
      <c r="E40" s="144"/>
      <c r="F40" s="144"/>
      <c r="G40" s="144"/>
      <c r="H40" s="144"/>
      <c r="I40" s="144"/>
      <c r="J40" s="144"/>
      <c r="K40" s="144"/>
      <c r="L40" s="144"/>
      <c r="M40" s="144"/>
      <c r="N40" s="144"/>
      <c r="O40" s="144"/>
      <c r="P40" s="144"/>
      <c r="Q40" s="144"/>
      <c r="R40" s="144"/>
      <c r="S40" s="144"/>
      <c r="T40" s="144"/>
      <c r="U40" s="144"/>
      <c r="V40" s="144"/>
      <c r="W40" s="144"/>
      <c r="X40" s="144"/>
      <c r="Y40" s="144"/>
      <c r="Z40" s="144"/>
    </row>
    <row r="41" ht="14.25" customHeight="1">
      <c r="A41" s="144"/>
      <c r="B41" s="144"/>
      <c r="C41" s="144"/>
      <c r="D41" s="144"/>
      <c r="E41" s="144"/>
      <c r="F41" s="144"/>
      <c r="G41" s="144"/>
      <c r="H41" s="144"/>
      <c r="I41" s="144"/>
      <c r="J41" s="144"/>
      <c r="K41" s="144"/>
      <c r="L41" s="144"/>
      <c r="M41" s="144"/>
      <c r="N41" s="144"/>
      <c r="O41" s="144"/>
      <c r="P41" s="144"/>
      <c r="Q41" s="144"/>
      <c r="R41" s="144"/>
      <c r="S41" s="144"/>
      <c r="T41" s="144"/>
      <c r="U41" s="144"/>
      <c r="V41" s="144"/>
      <c r="W41" s="144"/>
      <c r="X41" s="144"/>
      <c r="Y41" s="144"/>
      <c r="Z41" s="144"/>
    </row>
    <row r="42" ht="14.25" customHeight="1">
      <c r="A42" s="144"/>
      <c r="B42" s="144"/>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row>
    <row r="43" ht="14.25" customHeight="1">
      <c r="A43" s="144"/>
      <c r="B43" s="144"/>
      <c r="C43" s="144"/>
      <c r="D43" s="144"/>
      <c r="E43" s="144"/>
      <c r="F43" s="144"/>
      <c r="G43" s="144"/>
      <c r="H43" s="144"/>
      <c r="I43" s="144"/>
      <c r="J43" s="144"/>
      <c r="K43" s="144"/>
      <c r="L43" s="144"/>
      <c r="M43" s="144"/>
      <c r="N43" s="144"/>
      <c r="O43" s="144"/>
      <c r="P43" s="144"/>
      <c r="Q43" s="144"/>
      <c r="R43" s="144"/>
      <c r="S43" s="144"/>
      <c r="T43" s="144"/>
      <c r="U43" s="144"/>
      <c r="V43" s="144"/>
      <c r="W43" s="144"/>
      <c r="X43" s="144"/>
      <c r="Y43" s="144"/>
      <c r="Z43" s="144"/>
    </row>
    <row r="44" ht="14.25" customHeight="1">
      <c r="A44" s="144"/>
      <c r="B44" s="144"/>
      <c r="C44" s="144"/>
      <c r="D44" s="144"/>
      <c r="E44" s="144"/>
      <c r="F44" s="144"/>
      <c r="G44" s="144"/>
      <c r="H44" s="144"/>
      <c r="I44" s="144"/>
      <c r="J44" s="144"/>
      <c r="K44" s="144"/>
      <c r="L44" s="144"/>
      <c r="M44" s="144"/>
      <c r="N44" s="144"/>
      <c r="O44" s="144"/>
      <c r="P44" s="144"/>
      <c r="Q44" s="144"/>
      <c r="R44" s="144"/>
      <c r="S44" s="144"/>
      <c r="T44" s="144"/>
      <c r="U44" s="144"/>
      <c r="V44" s="144"/>
      <c r="W44" s="144"/>
      <c r="X44" s="144"/>
      <c r="Y44" s="144"/>
      <c r="Z44" s="144"/>
    </row>
    <row r="45" ht="14.25" customHeight="1">
      <c r="A45" s="144"/>
      <c r="B45" s="144"/>
      <c r="C45" s="144"/>
      <c r="D45" s="144"/>
      <c r="E45" s="144"/>
      <c r="F45" s="144"/>
      <c r="G45" s="144"/>
      <c r="H45" s="144"/>
      <c r="I45" s="144"/>
      <c r="J45" s="144"/>
      <c r="K45" s="144"/>
      <c r="L45" s="144"/>
      <c r="M45" s="144"/>
      <c r="N45" s="144"/>
      <c r="O45" s="144"/>
      <c r="P45" s="144"/>
      <c r="Q45" s="144"/>
      <c r="R45" s="144"/>
      <c r="S45" s="144"/>
      <c r="T45" s="144"/>
      <c r="U45" s="144"/>
      <c r="V45" s="144"/>
      <c r="W45" s="144"/>
      <c r="X45" s="144"/>
      <c r="Y45" s="144"/>
      <c r="Z45" s="144"/>
    </row>
    <row r="46" ht="14.25" customHeight="1">
      <c r="A46" s="144"/>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row>
    <row r="47" ht="14.25" customHeight="1">
      <c r="A47" s="144"/>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row>
    <row r="48" ht="14.25" customHeight="1">
      <c r="A48" s="144"/>
      <c r="B48" s="144"/>
      <c r="C48" s="144"/>
      <c r="D48" s="144"/>
      <c r="E48" s="144"/>
      <c r="F48" s="144"/>
      <c r="G48" s="144"/>
      <c r="H48" s="144"/>
      <c r="I48" s="144"/>
      <c r="J48" s="144"/>
      <c r="K48" s="144"/>
      <c r="L48" s="144"/>
      <c r="M48" s="144"/>
      <c r="N48" s="144"/>
      <c r="O48" s="144"/>
      <c r="P48" s="144"/>
      <c r="Q48" s="144"/>
      <c r="R48" s="144"/>
      <c r="S48" s="144"/>
      <c r="T48" s="144"/>
      <c r="U48" s="144"/>
      <c r="V48" s="144"/>
      <c r="W48" s="144"/>
      <c r="X48" s="144"/>
      <c r="Y48" s="144"/>
      <c r="Z48" s="144"/>
    </row>
    <row r="49" ht="14.25" customHeight="1">
      <c r="A49" s="144"/>
      <c r="B49" s="144"/>
      <c r="C49" s="144"/>
      <c r="D49" s="144"/>
      <c r="E49" s="144"/>
      <c r="F49" s="144"/>
      <c r="G49" s="144"/>
      <c r="H49" s="144"/>
      <c r="I49" s="144"/>
      <c r="J49" s="144"/>
      <c r="K49" s="144"/>
      <c r="L49" s="144"/>
      <c r="M49" s="144"/>
      <c r="N49" s="144"/>
      <c r="O49" s="144"/>
      <c r="P49" s="144"/>
      <c r="Q49" s="144"/>
      <c r="R49" s="144"/>
      <c r="S49" s="144"/>
      <c r="T49" s="144"/>
      <c r="U49" s="144"/>
      <c r="V49" s="144"/>
      <c r="W49" s="144"/>
      <c r="X49" s="144"/>
      <c r="Y49" s="144"/>
      <c r="Z49" s="144"/>
    </row>
    <row r="50" ht="14.25" customHeight="1">
      <c r="A50" s="144"/>
      <c r="B50" s="144"/>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row>
    <row r="51" ht="14.25" customHeight="1">
      <c r="A51" s="144"/>
      <c r="B51" s="144"/>
      <c r="C51" s="144"/>
      <c r="D51" s="144"/>
      <c r="E51" s="144"/>
      <c r="F51" s="144"/>
      <c r="G51" s="144"/>
      <c r="H51" s="144"/>
      <c r="I51" s="144"/>
      <c r="J51" s="144"/>
      <c r="K51" s="144"/>
      <c r="L51" s="144"/>
      <c r="M51" s="144"/>
      <c r="N51" s="144"/>
      <c r="O51" s="144"/>
      <c r="P51" s="144"/>
      <c r="Q51" s="144"/>
      <c r="R51" s="144"/>
      <c r="S51" s="144"/>
      <c r="T51" s="144"/>
      <c r="U51" s="144"/>
      <c r="V51" s="144"/>
      <c r="W51" s="144"/>
      <c r="X51" s="144"/>
      <c r="Y51" s="144"/>
      <c r="Z51" s="144"/>
    </row>
    <row r="52" ht="14.25" customHeight="1">
      <c r="A52" s="144"/>
      <c r="B52" s="144"/>
      <c r="C52" s="144"/>
      <c r="D52" s="144"/>
      <c r="E52" s="144"/>
      <c r="F52" s="144"/>
      <c r="G52" s="144"/>
      <c r="H52" s="144"/>
      <c r="I52" s="144"/>
      <c r="J52" s="144"/>
      <c r="K52" s="144"/>
      <c r="L52" s="144"/>
      <c r="M52" s="144"/>
      <c r="N52" s="144"/>
      <c r="O52" s="144"/>
      <c r="P52" s="144"/>
      <c r="Q52" s="144"/>
      <c r="R52" s="144"/>
      <c r="S52" s="144"/>
      <c r="T52" s="144"/>
      <c r="U52" s="144"/>
      <c r="V52" s="144"/>
      <c r="W52" s="144"/>
      <c r="X52" s="144"/>
      <c r="Y52" s="144"/>
      <c r="Z52" s="144"/>
    </row>
    <row r="53" ht="14.25" customHeight="1">
      <c r="A53" s="144"/>
      <c r="B53" s="144"/>
      <c r="C53" s="144"/>
      <c r="D53" s="144"/>
      <c r="E53" s="144"/>
      <c r="F53" s="144"/>
      <c r="G53" s="144"/>
      <c r="H53" s="144"/>
      <c r="I53" s="144"/>
      <c r="J53" s="144"/>
      <c r="K53" s="144"/>
      <c r="L53" s="144"/>
      <c r="M53" s="144"/>
      <c r="N53" s="144"/>
      <c r="O53" s="144"/>
      <c r="P53" s="144"/>
      <c r="Q53" s="144"/>
      <c r="R53" s="144"/>
      <c r="S53" s="144"/>
      <c r="T53" s="144"/>
      <c r="U53" s="144"/>
      <c r="V53" s="144"/>
      <c r="W53" s="144"/>
      <c r="X53" s="144"/>
      <c r="Y53" s="144"/>
      <c r="Z53" s="144"/>
    </row>
    <row r="54" ht="14.25" customHeight="1">
      <c r="A54" s="144"/>
      <c r="B54" s="144"/>
      <c r="C54" s="144"/>
      <c r="D54" s="144"/>
      <c r="E54" s="144"/>
      <c r="F54" s="144"/>
      <c r="G54" s="144"/>
      <c r="H54" s="144"/>
      <c r="I54" s="144"/>
      <c r="J54" s="144"/>
      <c r="K54" s="144"/>
      <c r="L54" s="144"/>
      <c r="M54" s="144"/>
      <c r="N54" s="144"/>
      <c r="O54" s="144"/>
      <c r="P54" s="144"/>
      <c r="Q54" s="144"/>
      <c r="R54" s="144"/>
      <c r="S54" s="144"/>
      <c r="T54" s="144"/>
      <c r="U54" s="144"/>
      <c r="V54" s="144"/>
      <c r="W54" s="144"/>
      <c r="X54" s="144"/>
      <c r="Y54" s="144"/>
      <c r="Z54" s="144"/>
    </row>
    <row r="55" ht="14.25" customHeight="1">
      <c r="A55" s="144"/>
      <c r="B55" s="144"/>
      <c r="C55" s="144"/>
      <c r="D55" s="144"/>
      <c r="E55" s="144"/>
      <c r="F55" s="144"/>
      <c r="G55" s="144"/>
      <c r="H55" s="144"/>
      <c r="I55" s="144"/>
      <c r="J55" s="144"/>
      <c r="K55" s="144"/>
      <c r="L55" s="144"/>
      <c r="M55" s="144"/>
      <c r="N55" s="144"/>
      <c r="O55" s="144"/>
      <c r="P55" s="144"/>
      <c r="Q55" s="144"/>
      <c r="R55" s="144"/>
      <c r="S55" s="144"/>
      <c r="T55" s="144"/>
      <c r="U55" s="144"/>
      <c r="V55" s="144"/>
      <c r="W55" s="144"/>
      <c r="X55" s="144"/>
      <c r="Y55" s="144"/>
      <c r="Z55" s="144"/>
    </row>
    <row r="56" ht="14.25" customHeight="1">
      <c r="A56" s="144"/>
      <c r="B56" s="144"/>
      <c r="C56" s="144"/>
      <c r="D56" s="144"/>
      <c r="E56" s="144"/>
      <c r="F56" s="144"/>
      <c r="G56" s="144"/>
      <c r="H56" s="144"/>
      <c r="I56" s="144"/>
      <c r="J56" s="144"/>
      <c r="K56" s="144"/>
      <c r="L56" s="144"/>
      <c r="M56" s="144"/>
      <c r="N56" s="144"/>
      <c r="O56" s="144"/>
      <c r="P56" s="144"/>
      <c r="Q56" s="144"/>
      <c r="R56" s="144"/>
      <c r="S56" s="144"/>
      <c r="T56" s="144"/>
      <c r="U56" s="144"/>
      <c r="V56" s="144"/>
      <c r="W56" s="144"/>
      <c r="X56" s="144"/>
      <c r="Y56" s="144"/>
      <c r="Z56" s="144"/>
    </row>
    <row r="57" ht="14.25" customHeight="1">
      <c r="A57" s="144"/>
      <c r="B57" s="144"/>
      <c r="C57" s="144"/>
      <c r="D57" s="144"/>
      <c r="E57" s="144"/>
      <c r="F57" s="144"/>
      <c r="G57" s="144"/>
      <c r="H57" s="144"/>
      <c r="I57" s="144"/>
      <c r="J57" s="144"/>
      <c r="K57" s="144"/>
      <c r="L57" s="144"/>
      <c r="M57" s="144"/>
      <c r="N57" s="144"/>
      <c r="O57" s="144"/>
      <c r="P57" s="144"/>
      <c r="Q57" s="144"/>
      <c r="R57" s="144"/>
      <c r="S57" s="144"/>
      <c r="T57" s="144"/>
      <c r="U57" s="144"/>
      <c r="V57" s="144"/>
      <c r="W57" s="144"/>
      <c r="X57" s="144"/>
      <c r="Y57" s="144"/>
      <c r="Z57" s="144"/>
    </row>
    <row r="58" ht="14.25" customHeight="1">
      <c r="A58" s="144"/>
      <c r="B58" s="144"/>
      <c r="C58" s="144"/>
      <c r="D58" s="144"/>
      <c r="E58" s="144"/>
      <c r="F58" s="144"/>
      <c r="G58" s="144"/>
      <c r="H58" s="144"/>
      <c r="I58" s="144"/>
      <c r="J58" s="144"/>
      <c r="K58" s="144"/>
      <c r="L58" s="144"/>
      <c r="M58" s="144"/>
      <c r="N58" s="144"/>
      <c r="O58" s="144"/>
      <c r="P58" s="144"/>
      <c r="Q58" s="144"/>
      <c r="R58" s="144"/>
      <c r="S58" s="144"/>
      <c r="T58" s="144"/>
      <c r="U58" s="144"/>
      <c r="V58" s="144"/>
      <c r="W58" s="144"/>
      <c r="X58" s="144"/>
      <c r="Y58" s="144"/>
      <c r="Z58" s="144"/>
    </row>
    <row r="59" ht="14.25" customHeight="1">
      <c r="A59" s="144"/>
      <c r="B59" s="144"/>
      <c r="C59" s="144"/>
      <c r="D59" s="144"/>
      <c r="E59" s="144"/>
      <c r="F59" s="144"/>
      <c r="G59" s="144"/>
      <c r="H59" s="144"/>
      <c r="I59" s="144"/>
      <c r="J59" s="144"/>
      <c r="K59" s="144"/>
      <c r="L59" s="144"/>
      <c r="M59" s="144"/>
      <c r="N59" s="144"/>
      <c r="O59" s="144"/>
      <c r="P59" s="144"/>
      <c r="Q59" s="144"/>
      <c r="R59" s="144"/>
      <c r="S59" s="144"/>
      <c r="T59" s="144"/>
      <c r="U59" s="144"/>
      <c r="V59" s="144"/>
      <c r="W59" s="144"/>
      <c r="X59" s="144"/>
      <c r="Y59" s="144"/>
      <c r="Z59" s="144"/>
    </row>
    <row r="60" ht="14.25" customHeight="1">
      <c r="A60" s="144"/>
      <c r="B60" s="144"/>
      <c r="C60" s="144"/>
      <c r="D60" s="144"/>
      <c r="E60" s="144"/>
      <c r="F60" s="144"/>
      <c r="G60" s="144"/>
      <c r="H60" s="144"/>
      <c r="I60" s="144"/>
      <c r="J60" s="144"/>
      <c r="K60" s="144"/>
      <c r="L60" s="144"/>
      <c r="M60" s="144"/>
      <c r="N60" s="144"/>
      <c r="O60" s="144"/>
      <c r="P60" s="144"/>
      <c r="Q60" s="144"/>
      <c r="R60" s="144"/>
      <c r="S60" s="144"/>
      <c r="T60" s="144"/>
      <c r="U60" s="144"/>
      <c r="V60" s="144"/>
      <c r="W60" s="144"/>
      <c r="X60" s="144"/>
      <c r="Y60" s="144"/>
      <c r="Z60" s="144"/>
    </row>
    <row r="61" ht="14.25" customHeight="1">
      <c r="A61" s="144"/>
      <c r="B61" s="144"/>
      <c r="C61" s="144"/>
      <c r="D61" s="144"/>
      <c r="E61" s="144"/>
      <c r="F61" s="144"/>
      <c r="G61" s="144"/>
      <c r="H61" s="144"/>
      <c r="I61" s="144"/>
      <c r="J61" s="144"/>
      <c r="K61" s="144"/>
      <c r="L61" s="144"/>
      <c r="M61" s="144"/>
      <c r="N61" s="144"/>
      <c r="O61" s="144"/>
      <c r="P61" s="144"/>
      <c r="Q61" s="144"/>
      <c r="R61" s="144"/>
      <c r="S61" s="144"/>
      <c r="T61" s="144"/>
      <c r="U61" s="144"/>
      <c r="V61" s="144"/>
      <c r="W61" s="144"/>
      <c r="X61" s="144"/>
      <c r="Y61" s="144"/>
      <c r="Z61" s="144"/>
    </row>
    <row r="62" ht="14.25" customHeight="1">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144"/>
      <c r="Y62" s="144"/>
      <c r="Z62" s="144"/>
    </row>
    <row r="63" ht="14.25" customHeight="1">
      <c r="A63" s="144"/>
      <c r="B63" s="144"/>
      <c r="C63" s="144"/>
      <c r="D63" s="144"/>
      <c r="E63" s="144"/>
      <c r="F63" s="144"/>
      <c r="G63" s="144"/>
      <c r="H63" s="144"/>
      <c r="I63" s="144"/>
      <c r="J63" s="144"/>
      <c r="K63" s="144"/>
      <c r="L63" s="144"/>
      <c r="M63" s="144"/>
      <c r="N63" s="144"/>
      <c r="O63" s="144"/>
      <c r="P63" s="144"/>
      <c r="Q63" s="144"/>
      <c r="R63" s="144"/>
      <c r="S63" s="144"/>
      <c r="T63" s="144"/>
      <c r="U63" s="144"/>
      <c r="V63" s="144"/>
      <c r="W63" s="144"/>
      <c r="X63" s="144"/>
      <c r="Y63" s="144"/>
      <c r="Z63" s="144"/>
    </row>
    <row r="64" ht="14.25" customHeight="1">
      <c r="A64" s="144"/>
      <c r="B64" s="144"/>
      <c r="C64" s="144"/>
      <c r="D64" s="144"/>
      <c r="E64" s="144"/>
      <c r="F64" s="144"/>
      <c r="G64" s="144"/>
      <c r="H64" s="144"/>
      <c r="I64" s="144"/>
      <c r="J64" s="144"/>
      <c r="K64" s="144"/>
      <c r="L64" s="144"/>
      <c r="M64" s="144"/>
      <c r="N64" s="144"/>
      <c r="O64" s="144"/>
      <c r="P64" s="144"/>
      <c r="Q64" s="144"/>
      <c r="R64" s="144"/>
      <c r="S64" s="144"/>
      <c r="T64" s="144"/>
      <c r="U64" s="144"/>
      <c r="V64" s="144"/>
      <c r="W64" s="144"/>
      <c r="X64" s="144"/>
      <c r="Y64" s="144"/>
      <c r="Z64" s="144"/>
    </row>
    <row r="65" ht="14.25" customHeight="1">
      <c r="A65" s="144"/>
      <c r="B65" s="144"/>
      <c r="C65" s="144"/>
      <c r="D65" s="144"/>
      <c r="E65" s="144"/>
      <c r="F65" s="144"/>
      <c r="G65" s="144"/>
      <c r="H65" s="144"/>
      <c r="I65" s="144"/>
      <c r="J65" s="144"/>
      <c r="K65" s="144"/>
      <c r="L65" s="144"/>
      <c r="M65" s="144"/>
      <c r="N65" s="144"/>
      <c r="O65" s="144"/>
      <c r="P65" s="144"/>
      <c r="Q65" s="144"/>
      <c r="R65" s="144"/>
      <c r="S65" s="144"/>
      <c r="T65" s="144"/>
      <c r="U65" s="144"/>
      <c r="V65" s="144"/>
      <c r="W65" s="144"/>
      <c r="X65" s="144"/>
      <c r="Y65" s="144"/>
      <c r="Z65" s="144"/>
    </row>
    <row r="66" ht="14.25" customHeight="1">
      <c r="A66" s="144"/>
      <c r="B66" s="144"/>
      <c r="C66" s="144"/>
      <c r="D66" s="144"/>
      <c r="E66" s="144"/>
      <c r="F66" s="144"/>
      <c r="G66" s="144"/>
      <c r="H66" s="144"/>
      <c r="I66" s="144"/>
      <c r="J66" s="144"/>
      <c r="K66" s="144"/>
      <c r="L66" s="144"/>
      <c r="M66" s="144"/>
      <c r="N66" s="144"/>
      <c r="O66" s="144"/>
      <c r="P66" s="144"/>
      <c r="Q66" s="144"/>
      <c r="R66" s="144"/>
      <c r="S66" s="144"/>
      <c r="T66" s="144"/>
      <c r="U66" s="144"/>
      <c r="V66" s="144"/>
      <c r="W66" s="144"/>
      <c r="X66" s="144"/>
      <c r="Y66" s="144"/>
      <c r="Z66" s="144"/>
    </row>
    <row r="67" ht="14.25" customHeight="1">
      <c r="A67" s="144"/>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row>
    <row r="68" ht="14.25" customHeight="1">
      <c r="A68" s="144"/>
      <c r="B68" s="144"/>
      <c r="C68" s="144"/>
      <c r="D68" s="144"/>
      <c r="E68" s="144"/>
      <c r="F68" s="144"/>
      <c r="G68" s="144"/>
      <c r="H68" s="144"/>
      <c r="I68" s="144"/>
      <c r="J68" s="144"/>
      <c r="K68" s="144"/>
      <c r="L68" s="144"/>
      <c r="M68" s="144"/>
      <c r="N68" s="144"/>
      <c r="O68" s="144"/>
      <c r="P68" s="144"/>
      <c r="Q68" s="144"/>
      <c r="R68" s="144"/>
      <c r="S68" s="144"/>
      <c r="T68" s="144"/>
      <c r="U68" s="144"/>
      <c r="V68" s="144"/>
      <c r="W68" s="144"/>
      <c r="X68" s="144"/>
      <c r="Y68" s="144"/>
      <c r="Z68" s="144"/>
    </row>
    <row r="69" ht="14.25" customHeight="1">
      <c r="A69" s="144"/>
      <c r="B69" s="144"/>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row>
    <row r="70" ht="14.25" customHeight="1">
      <c r="A70" s="144"/>
      <c r="B70" s="144"/>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row>
    <row r="71" ht="14.25" customHeight="1">
      <c r="A71" s="144"/>
      <c r="B71" s="144"/>
      <c r="C71" s="144"/>
      <c r="D71" s="144"/>
      <c r="E71" s="144"/>
      <c r="F71" s="144"/>
      <c r="G71" s="144"/>
      <c r="H71" s="144"/>
      <c r="I71" s="144"/>
      <c r="J71" s="144"/>
      <c r="K71" s="144"/>
      <c r="L71" s="144"/>
      <c r="M71" s="144"/>
      <c r="N71" s="144"/>
      <c r="O71" s="144"/>
      <c r="P71" s="144"/>
      <c r="Q71" s="144"/>
      <c r="R71" s="144"/>
      <c r="S71" s="144"/>
      <c r="T71" s="144"/>
      <c r="U71" s="144"/>
      <c r="V71" s="144"/>
      <c r="W71" s="144"/>
      <c r="X71" s="144"/>
      <c r="Y71" s="144"/>
      <c r="Z71" s="144"/>
    </row>
    <row r="72" ht="14.25" customHeight="1">
      <c r="A72" s="144"/>
      <c r="B72" s="144"/>
      <c r="C72" s="144"/>
      <c r="D72" s="144"/>
      <c r="E72" s="144"/>
      <c r="F72" s="144"/>
      <c r="G72" s="144"/>
      <c r="H72" s="144"/>
      <c r="I72" s="144"/>
      <c r="J72" s="144"/>
      <c r="K72" s="144"/>
      <c r="L72" s="144"/>
      <c r="M72" s="144"/>
      <c r="N72" s="144"/>
      <c r="O72" s="144"/>
      <c r="P72" s="144"/>
      <c r="Q72" s="144"/>
      <c r="R72" s="144"/>
      <c r="S72" s="144"/>
      <c r="T72" s="144"/>
      <c r="U72" s="144"/>
      <c r="V72" s="144"/>
      <c r="W72" s="144"/>
      <c r="X72" s="144"/>
      <c r="Y72" s="144"/>
      <c r="Z72" s="144"/>
    </row>
    <row r="73" ht="14.25" customHeight="1">
      <c r="A73" s="144"/>
      <c r="B73" s="144"/>
      <c r="C73" s="144"/>
      <c r="D73" s="144"/>
      <c r="E73" s="144"/>
      <c r="F73" s="144"/>
      <c r="G73" s="144"/>
      <c r="H73" s="144"/>
      <c r="I73" s="144"/>
      <c r="J73" s="144"/>
      <c r="K73" s="144"/>
      <c r="L73" s="144"/>
      <c r="M73" s="144"/>
      <c r="N73" s="144"/>
      <c r="O73" s="144"/>
      <c r="P73" s="144"/>
      <c r="Q73" s="144"/>
      <c r="R73" s="144"/>
      <c r="S73" s="144"/>
      <c r="T73" s="144"/>
      <c r="U73" s="144"/>
      <c r="V73" s="144"/>
      <c r="W73" s="144"/>
      <c r="X73" s="144"/>
      <c r="Y73" s="144"/>
      <c r="Z73" s="144"/>
    </row>
    <row r="74" ht="14.25" customHeight="1">
      <c r="A74" s="144"/>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row>
    <row r="75" ht="14.25" customHeight="1">
      <c r="A75" s="144"/>
      <c r="B75" s="144"/>
      <c r="C75" s="144"/>
      <c r="D75" s="144"/>
      <c r="E75" s="144"/>
      <c r="F75" s="144"/>
      <c r="G75" s="144"/>
      <c r="H75" s="144"/>
      <c r="I75" s="144"/>
      <c r="J75" s="144"/>
      <c r="K75" s="144"/>
      <c r="L75" s="144"/>
      <c r="M75" s="144"/>
      <c r="N75" s="144"/>
      <c r="O75" s="144"/>
      <c r="P75" s="144"/>
      <c r="Q75" s="144"/>
      <c r="R75" s="144"/>
      <c r="S75" s="144"/>
      <c r="T75" s="144"/>
      <c r="U75" s="144"/>
      <c r="V75" s="144"/>
      <c r="W75" s="144"/>
      <c r="X75" s="144"/>
      <c r="Y75" s="144"/>
      <c r="Z75" s="144"/>
    </row>
    <row r="76" ht="14.25" customHeight="1">
      <c r="A76" s="144"/>
      <c r="B76" s="144"/>
      <c r="C76" s="144"/>
      <c r="D76" s="144"/>
      <c r="E76" s="144"/>
      <c r="F76" s="144"/>
      <c r="G76" s="144"/>
      <c r="H76" s="144"/>
      <c r="I76" s="144"/>
      <c r="J76" s="144"/>
      <c r="K76" s="144"/>
      <c r="L76" s="144"/>
      <c r="M76" s="144"/>
      <c r="N76" s="144"/>
      <c r="O76" s="144"/>
      <c r="P76" s="144"/>
      <c r="Q76" s="144"/>
      <c r="R76" s="144"/>
      <c r="S76" s="144"/>
      <c r="T76" s="144"/>
      <c r="U76" s="144"/>
      <c r="V76" s="144"/>
      <c r="W76" s="144"/>
      <c r="X76" s="144"/>
      <c r="Y76" s="144"/>
      <c r="Z76" s="144"/>
    </row>
    <row r="77" ht="14.25" customHeight="1">
      <c r="A77" s="144"/>
      <c r="B77" s="144"/>
      <c r="C77" s="144"/>
      <c r="D77" s="144"/>
      <c r="E77" s="144"/>
      <c r="F77" s="144"/>
      <c r="G77" s="144"/>
      <c r="H77" s="144"/>
      <c r="I77" s="144"/>
      <c r="J77" s="144"/>
      <c r="K77" s="144"/>
      <c r="L77" s="144"/>
      <c r="M77" s="144"/>
      <c r="N77" s="144"/>
      <c r="O77" s="144"/>
      <c r="P77" s="144"/>
      <c r="Q77" s="144"/>
      <c r="R77" s="144"/>
      <c r="S77" s="144"/>
      <c r="T77" s="144"/>
      <c r="U77" s="144"/>
      <c r="V77" s="144"/>
      <c r="W77" s="144"/>
      <c r="X77" s="144"/>
      <c r="Y77" s="144"/>
      <c r="Z77" s="144"/>
    </row>
    <row r="78" ht="14.25" customHeight="1">
      <c r="A78" s="144"/>
      <c r="B78" s="144"/>
      <c r="C78" s="144"/>
      <c r="D78" s="144"/>
      <c r="E78" s="144"/>
      <c r="F78" s="144"/>
      <c r="G78" s="144"/>
      <c r="H78" s="144"/>
      <c r="I78" s="144"/>
      <c r="J78" s="144"/>
      <c r="K78" s="144"/>
      <c r="L78" s="144"/>
      <c r="M78" s="144"/>
      <c r="N78" s="144"/>
      <c r="O78" s="144"/>
      <c r="P78" s="144"/>
      <c r="Q78" s="144"/>
      <c r="R78" s="144"/>
      <c r="S78" s="144"/>
      <c r="T78" s="144"/>
      <c r="U78" s="144"/>
      <c r="V78" s="144"/>
      <c r="W78" s="144"/>
      <c r="X78" s="144"/>
      <c r="Y78" s="144"/>
      <c r="Z78" s="144"/>
    </row>
    <row r="79" ht="14.25" customHeight="1">
      <c r="A79" s="144"/>
      <c r="B79" s="144"/>
      <c r="C79" s="144"/>
      <c r="D79" s="144"/>
      <c r="E79" s="144"/>
      <c r="F79" s="144"/>
      <c r="G79" s="144"/>
      <c r="H79" s="144"/>
      <c r="I79" s="144"/>
      <c r="J79" s="144"/>
      <c r="K79" s="144"/>
      <c r="L79" s="144"/>
      <c r="M79" s="144"/>
      <c r="N79" s="144"/>
      <c r="O79" s="144"/>
      <c r="P79" s="144"/>
      <c r="Q79" s="144"/>
      <c r="R79" s="144"/>
      <c r="S79" s="144"/>
      <c r="T79" s="144"/>
      <c r="U79" s="144"/>
      <c r="V79" s="144"/>
      <c r="W79" s="144"/>
      <c r="X79" s="144"/>
      <c r="Y79" s="144"/>
      <c r="Z79" s="144"/>
    </row>
    <row r="80" ht="14.25" customHeight="1">
      <c r="A80" s="144"/>
      <c r="B80" s="144"/>
      <c r="C80" s="144"/>
      <c r="D80" s="144"/>
      <c r="E80" s="144"/>
      <c r="F80" s="144"/>
      <c r="G80" s="144"/>
      <c r="H80" s="144"/>
      <c r="I80" s="144"/>
      <c r="J80" s="144"/>
      <c r="K80" s="144"/>
      <c r="L80" s="144"/>
      <c r="M80" s="144"/>
      <c r="N80" s="144"/>
      <c r="O80" s="144"/>
      <c r="P80" s="144"/>
      <c r="Q80" s="144"/>
      <c r="R80" s="144"/>
      <c r="S80" s="144"/>
      <c r="T80" s="144"/>
      <c r="U80" s="144"/>
      <c r="V80" s="144"/>
      <c r="W80" s="144"/>
      <c r="X80" s="144"/>
      <c r="Y80" s="144"/>
      <c r="Z80" s="144"/>
    </row>
    <row r="81" ht="14.25" customHeight="1">
      <c r="A81" s="144"/>
      <c r="B81" s="144"/>
      <c r="C81" s="144"/>
      <c r="D81" s="144"/>
      <c r="E81" s="144"/>
      <c r="F81" s="144"/>
      <c r="G81" s="144"/>
      <c r="H81" s="144"/>
      <c r="I81" s="144"/>
      <c r="J81" s="144"/>
      <c r="K81" s="144"/>
      <c r="L81" s="144"/>
      <c r="M81" s="144"/>
      <c r="N81" s="144"/>
      <c r="O81" s="144"/>
      <c r="P81" s="144"/>
      <c r="Q81" s="144"/>
      <c r="R81" s="144"/>
      <c r="S81" s="144"/>
      <c r="T81" s="144"/>
      <c r="U81" s="144"/>
      <c r="V81" s="144"/>
      <c r="W81" s="144"/>
      <c r="X81" s="144"/>
      <c r="Y81" s="144"/>
      <c r="Z81" s="144"/>
    </row>
    <row r="82" ht="14.25" customHeight="1">
      <c r="A82" s="144"/>
      <c r="B82" s="144"/>
      <c r="C82" s="144"/>
      <c r="D82" s="144"/>
      <c r="E82" s="144"/>
      <c r="F82" s="144"/>
      <c r="G82" s="144"/>
      <c r="H82" s="144"/>
      <c r="I82" s="144"/>
      <c r="J82" s="144"/>
      <c r="K82" s="144"/>
      <c r="L82" s="144"/>
      <c r="M82" s="144"/>
      <c r="N82" s="144"/>
      <c r="O82" s="144"/>
      <c r="P82" s="144"/>
      <c r="Q82" s="144"/>
      <c r="R82" s="144"/>
      <c r="S82" s="144"/>
      <c r="T82" s="144"/>
      <c r="U82" s="144"/>
      <c r="V82" s="144"/>
      <c r="W82" s="144"/>
      <c r="X82" s="144"/>
      <c r="Y82" s="144"/>
      <c r="Z82" s="144"/>
    </row>
    <row r="83" ht="14.25" customHeight="1">
      <c r="A83" s="144"/>
      <c r="B83" s="144"/>
      <c r="C83" s="144"/>
      <c r="D83" s="144"/>
      <c r="E83" s="144"/>
      <c r="F83" s="144"/>
      <c r="G83" s="144"/>
      <c r="H83" s="144"/>
      <c r="I83" s="144"/>
      <c r="J83" s="144"/>
      <c r="K83" s="144"/>
      <c r="L83" s="144"/>
      <c r="M83" s="144"/>
      <c r="N83" s="144"/>
      <c r="O83" s="144"/>
      <c r="P83" s="144"/>
      <c r="Q83" s="144"/>
      <c r="R83" s="144"/>
      <c r="S83" s="144"/>
      <c r="T83" s="144"/>
      <c r="U83" s="144"/>
      <c r="V83" s="144"/>
      <c r="W83" s="144"/>
      <c r="X83" s="144"/>
      <c r="Y83" s="144"/>
      <c r="Z83" s="144"/>
    </row>
    <row r="84" ht="14.25" customHeight="1">
      <c r="A84" s="144"/>
      <c r="B84" s="144"/>
      <c r="C84" s="144"/>
      <c r="D84" s="144"/>
      <c r="E84" s="144"/>
      <c r="F84" s="144"/>
      <c r="G84" s="144"/>
      <c r="H84" s="144"/>
      <c r="I84" s="144"/>
      <c r="J84" s="144"/>
      <c r="K84" s="144"/>
      <c r="L84" s="144"/>
      <c r="M84" s="144"/>
      <c r="N84" s="144"/>
      <c r="O84" s="144"/>
      <c r="P84" s="144"/>
      <c r="Q84" s="144"/>
      <c r="R84" s="144"/>
      <c r="S84" s="144"/>
      <c r="T84" s="144"/>
      <c r="U84" s="144"/>
      <c r="V84" s="144"/>
      <c r="W84" s="144"/>
      <c r="X84" s="144"/>
      <c r="Y84" s="144"/>
      <c r="Z84" s="144"/>
    </row>
    <row r="85" ht="14.25" customHeight="1">
      <c r="A85" s="144"/>
      <c r="B85" s="144"/>
      <c r="C85" s="144"/>
      <c r="D85" s="144"/>
      <c r="E85" s="144"/>
      <c r="F85" s="144"/>
      <c r="G85" s="144"/>
      <c r="H85" s="144"/>
      <c r="I85" s="144"/>
      <c r="J85" s="144"/>
      <c r="K85" s="144"/>
      <c r="L85" s="144"/>
      <c r="M85" s="144"/>
      <c r="N85" s="144"/>
      <c r="O85" s="144"/>
      <c r="P85" s="144"/>
      <c r="Q85" s="144"/>
      <c r="R85" s="144"/>
      <c r="S85" s="144"/>
      <c r="T85" s="144"/>
      <c r="U85" s="144"/>
      <c r="V85" s="144"/>
      <c r="W85" s="144"/>
      <c r="X85" s="144"/>
      <c r="Y85" s="144"/>
      <c r="Z85" s="144"/>
    </row>
    <row r="86" ht="14.25" customHeight="1">
      <c r="A86" s="144"/>
      <c r="B86" s="144"/>
      <c r="C86" s="144"/>
      <c r="D86" s="144"/>
      <c r="E86" s="144"/>
      <c r="F86" s="144"/>
      <c r="G86" s="144"/>
      <c r="H86" s="144"/>
      <c r="I86" s="144"/>
      <c r="J86" s="144"/>
      <c r="K86" s="144"/>
      <c r="L86" s="144"/>
      <c r="M86" s="144"/>
      <c r="N86" s="144"/>
      <c r="O86" s="144"/>
      <c r="P86" s="144"/>
      <c r="Q86" s="144"/>
      <c r="R86" s="144"/>
      <c r="S86" s="144"/>
      <c r="T86" s="144"/>
      <c r="U86" s="144"/>
      <c r="V86" s="144"/>
      <c r="W86" s="144"/>
      <c r="X86" s="144"/>
      <c r="Y86" s="144"/>
      <c r="Z86" s="144"/>
    </row>
    <row r="87" ht="14.25" customHeight="1">
      <c r="A87" s="144"/>
      <c r="B87" s="144"/>
      <c r="C87" s="144"/>
      <c r="D87" s="144"/>
      <c r="E87" s="144"/>
      <c r="F87" s="144"/>
      <c r="G87" s="144"/>
      <c r="H87" s="144"/>
      <c r="I87" s="144"/>
      <c r="J87" s="144"/>
      <c r="K87" s="144"/>
      <c r="L87" s="144"/>
      <c r="M87" s="144"/>
      <c r="N87" s="144"/>
      <c r="O87" s="144"/>
      <c r="P87" s="144"/>
      <c r="Q87" s="144"/>
      <c r="R87" s="144"/>
      <c r="S87" s="144"/>
      <c r="T87" s="144"/>
      <c r="U87" s="144"/>
      <c r="V87" s="144"/>
      <c r="W87" s="144"/>
      <c r="X87" s="144"/>
      <c r="Y87" s="144"/>
      <c r="Z87" s="144"/>
    </row>
    <row r="88" ht="14.25" customHeight="1">
      <c r="A88" s="144"/>
      <c r="B88" s="144"/>
      <c r="C88" s="144"/>
      <c r="D88" s="144"/>
      <c r="E88" s="144"/>
      <c r="F88" s="144"/>
      <c r="G88" s="144"/>
      <c r="H88" s="144"/>
      <c r="I88" s="144"/>
      <c r="J88" s="144"/>
      <c r="K88" s="144"/>
      <c r="L88" s="144"/>
      <c r="M88" s="144"/>
      <c r="N88" s="144"/>
      <c r="O88" s="144"/>
      <c r="P88" s="144"/>
      <c r="Q88" s="144"/>
      <c r="R88" s="144"/>
      <c r="S88" s="144"/>
      <c r="T88" s="144"/>
      <c r="U88" s="144"/>
      <c r="V88" s="144"/>
      <c r="W88" s="144"/>
      <c r="X88" s="144"/>
      <c r="Y88" s="144"/>
      <c r="Z88" s="144"/>
    </row>
    <row r="89" ht="14.25" customHeight="1">
      <c r="A89" s="144"/>
      <c r="B89" s="144"/>
      <c r="C89" s="144"/>
      <c r="D89" s="144"/>
      <c r="E89" s="144"/>
      <c r="F89" s="144"/>
      <c r="G89" s="144"/>
      <c r="H89" s="144"/>
      <c r="I89" s="144"/>
      <c r="J89" s="144"/>
      <c r="K89" s="144"/>
      <c r="L89" s="144"/>
      <c r="M89" s="144"/>
      <c r="N89" s="144"/>
      <c r="O89" s="144"/>
      <c r="P89" s="144"/>
      <c r="Q89" s="144"/>
      <c r="R89" s="144"/>
      <c r="S89" s="144"/>
      <c r="T89" s="144"/>
      <c r="U89" s="144"/>
      <c r="V89" s="144"/>
      <c r="W89" s="144"/>
      <c r="X89" s="144"/>
      <c r="Y89" s="144"/>
      <c r="Z89" s="144"/>
    </row>
    <row r="90" ht="14.25" customHeight="1">
      <c r="A90" s="144"/>
      <c r="B90" s="144"/>
      <c r="C90" s="144"/>
      <c r="D90" s="144"/>
      <c r="E90" s="144"/>
      <c r="F90" s="144"/>
      <c r="G90" s="144"/>
      <c r="H90" s="144"/>
      <c r="I90" s="144"/>
      <c r="J90" s="144"/>
      <c r="K90" s="144"/>
      <c r="L90" s="144"/>
      <c r="M90" s="144"/>
      <c r="N90" s="144"/>
      <c r="O90" s="144"/>
      <c r="P90" s="144"/>
      <c r="Q90" s="144"/>
      <c r="R90" s="144"/>
      <c r="S90" s="144"/>
      <c r="T90" s="144"/>
      <c r="U90" s="144"/>
      <c r="V90" s="144"/>
      <c r="W90" s="144"/>
      <c r="X90" s="144"/>
      <c r="Y90" s="144"/>
      <c r="Z90" s="144"/>
    </row>
    <row r="91" ht="14.25" customHeight="1">
      <c r="A91" s="144"/>
      <c r="B91" s="144"/>
      <c r="C91" s="144"/>
      <c r="D91" s="144"/>
      <c r="E91" s="144"/>
      <c r="F91" s="144"/>
      <c r="G91" s="144"/>
      <c r="H91" s="144"/>
      <c r="I91" s="144"/>
      <c r="J91" s="144"/>
      <c r="K91" s="144"/>
      <c r="L91" s="144"/>
      <c r="M91" s="144"/>
      <c r="N91" s="144"/>
      <c r="O91" s="144"/>
      <c r="P91" s="144"/>
      <c r="Q91" s="144"/>
      <c r="R91" s="144"/>
      <c r="S91" s="144"/>
      <c r="T91" s="144"/>
      <c r="U91" s="144"/>
      <c r="V91" s="144"/>
      <c r="W91" s="144"/>
      <c r="X91" s="144"/>
      <c r="Y91" s="144"/>
      <c r="Z91" s="144"/>
    </row>
    <row r="92" ht="14.25" customHeight="1">
      <c r="A92" s="144"/>
      <c r="B92" s="144"/>
      <c r="C92" s="144"/>
      <c r="D92" s="144"/>
      <c r="E92" s="144"/>
      <c r="F92" s="144"/>
      <c r="G92" s="144"/>
      <c r="H92" s="144"/>
      <c r="I92" s="144"/>
      <c r="J92" s="144"/>
      <c r="K92" s="144"/>
      <c r="L92" s="144"/>
      <c r="M92" s="144"/>
      <c r="N92" s="144"/>
      <c r="O92" s="144"/>
      <c r="P92" s="144"/>
      <c r="Q92" s="144"/>
      <c r="R92" s="144"/>
      <c r="S92" s="144"/>
      <c r="T92" s="144"/>
      <c r="U92" s="144"/>
      <c r="V92" s="144"/>
      <c r="W92" s="144"/>
      <c r="X92" s="144"/>
      <c r="Y92" s="144"/>
      <c r="Z92" s="144"/>
    </row>
    <row r="93" ht="14.25" customHeight="1">
      <c r="A93" s="144"/>
      <c r="B93" s="144"/>
      <c r="C93" s="144"/>
      <c r="D93" s="144"/>
      <c r="E93" s="144"/>
      <c r="F93" s="144"/>
      <c r="G93" s="144"/>
      <c r="H93" s="144"/>
      <c r="I93" s="144"/>
      <c r="J93" s="144"/>
      <c r="K93" s="144"/>
      <c r="L93" s="144"/>
      <c r="M93" s="144"/>
      <c r="N93" s="144"/>
      <c r="O93" s="144"/>
      <c r="P93" s="144"/>
      <c r="Q93" s="144"/>
      <c r="R93" s="144"/>
      <c r="S93" s="144"/>
      <c r="T93" s="144"/>
      <c r="U93" s="144"/>
      <c r="V93" s="144"/>
      <c r="W93" s="144"/>
      <c r="X93" s="144"/>
      <c r="Y93" s="144"/>
      <c r="Z93" s="144"/>
    </row>
    <row r="94" ht="14.25" customHeight="1">
      <c r="A94" s="144"/>
      <c r="B94" s="144"/>
      <c r="C94" s="144"/>
      <c r="D94" s="144"/>
      <c r="E94" s="144"/>
      <c r="F94" s="144"/>
      <c r="G94" s="144"/>
      <c r="H94" s="144"/>
      <c r="I94" s="144"/>
      <c r="J94" s="144"/>
      <c r="K94" s="144"/>
      <c r="L94" s="144"/>
      <c r="M94" s="144"/>
      <c r="N94" s="144"/>
      <c r="O94" s="144"/>
      <c r="P94" s="144"/>
      <c r="Q94" s="144"/>
      <c r="R94" s="144"/>
      <c r="S94" s="144"/>
      <c r="T94" s="144"/>
      <c r="U94" s="144"/>
      <c r="V94" s="144"/>
      <c r="W94" s="144"/>
      <c r="X94" s="144"/>
      <c r="Y94" s="144"/>
      <c r="Z94" s="144"/>
    </row>
    <row r="95" ht="14.25" customHeight="1">
      <c r="A95" s="144"/>
      <c r="B95" s="144"/>
      <c r="C95" s="144"/>
      <c r="D95" s="144"/>
      <c r="E95" s="144"/>
      <c r="F95" s="144"/>
      <c r="G95" s="144"/>
      <c r="H95" s="144"/>
      <c r="I95" s="144"/>
      <c r="J95" s="144"/>
      <c r="K95" s="144"/>
      <c r="L95" s="144"/>
      <c r="M95" s="144"/>
      <c r="N95" s="144"/>
      <c r="O95" s="144"/>
      <c r="P95" s="144"/>
      <c r="Q95" s="144"/>
      <c r="R95" s="144"/>
      <c r="S95" s="144"/>
      <c r="T95" s="144"/>
      <c r="U95" s="144"/>
      <c r="V95" s="144"/>
      <c r="W95" s="144"/>
      <c r="X95" s="144"/>
      <c r="Y95" s="144"/>
      <c r="Z95" s="144"/>
    </row>
    <row r="96" ht="14.25" customHeight="1">
      <c r="A96" s="144"/>
      <c r="B96" s="144"/>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row>
    <row r="97" ht="14.25" customHeight="1">
      <c r="A97" s="144"/>
      <c r="B97" s="144"/>
      <c r="C97" s="144"/>
      <c r="D97" s="144"/>
      <c r="E97" s="144"/>
      <c r="F97" s="144"/>
      <c r="G97" s="144"/>
      <c r="H97" s="144"/>
      <c r="I97" s="144"/>
      <c r="J97" s="144"/>
      <c r="K97" s="144"/>
      <c r="L97" s="144"/>
      <c r="M97" s="144"/>
      <c r="N97" s="144"/>
      <c r="O97" s="144"/>
      <c r="P97" s="144"/>
      <c r="Q97" s="144"/>
      <c r="R97" s="144"/>
      <c r="S97" s="144"/>
      <c r="T97" s="144"/>
      <c r="U97" s="144"/>
      <c r="V97" s="144"/>
      <c r="W97" s="144"/>
      <c r="X97" s="144"/>
      <c r="Y97" s="144"/>
      <c r="Z97" s="144"/>
    </row>
    <row r="98" ht="14.25" customHeight="1">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row>
    <row r="99" ht="14.25" customHeight="1">
      <c r="A99" s="144"/>
      <c r="B99" s="144"/>
      <c r="C99" s="144"/>
      <c r="D99" s="144"/>
      <c r="E99" s="144"/>
      <c r="F99" s="144"/>
      <c r="G99" s="144"/>
      <c r="H99" s="144"/>
      <c r="I99" s="144"/>
      <c r="J99" s="144"/>
      <c r="K99" s="144"/>
      <c r="L99" s="144"/>
      <c r="M99" s="144"/>
      <c r="N99" s="144"/>
      <c r="O99" s="144"/>
      <c r="P99" s="144"/>
      <c r="Q99" s="144"/>
      <c r="R99" s="144"/>
      <c r="S99" s="144"/>
      <c r="T99" s="144"/>
      <c r="U99" s="144"/>
      <c r="V99" s="144"/>
      <c r="W99" s="144"/>
      <c r="X99" s="144"/>
      <c r="Y99" s="144"/>
      <c r="Z99" s="144"/>
    </row>
    <row r="100" ht="14.25" customHeight="1">
      <c r="A100" s="144"/>
      <c r="B100" s="144"/>
      <c r="C100" s="144"/>
      <c r="D100" s="144"/>
      <c r="E100" s="144"/>
      <c r="F100" s="144"/>
      <c r="G100" s="144"/>
      <c r="H100" s="144"/>
      <c r="I100" s="144"/>
      <c r="J100" s="144"/>
      <c r="K100" s="144"/>
      <c r="L100" s="144"/>
      <c r="M100" s="144"/>
      <c r="N100" s="144"/>
      <c r="O100" s="144"/>
      <c r="P100" s="144"/>
      <c r="Q100" s="144"/>
      <c r="R100" s="144"/>
      <c r="S100" s="144"/>
      <c r="T100" s="144"/>
      <c r="U100" s="144"/>
      <c r="V100" s="144"/>
      <c r="W100" s="144"/>
      <c r="X100" s="144"/>
      <c r="Y100" s="144"/>
      <c r="Z100" s="144"/>
    </row>
    <row r="101" ht="14.25" customHeight="1">
      <c r="A101" s="144"/>
      <c r="B101" s="144"/>
      <c r="C101" s="144"/>
      <c r="D101" s="144"/>
      <c r="E101" s="144"/>
      <c r="F101" s="144"/>
      <c r="G101" s="144"/>
      <c r="H101" s="144"/>
      <c r="I101" s="144"/>
      <c r="J101" s="144"/>
      <c r="K101" s="144"/>
      <c r="L101" s="144"/>
      <c r="M101" s="144"/>
      <c r="N101" s="144"/>
      <c r="O101" s="144"/>
      <c r="P101" s="144"/>
      <c r="Q101" s="144"/>
      <c r="R101" s="144"/>
      <c r="S101" s="144"/>
      <c r="T101" s="144"/>
      <c r="U101" s="144"/>
      <c r="V101" s="144"/>
      <c r="W101" s="144"/>
      <c r="X101" s="144"/>
      <c r="Y101" s="144"/>
      <c r="Z101" s="144"/>
    </row>
    <row r="102" ht="14.25" customHeight="1">
      <c r="A102" s="144"/>
      <c r="B102" s="144"/>
      <c r="C102" s="144"/>
      <c r="D102" s="144"/>
      <c r="E102" s="144"/>
      <c r="F102" s="144"/>
      <c r="G102" s="144"/>
      <c r="H102" s="144"/>
      <c r="I102" s="144"/>
      <c r="J102" s="144"/>
      <c r="K102" s="144"/>
      <c r="L102" s="144"/>
      <c r="M102" s="144"/>
      <c r="N102" s="144"/>
      <c r="O102" s="144"/>
      <c r="P102" s="144"/>
      <c r="Q102" s="144"/>
      <c r="R102" s="144"/>
      <c r="S102" s="144"/>
      <c r="T102" s="144"/>
      <c r="U102" s="144"/>
      <c r="V102" s="144"/>
      <c r="W102" s="144"/>
      <c r="X102" s="144"/>
      <c r="Y102" s="144"/>
      <c r="Z102" s="144"/>
    </row>
    <row r="103" ht="14.25" customHeight="1">
      <c r="A103" s="144"/>
      <c r="B103" s="144"/>
      <c r="C103" s="144"/>
      <c r="D103" s="144"/>
      <c r="E103" s="144"/>
      <c r="F103" s="144"/>
      <c r="G103" s="144"/>
      <c r="H103" s="144"/>
      <c r="I103" s="144"/>
      <c r="J103" s="144"/>
      <c r="K103" s="144"/>
      <c r="L103" s="144"/>
      <c r="M103" s="144"/>
      <c r="N103" s="144"/>
      <c r="O103" s="144"/>
      <c r="P103" s="144"/>
      <c r="Q103" s="144"/>
      <c r="R103" s="144"/>
      <c r="S103" s="144"/>
      <c r="T103" s="144"/>
      <c r="U103" s="144"/>
      <c r="V103" s="144"/>
      <c r="W103" s="144"/>
      <c r="X103" s="144"/>
      <c r="Y103" s="144"/>
      <c r="Z103" s="144"/>
    </row>
    <row r="104" ht="14.25" customHeight="1">
      <c r="A104" s="144"/>
      <c r="B104" s="144"/>
      <c r="C104" s="144"/>
      <c r="D104" s="144"/>
      <c r="E104" s="144"/>
      <c r="F104" s="144"/>
      <c r="G104" s="144"/>
      <c r="H104" s="144"/>
      <c r="I104" s="144"/>
      <c r="J104" s="144"/>
      <c r="K104" s="144"/>
      <c r="L104" s="144"/>
      <c r="M104" s="144"/>
      <c r="N104" s="144"/>
      <c r="O104" s="144"/>
      <c r="P104" s="144"/>
      <c r="Q104" s="144"/>
      <c r="R104" s="144"/>
      <c r="S104" s="144"/>
      <c r="T104" s="144"/>
      <c r="U104" s="144"/>
      <c r="V104" s="144"/>
      <c r="W104" s="144"/>
      <c r="X104" s="144"/>
      <c r="Y104" s="144"/>
      <c r="Z104" s="144"/>
    </row>
    <row r="105" ht="14.25" customHeight="1">
      <c r="A105" s="144"/>
      <c r="B105" s="144"/>
      <c r="C105" s="144"/>
      <c r="D105" s="144"/>
      <c r="E105" s="144"/>
      <c r="F105" s="144"/>
      <c r="G105" s="144"/>
      <c r="H105" s="144"/>
      <c r="I105" s="144"/>
      <c r="J105" s="144"/>
      <c r="K105" s="144"/>
      <c r="L105" s="144"/>
      <c r="M105" s="144"/>
      <c r="N105" s="144"/>
      <c r="O105" s="144"/>
      <c r="P105" s="144"/>
      <c r="Q105" s="144"/>
      <c r="R105" s="144"/>
      <c r="S105" s="144"/>
      <c r="T105" s="144"/>
      <c r="U105" s="144"/>
      <c r="V105" s="144"/>
      <c r="W105" s="144"/>
      <c r="X105" s="144"/>
      <c r="Y105" s="144"/>
      <c r="Z105" s="144"/>
    </row>
    <row r="106" ht="14.25" customHeight="1">
      <c r="A106" s="144"/>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4"/>
    </row>
    <row r="107" ht="14.25" customHeight="1">
      <c r="A107" s="144"/>
      <c r="B107" s="144"/>
      <c r="C107" s="144"/>
      <c r="D107" s="144"/>
      <c r="E107" s="144"/>
      <c r="F107" s="144"/>
      <c r="G107" s="144"/>
      <c r="H107" s="144"/>
      <c r="I107" s="144"/>
      <c r="J107" s="144"/>
      <c r="K107" s="144"/>
      <c r="L107" s="144"/>
      <c r="M107" s="144"/>
      <c r="N107" s="144"/>
      <c r="O107" s="144"/>
      <c r="P107" s="144"/>
      <c r="Q107" s="144"/>
      <c r="R107" s="144"/>
      <c r="S107" s="144"/>
      <c r="T107" s="144"/>
      <c r="U107" s="144"/>
      <c r="V107" s="144"/>
      <c r="W107" s="144"/>
      <c r="X107" s="144"/>
      <c r="Y107" s="144"/>
      <c r="Z107" s="144"/>
    </row>
    <row r="108" ht="14.25" customHeight="1">
      <c r="A108" s="144"/>
      <c r="B108" s="144"/>
      <c r="C108" s="144"/>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c r="Z108" s="144"/>
    </row>
    <row r="109" ht="14.25" customHeight="1">
      <c r="A109" s="144"/>
      <c r="B109" s="144"/>
      <c r="C109" s="144"/>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row>
    <row r="110" ht="14.25" customHeight="1">
      <c r="A110" s="144"/>
      <c r="B110" s="144"/>
      <c r="C110" s="144"/>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row>
    <row r="111" ht="14.25" customHeight="1">
      <c r="A111" s="144"/>
      <c r="B111" s="144"/>
      <c r="C111" s="144"/>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row>
    <row r="112" ht="14.25" customHeight="1">
      <c r="A112" s="144"/>
      <c r="B112" s="144"/>
      <c r="C112" s="144"/>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row>
    <row r="113" ht="14.25" customHeight="1">
      <c r="A113" s="144"/>
      <c r="B113" s="144"/>
      <c r="C113" s="144"/>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row>
    <row r="114" ht="14.25" customHeight="1">
      <c r="A114" s="144"/>
      <c r="B114" s="144"/>
      <c r="C114" s="144"/>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row>
    <row r="115" ht="14.25" customHeight="1">
      <c r="A115" s="144"/>
      <c r="B115" s="144"/>
      <c r="C115" s="144"/>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row>
    <row r="116" ht="14.25" customHeight="1">
      <c r="A116" s="144"/>
      <c r="B116" s="144"/>
      <c r="C116" s="144"/>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row>
    <row r="117" ht="14.25" customHeight="1">
      <c r="A117" s="144"/>
      <c r="B117" s="144"/>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row>
    <row r="118" ht="14.25" customHeight="1">
      <c r="A118" s="144"/>
      <c r="B118" s="144"/>
      <c r="C118" s="144"/>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row>
    <row r="119" ht="14.25" customHeight="1">
      <c r="A119" s="144"/>
      <c r="B119" s="144"/>
      <c r="C119" s="144"/>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c r="Z119" s="144"/>
    </row>
    <row r="120" ht="14.25" customHeight="1">
      <c r="A120" s="144"/>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row>
    <row r="121" ht="14.25" customHeight="1">
      <c r="A121" s="144"/>
      <c r="B121" s="144"/>
      <c r="C121" s="144"/>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c r="Z121" s="144"/>
    </row>
    <row r="122" ht="14.25" customHeight="1">
      <c r="A122" s="144"/>
      <c r="B122" s="144"/>
      <c r="C122" s="144"/>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c r="Z122" s="144"/>
    </row>
    <row r="123" ht="14.25" customHeight="1">
      <c r="A123" s="144"/>
      <c r="B123" s="144"/>
      <c r="C123" s="144"/>
      <c r="D123" s="144"/>
      <c r="E123" s="144"/>
      <c r="F123" s="144"/>
      <c r="G123" s="144"/>
      <c r="H123" s="144"/>
      <c r="I123" s="144"/>
      <c r="J123" s="144"/>
      <c r="K123" s="144"/>
      <c r="L123" s="144"/>
      <c r="M123" s="144"/>
      <c r="N123" s="144"/>
      <c r="O123" s="144"/>
      <c r="P123" s="144"/>
      <c r="Q123" s="144"/>
      <c r="R123" s="144"/>
      <c r="S123" s="144"/>
      <c r="T123" s="144"/>
      <c r="U123" s="144"/>
      <c r="V123" s="144"/>
      <c r="W123" s="144"/>
      <c r="X123" s="144"/>
      <c r="Y123" s="144"/>
      <c r="Z123" s="144"/>
    </row>
    <row r="124" ht="14.25" customHeight="1">
      <c r="A124" s="144"/>
      <c r="B124" s="144"/>
      <c r="C124" s="144"/>
      <c r="D124" s="144"/>
      <c r="E124" s="144"/>
      <c r="F124" s="144"/>
      <c r="G124" s="144"/>
      <c r="H124" s="144"/>
      <c r="I124" s="144"/>
      <c r="J124" s="144"/>
      <c r="K124" s="144"/>
      <c r="L124" s="144"/>
      <c r="M124" s="144"/>
      <c r="N124" s="144"/>
      <c r="O124" s="144"/>
      <c r="P124" s="144"/>
      <c r="Q124" s="144"/>
      <c r="R124" s="144"/>
      <c r="S124" s="144"/>
      <c r="T124" s="144"/>
      <c r="U124" s="144"/>
      <c r="V124" s="144"/>
      <c r="W124" s="144"/>
      <c r="X124" s="144"/>
      <c r="Y124" s="144"/>
      <c r="Z124" s="144"/>
    </row>
    <row r="125" ht="14.25" customHeight="1">
      <c r="A125" s="144"/>
      <c r="B125" s="144"/>
      <c r="C125" s="144"/>
      <c r="D125" s="144"/>
      <c r="E125" s="144"/>
      <c r="F125" s="144"/>
      <c r="G125" s="144"/>
      <c r="H125" s="144"/>
      <c r="I125" s="144"/>
      <c r="J125" s="144"/>
      <c r="K125" s="144"/>
      <c r="L125" s="144"/>
      <c r="M125" s="144"/>
      <c r="N125" s="144"/>
      <c r="O125" s="144"/>
      <c r="P125" s="144"/>
      <c r="Q125" s="144"/>
      <c r="R125" s="144"/>
      <c r="S125" s="144"/>
      <c r="T125" s="144"/>
      <c r="U125" s="144"/>
      <c r="V125" s="144"/>
      <c r="W125" s="144"/>
      <c r="X125" s="144"/>
      <c r="Y125" s="144"/>
      <c r="Z125" s="144"/>
    </row>
    <row r="126" ht="14.25" customHeight="1">
      <c r="A126" s="144"/>
      <c r="B126" s="144"/>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row>
    <row r="127" ht="14.25" customHeight="1">
      <c r="A127" s="144"/>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row>
    <row r="128" ht="14.25" customHeight="1">
      <c r="A128" s="144"/>
      <c r="B128" s="144"/>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c r="Z128" s="144"/>
    </row>
    <row r="129" ht="14.25" customHeight="1">
      <c r="A129" s="144"/>
      <c r="B129" s="144"/>
      <c r="C129" s="144"/>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44"/>
      <c r="Z129" s="144"/>
    </row>
    <row r="130" ht="14.25" customHeight="1">
      <c r="A130" s="144"/>
      <c r="B130" s="144"/>
      <c r="C130" s="144"/>
      <c r="D130" s="144"/>
      <c r="E130" s="144"/>
      <c r="F130" s="144"/>
      <c r="G130" s="144"/>
      <c r="H130" s="144"/>
      <c r="I130" s="144"/>
      <c r="J130" s="144"/>
      <c r="K130" s="144"/>
      <c r="L130" s="144"/>
      <c r="M130" s="144"/>
      <c r="N130" s="144"/>
      <c r="O130" s="144"/>
      <c r="P130" s="144"/>
      <c r="Q130" s="144"/>
      <c r="R130" s="144"/>
      <c r="S130" s="144"/>
      <c r="T130" s="144"/>
      <c r="U130" s="144"/>
      <c r="V130" s="144"/>
      <c r="W130" s="144"/>
      <c r="X130" s="144"/>
      <c r="Y130" s="144"/>
      <c r="Z130" s="144"/>
    </row>
    <row r="131" ht="14.25" customHeight="1">
      <c r="A131" s="144"/>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row>
    <row r="132" ht="14.25" customHeight="1">
      <c r="A132" s="144"/>
      <c r="B132" s="144"/>
      <c r="C132" s="144"/>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c r="Z132" s="144"/>
    </row>
    <row r="133" ht="14.25" customHeight="1">
      <c r="A133" s="144"/>
      <c r="B133" s="144"/>
      <c r="C133" s="144"/>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c r="Z133" s="144"/>
    </row>
    <row r="134" ht="14.25" customHeight="1">
      <c r="A134" s="144"/>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4"/>
      <c r="Y134" s="144"/>
      <c r="Z134" s="144"/>
    </row>
    <row r="135" ht="14.25" customHeight="1">
      <c r="A135" s="144"/>
      <c r="B135" s="144"/>
      <c r="C135" s="144"/>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c r="Z135" s="144"/>
    </row>
    <row r="136" ht="14.25" customHeight="1">
      <c r="A136" s="144"/>
      <c r="B136" s="144"/>
      <c r="C136" s="144"/>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c r="Z136" s="144"/>
    </row>
    <row r="137" ht="14.25" customHeight="1">
      <c r="A137" s="144"/>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row>
    <row r="138" ht="14.25" customHeight="1">
      <c r="A138" s="144"/>
      <c r="B138" s="144"/>
      <c r="C138" s="144"/>
      <c r="D138" s="144"/>
      <c r="E138" s="144"/>
      <c r="F138" s="144"/>
      <c r="G138" s="144"/>
      <c r="H138" s="144"/>
      <c r="I138" s="144"/>
      <c r="J138" s="144"/>
      <c r="K138" s="144"/>
      <c r="L138" s="144"/>
      <c r="M138" s="144"/>
      <c r="N138" s="144"/>
      <c r="O138" s="144"/>
      <c r="P138" s="144"/>
      <c r="Q138" s="144"/>
      <c r="R138" s="144"/>
      <c r="S138" s="144"/>
      <c r="T138" s="144"/>
      <c r="U138" s="144"/>
      <c r="V138" s="144"/>
      <c r="W138" s="144"/>
      <c r="X138" s="144"/>
      <c r="Y138" s="144"/>
      <c r="Z138" s="144"/>
    </row>
    <row r="139" ht="14.25" customHeight="1">
      <c r="A139" s="144"/>
      <c r="B139" s="144"/>
      <c r="C139" s="144"/>
      <c r="D139" s="144"/>
      <c r="E139" s="144"/>
      <c r="F139" s="144"/>
      <c r="G139" s="144"/>
      <c r="H139" s="144"/>
      <c r="I139" s="144"/>
      <c r="J139" s="144"/>
      <c r="K139" s="144"/>
      <c r="L139" s="144"/>
      <c r="M139" s="144"/>
      <c r="N139" s="144"/>
      <c r="O139" s="144"/>
      <c r="P139" s="144"/>
      <c r="Q139" s="144"/>
      <c r="R139" s="144"/>
      <c r="S139" s="144"/>
      <c r="T139" s="144"/>
      <c r="U139" s="144"/>
      <c r="V139" s="144"/>
      <c r="W139" s="144"/>
      <c r="X139" s="144"/>
      <c r="Y139" s="144"/>
      <c r="Z139" s="144"/>
    </row>
    <row r="140" ht="14.25" customHeight="1">
      <c r="A140" s="144"/>
      <c r="B140" s="144"/>
      <c r="C140" s="144"/>
      <c r="D140" s="144"/>
      <c r="E140" s="144"/>
      <c r="F140" s="144"/>
      <c r="G140" s="144"/>
      <c r="H140" s="144"/>
      <c r="I140" s="144"/>
      <c r="J140" s="144"/>
      <c r="K140" s="144"/>
      <c r="L140" s="144"/>
      <c r="M140" s="144"/>
      <c r="N140" s="144"/>
      <c r="O140" s="144"/>
      <c r="P140" s="144"/>
      <c r="Q140" s="144"/>
      <c r="R140" s="144"/>
      <c r="S140" s="144"/>
      <c r="T140" s="144"/>
      <c r="U140" s="144"/>
      <c r="V140" s="144"/>
      <c r="W140" s="144"/>
      <c r="X140" s="144"/>
      <c r="Y140" s="144"/>
      <c r="Z140" s="144"/>
    </row>
    <row r="141" ht="14.25" customHeight="1">
      <c r="A141" s="144"/>
      <c r="B141" s="144"/>
      <c r="C141" s="144"/>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c r="Z141" s="144"/>
    </row>
    <row r="142" ht="14.25" customHeight="1">
      <c r="A142" s="144"/>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4"/>
    </row>
    <row r="143" ht="14.25" customHeight="1">
      <c r="A143" s="144"/>
      <c r="B143" s="144"/>
      <c r="C143" s="144"/>
      <c r="D143" s="144"/>
      <c r="E143" s="144"/>
      <c r="F143" s="144"/>
      <c r="G143" s="144"/>
      <c r="H143" s="144"/>
      <c r="I143" s="144"/>
      <c r="J143" s="144"/>
      <c r="K143" s="144"/>
      <c r="L143" s="144"/>
      <c r="M143" s="144"/>
      <c r="N143" s="144"/>
      <c r="O143" s="144"/>
      <c r="P143" s="144"/>
      <c r="Q143" s="144"/>
      <c r="R143" s="144"/>
      <c r="S143" s="144"/>
      <c r="T143" s="144"/>
      <c r="U143" s="144"/>
      <c r="V143" s="144"/>
      <c r="W143" s="144"/>
      <c r="X143" s="144"/>
      <c r="Y143" s="144"/>
      <c r="Z143" s="144"/>
    </row>
    <row r="144" ht="14.25" customHeight="1">
      <c r="A144" s="144"/>
      <c r="B144" s="144"/>
      <c r="C144" s="144"/>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c r="Z144" s="144"/>
    </row>
    <row r="145" ht="14.25" customHeight="1">
      <c r="A145" s="144"/>
      <c r="B145" s="144"/>
      <c r="C145" s="144"/>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c r="Z145" s="144"/>
    </row>
    <row r="146" ht="14.25" customHeight="1">
      <c r="A146" s="144"/>
      <c r="B146" s="144"/>
      <c r="C146" s="144"/>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c r="Z146" s="144"/>
    </row>
    <row r="147" ht="14.25" customHeight="1">
      <c r="A147" s="144"/>
      <c r="B147" s="144"/>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row>
    <row r="148" ht="14.25" customHeight="1">
      <c r="A148" s="144"/>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row>
    <row r="149" ht="14.25" customHeight="1">
      <c r="A149" s="144"/>
      <c r="B149" s="144"/>
      <c r="C149" s="144"/>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c r="Z149" s="144"/>
    </row>
    <row r="150" ht="14.25" customHeight="1">
      <c r="A150" s="144"/>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row>
    <row r="151" ht="14.25" customHeight="1">
      <c r="A151" s="144"/>
      <c r="B151" s="144"/>
      <c r="C151" s="144"/>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c r="Z151" s="144"/>
    </row>
    <row r="152" ht="14.25" customHeight="1">
      <c r="A152" s="144"/>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row>
    <row r="153" ht="14.25" customHeight="1">
      <c r="A153" s="144"/>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row>
    <row r="154" ht="14.25" customHeight="1">
      <c r="A154" s="144"/>
      <c r="B154" s="144"/>
      <c r="C154" s="144"/>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row>
    <row r="155" ht="14.25" customHeight="1">
      <c r="A155" s="144"/>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row>
    <row r="156" ht="14.25" customHeight="1">
      <c r="A156" s="144"/>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row>
    <row r="157" ht="14.25" customHeight="1">
      <c r="A157" s="144"/>
      <c r="B157" s="144"/>
      <c r="C157" s="144"/>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c r="Z157" s="144"/>
    </row>
    <row r="158" ht="14.25" customHeight="1">
      <c r="A158" s="144"/>
      <c r="B158" s="144"/>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row>
    <row r="159" ht="14.25" customHeight="1">
      <c r="A159" s="144"/>
      <c r="B159" s="144"/>
      <c r="C159" s="144"/>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c r="Z159" s="144"/>
    </row>
    <row r="160" ht="14.25" customHeight="1">
      <c r="A160" s="144"/>
      <c r="B160" s="144"/>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row>
    <row r="161" ht="14.25" customHeight="1">
      <c r="A161" s="144"/>
      <c r="B161" s="144"/>
      <c r="C161" s="144"/>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c r="Z161" s="144"/>
    </row>
    <row r="162" ht="14.25" customHeight="1">
      <c r="A162" s="144"/>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c r="Z162" s="144"/>
    </row>
    <row r="163" ht="14.25" customHeight="1">
      <c r="A163" s="144"/>
      <c r="B163" s="144"/>
      <c r="C163" s="144"/>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c r="Z163" s="144"/>
    </row>
    <row r="164" ht="14.25" customHeight="1">
      <c r="A164" s="144"/>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c r="Z164" s="144"/>
    </row>
    <row r="165" ht="14.25" customHeight="1">
      <c r="A165" s="144"/>
      <c r="B165" s="144"/>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c r="Z165" s="144"/>
    </row>
    <row r="166" ht="14.25" customHeight="1">
      <c r="A166" s="144"/>
      <c r="B166" s="144"/>
      <c r="C166" s="144"/>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c r="Z166" s="144"/>
    </row>
    <row r="167" ht="14.25" customHeight="1">
      <c r="A167" s="144"/>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c r="Z167" s="144"/>
    </row>
    <row r="168" ht="14.25" customHeight="1">
      <c r="A168" s="144"/>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row>
    <row r="169" ht="14.25" customHeight="1">
      <c r="A169" s="144"/>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c r="Z169" s="144"/>
    </row>
    <row r="170" ht="14.25" customHeight="1">
      <c r="A170" s="144"/>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c r="Z170" s="144"/>
    </row>
    <row r="171" ht="14.25" customHeight="1">
      <c r="A171" s="144"/>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row>
    <row r="172" ht="14.25" customHeight="1">
      <c r="A172" s="144"/>
      <c r="B172" s="144"/>
      <c r="C172" s="144"/>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c r="Z172" s="144"/>
    </row>
    <row r="173" ht="14.25" customHeight="1">
      <c r="A173" s="144"/>
      <c r="B173" s="144"/>
      <c r="C173" s="144"/>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c r="Z173" s="144"/>
    </row>
    <row r="174" ht="14.25" customHeight="1">
      <c r="A174" s="144"/>
      <c r="B174" s="144"/>
      <c r="C174" s="144"/>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c r="Z174" s="144"/>
    </row>
    <row r="175" ht="14.25" customHeight="1">
      <c r="A175" s="144"/>
      <c r="B175" s="144"/>
      <c r="C175" s="144"/>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c r="Z175" s="144"/>
    </row>
    <row r="176" ht="14.25" customHeight="1">
      <c r="A176" s="144"/>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c r="Z176" s="144"/>
    </row>
    <row r="177" ht="14.25" customHeight="1">
      <c r="A177" s="144"/>
      <c r="B177" s="144"/>
      <c r="C177" s="144"/>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c r="Z177" s="144"/>
    </row>
    <row r="178" ht="14.25" customHeight="1">
      <c r="A178" s="144"/>
      <c r="B178" s="144"/>
      <c r="C178" s="144"/>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c r="Z178" s="144"/>
    </row>
    <row r="179" ht="14.25" customHeight="1">
      <c r="A179" s="144"/>
      <c r="B179" s="144"/>
      <c r="C179" s="144"/>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c r="Z179" s="144"/>
    </row>
    <row r="180" ht="14.25" customHeight="1">
      <c r="A180" s="144"/>
      <c r="B180" s="144"/>
      <c r="C180" s="144"/>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c r="Z180" s="144"/>
    </row>
    <row r="181" ht="14.25" customHeight="1">
      <c r="A181" s="144"/>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row>
    <row r="182" ht="14.25" customHeight="1">
      <c r="A182" s="144"/>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row>
    <row r="183" ht="14.25" customHeight="1">
      <c r="A183" s="144"/>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row>
    <row r="184" ht="14.25" customHeight="1">
      <c r="A184" s="144"/>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row>
    <row r="185" ht="14.25" customHeight="1">
      <c r="A185" s="144"/>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row>
    <row r="186" ht="14.25" customHeight="1">
      <c r="A186" s="144"/>
      <c r="B186" s="144"/>
      <c r="C186" s="144"/>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c r="Z186" s="144"/>
    </row>
    <row r="187" ht="14.25" customHeight="1">
      <c r="A187" s="144"/>
      <c r="B187" s="144"/>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c r="Z187" s="144"/>
    </row>
    <row r="188" ht="14.25" customHeight="1">
      <c r="A188" s="144"/>
      <c r="B188" s="144"/>
      <c r="C188" s="144"/>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c r="Z188" s="144"/>
    </row>
    <row r="189" ht="14.25" customHeight="1">
      <c r="A189" s="144"/>
      <c r="B189" s="144"/>
      <c r="C189" s="144"/>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c r="Z189" s="144"/>
    </row>
    <row r="190" ht="14.25" customHeight="1">
      <c r="A190" s="144"/>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row>
    <row r="191" ht="14.25" customHeight="1">
      <c r="A191" s="144"/>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row>
    <row r="192" ht="14.25" customHeight="1">
      <c r="A192" s="144"/>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row>
    <row r="193" ht="14.25" customHeight="1">
      <c r="A193" s="144"/>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row>
    <row r="194" ht="14.25" customHeight="1">
      <c r="A194" s="144"/>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row>
    <row r="195" ht="14.25" customHeight="1">
      <c r="A195" s="144"/>
      <c r="B195" s="144"/>
      <c r="C195" s="144"/>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c r="Z195" s="144"/>
    </row>
    <row r="196" ht="14.25" customHeight="1">
      <c r="A196" s="144"/>
      <c r="B196" s="144"/>
      <c r="C196" s="144"/>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c r="Z196" s="144"/>
    </row>
    <row r="197" ht="14.25" customHeight="1">
      <c r="A197" s="144"/>
      <c r="B197" s="144"/>
      <c r="C197" s="144"/>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c r="Z197" s="144"/>
    </row>
    <row r="198" ht="14.25" customHeight="1">
      <c r="A198" s="144"/>
      <c r="B198" s="144"/>
      <c r="C198" s="144"/>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row>
    <row r="199" ht="14.25" customHeight="1">
      <c r="A199" s="144"/>
      <c r="B199" s="144"/>
      <c r="C199" s="144"/>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c r="Z199" s="144"/>
    </row>
    <row r="200" ht="14.25" customHeight="1">
      <c r="A200" s="144"/>
      <c r="B200" s="144"/>
      <c r="C200" s="144"/>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c r="Z200" s="144"/>
    </row>
    <row r="201" ht="14.25" customHeight="1">
      <c r="A201" s="144"/>
      <c r="B201" s="144"/>
      <c r="C201" s="144"/>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c r="Z201" s="144"/>
    </row>
    <row r="202" ht="14.25" customHeight="1">
      <c r="A202" s="144"/>
      <c r="B202" s="144"/>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row>
    <row r="203" ht="14.25" customHeight="1">
      <c r="A203" s="144"/>
      <c r="B203" s="144"/>
      <c r="C203" s="144"/>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c r="Z203" s="144"/>
    </row>
    <row r="204" ht="14.25" customHeight="1">
      <c r="A204" s="144"/>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c r="Z204" s="144"/>
    </row>
    <row r="205" ht="14.25" customHeight="1">
      <c r="A205" s="144"/>
      <c r="B205" s="144"/>
      <c r="C205" s="144"/>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c r="Z205" s="144"/>
    </row>
    <row r="206" ht="14.25" customHeight="1">
      <c r="A206" s="144"/>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row>
    <row r="207" ht="14.25" customHeight="1">
      <c r="A207" s="144"/>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row>
    <row r="208" ht="14.25" customHeight="1">
      <c r="A208" s="144"/>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row>
    <row r="209" ht="14.25" customHeight="1">
      <c r="A209" s="144"/>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row>
    <row r="210" ht="14.25" customHeight="1">
      <c r="A210" s="144"/>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row>
    <row r="211" ht="14.25" customHeight="1">
      <c r="A211" s="144"/>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row>
    <row r="212" ht="14.25" customHeight="1">
      <c r="A212" s="144"/>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row>
    <row r="213" ht="14.25" customHeight="1">
      <c r="A213" s="144"/>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row>
    <row r="214" ht="14.25" customHeight="1">
      <c r="A214" s="144"/>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row>
    <row r="215" ht="14.25" customHeight="1">
      <c r="A215" s="144"/>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row>
    <row r="216" ht="14.25" customHeight="1">
      <c r="A216" s="144"/>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row>
    <row r="217" ht="14.25" customHeight="1">
      <c r="A217" s="144"/>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row>
    <row r="218" ht="14.25" customHeight="1">
      <c r="A218" s="144"/>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row>
    <row r="219" ht="14.25" customHeight="1">
      <c r="A219" s="144"/>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row>
    <row r="220" ht="14.25" customHeight="1">
      <c r="A220" s="144"/>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row>
    <row r="221" ht="14.25" customHeight="1">
      <c r="A221" s="144"/>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row>
    <row r="222" ht="14.25" customHeight="1">
      <c r="A222" s="144"/>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row>
    <row r="223" ht="14.25" customHeight="1">
      <c r="A223" s="144"/>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row>
    <row r="224" ht="14.25" customHeight="1">
      <c r="A224" s="144"/>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row>
    <row r="225" ht="14.25" customHeight="1">
      <c r="A225" s="144"/>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row>
    <row r="226" ht="14.25" customHeight="1">
      <c r="A226" s="144"/>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row>
    <row r="227" ht="14.25" customHeight="1">
      <c r="A227" s="144"/>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row>
    <row r="228" ht="14.25" customHeight="1">
      <c r="A228" s="144"/>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row>
    <row r="229" ht="14.25" customHeight="1">
      <c r="A229" s="144"/>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row>
    <row r="230" ht="14.25" customHeight="1">
      <c r="A230" s="144"/>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row>
    <row r="231" ht="14.25" customHeight="1">
      <c r="A231" s="144"/>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row>
    <row r="232" ht="14.25" customHeight="1">
      <c r="A232" s="144"/>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row>
    <row r="233" ht="14.25" customHeight="1">
      <c r="A233" s="144"/>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row>
    <row r="234" ht="14.25" customHeight="1">
      <c r="A234" s="144"/>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row>
    <row r="235" ht="14.25" customHeight="1">
      <c r="A235" s="144"/>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row>
    <row r="236" ht="14.25" customHeight="1">
      <c r="A236" s="144"/>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row>
    <row r="237" ht="14.25" customHeight="1">
      <c r="A237" s="144"/>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row>
    <row r="238" ht="14.25" customHeight="1">
      <c r="A238" s="144"/>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row>
    <row r="239" ht="14.25" customHeight="1">
      <c r="A239" s="144"/>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row>
    <row r="240" ht="14.25" customHeight="1">
      <c r="A240" s="144"/>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row>
    <row r="241" ht="14.25" customHeight="1">
      <c r="A241" s="144"/>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row>
    <row r="242" ht="14.25" customHeight="1">
      <c r="A242" s="144"/>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row>
    <row r="243" ht="14.25" customHeight="1">
      <c r="A243" s="144"/>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row>
    <row r="244" ht="14.25" customHeight="1">
      <c r="A244" s="144"/>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row>
    <row r="245" ht="14.25" customHeight="1">
      <c r="A245" s="144"/>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row>
    <row r="246" ht="14.25" customHeight="1">
      <c r="A246" s="144"/>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row>
    <row r="247" ht="14.25" customHeight="1">
      <c r="A247" s="144"/>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row>
    <row r="248" ht="14.25" customHeight="1">
      <c r="A248" s="144"/>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row>
    <row r="249" ht="14.25" customHeight="1">
      <c r="A249" s="144"/>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row>
    <row r="250" ht="14.25" customHeight="1">
      <c r="A250" s="144"/>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row>
    <row r="251" ht="14.25" customHeight="1">
      <c r="A251" s="144"/>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row>
    <row r="252" ht="14.25" customHeight="1">
      <c r="A252" s="144"/>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3" ht="14.25" customHeight="1">
      <c r="A253" s="144"/>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row>
    <row r="254" ht="14.25" customHeight="1">
      <c r="A254" s="144"/>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row>
    <row r="255" ht="14.25" customHeight="1">
      <c r="A255" s="144"/>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row>
    <row r="256" ht="14.25" customHeight="1">
      <c r="A256" s="144"/>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row>
    <row r="257" ht="14.25" customHeight="1">
      <c r="A257" s="144"/>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row>
    <row r="258" ht="14.25" customHeight="1">
      <c r="A258" s="144"/>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row>
    <row r="259" ht="14.25" customHeight="1">
      <c r="A259" s="144"/>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row>
    <row r="260" ht="14.25" customHeight="1">
      <c r="A260" s="144"/>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row>
    <row r="261" ht="14.25" customHeight="1">
      <c r="A261" s="144"/>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row>
    <row r="262" ht="14.25" customHeight="1">
      <c r="A262" s="144"/>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row>
    <row r="263" ht="14.25" customHeight="1">
      <c r="A263" s="144"/>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row>
    <row r="264" ht="14.25" customHeight="1">
      <c r="A264" s="144"/>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row>
    <row r="265" ht="14.25" customHeight="1">
      <c r="A265" s="144"/>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row>
    <row r="266" ht="14.25" customHeight="1">
      <c r="A266" s="144"/>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row>
    <row r="267" ht="14.25" customHeight="1">
      <c r="A267" s="144"/>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row>
    <row r="268" ht="14.25" customHeight="1">
      <c r="A268" s="144"/>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row>
    <row r="269" ht="14.25" customHeight="1">
      <c r="A269" s="144"/>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row>
    <row r="270" ht="14.25" customHeight="1">
      <c r="A270" s="144"/>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row>
    <row r="271" ht="14.25" customHeight="1">
      <c r="A271" s="144"/>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row>
    <row r="272" ht="14.25" customHeight="1">
      <c r="A272" s="144"/>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row>
    <row r="273" ht="14.25" customHeight="1">
      <c r="A273" s="144"/>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row>
    <row r="274" ht="14.25" customHeight="1">
      <c r="A274" s="144"/>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row>
    <row r="275" ht="14.25" customHeight="1">
      <c r="A275" s="144"/>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row>
    <row r="276" ht="14.25" customHeight="1">
      <c r="A276" s="144"/>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row>
    <row r="277" ht="14.25" customHeight="1">
      <c r="A277" s="144"/>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row>
    <row r="278" ht="14.25" customHeight="1">
      <c r="A278" s="144"/>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row>
    <row r="279" ht="14.25" customHeight="1">
      <c r="A279" s="144"/>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row>
    <row r="280" ht="14.25" customHeight="1">
      <c r="A280" s="144"/>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row>
    <row r="281" ht="14.25" customHeight="1">
      <c r="A281" s="144"/>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row>
    <row r="282" ht="14.25" customHeight="1">
      <c r="A282" s="144"/>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row>
    <row r="283" ht="14.25" customHeight="1">
      <c r="A283" s="144"/>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row>
    <row r="284" ht="14.25" customHeight="1">
      <c r="A284" s="144"/>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row>
    <row r="285" ht="14.25" customHeight="1">
      <c r="A285" s="144"/>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row>
    <row r="286" ht="14.25" customHeight="1">
      <c r="A286" s="144"/>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row>
    <row r="287" ht="14.25" customHeight="1">
      <c r="A287" s="144"/>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row>
    <row r="288" ht="14.25" customHeight="1">
      <c r="A288" s="144"/>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row>
    <row r="289" ht="14.25" customHeight="1">
      <c r="A289" s="144"/>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row>
    <row r="290" ht="14.25" customHeight="1">
      <c r="A290" s="144"/>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row>
    <row r="291" ht="14.25" customHeight="1">
      <c r="A291" s="144"/>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row>
    <row r="292" ht="14.25" customHeight="1">
      <c r="A292" s="144"/>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row>
    <row r="293" ht="14.25" customHeight="1">
      <c r="A293" s="144"/>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row>
    <row r="294" ht="14.25" customHeight="1">
      <c r="A294" s="144"/>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row>
    <row r="295" ht="14.25" customHeight="1">
      <c r="A295" s="144"/>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row>
    <row r="296" ht="14.25" customHeight="1">
      <c r="A296" s="144"/>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row>
    <row r="297" ht="14.25" customHeight="1">
      <c r="A297" s="144"/>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row>
    <row r="298" ht="14.25" customHeight="1">
      <c r="A298" s="144"/>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row>
    <row r="299" ht="14.25" customHeight="1">
      <c r="A299" s="144"/>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row>
    <row r="300" ht="14.25" customHeight="1">
      <c r="A300" s="144"/>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row>
    <row r="301" ht="14.25" customHeight="1">
      <c r="A301" s="144"/>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row>
    <row r="302" ht="14.25" customHeight="1">
      <c r="A302" s="144"/>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row>
    <row r="303" ht="14.25" customHeight="1">
      <c r="A303" s="144"/>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row>
    <row r="304" ht="14.25" customHeight="1">
      <c r="A304" s="144"/>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row>
    <row r="305" ht="14.25" customHeight="1">
      <c r="A305" s="144"/>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row>
    <row r="306" ht="14.25" customHeight="1">
      <c r="A306" s="144"/>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row>
    <row r="307" ht="14.25" customHeight="1">
      <c r="A307" s="144"/>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row>
    <row r="308" ht="14.25" customHeight="1">
      <c r="A308" s="144"/>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row>
    <row r="309" ht="14.25" customHeight="1">
      <c r="A309" s="144"/>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row>
    <row r="310" ht="14.25" customHeight="1">
      <c r="A310" s="144"/>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row>
    <row r="311" ht="14.25" customHeight="1">
      <c r="A311" s="144"/>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row>
    <row r="312" ht="14.25" customHeight="1">
      <c r="A312" s="144"/>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row>
    <row r="313" ht="14.25" customHeight="1">
      <c r="A313" s="144"/>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row>
    <row r="314" ht="14.25" customHeight="1">
      <c r="A314" s="144"/>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row>
    <row r="315" ht="14.25" customHeight="1">
      <c r="A315" s="144"/>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row>
    <row r="316" ht="14.25" customHeight="1">
      <c r="A316" s="144"/>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row>
    <row r="317" ht="14.25" customHeight="1">
      <c r="A317" s="144"/>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row>
    <row r="318" ht="14.25" customHeight="1">
      <c r="A318" s="144"/>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row>
    <row r="319" ht="14.25" customHeight="1">
      <c r="A319" s="144"/>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row>
    <row r="320" ht="14.25" customHeight="1">
      <c r="A320" s="144"/>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row>
    <row r="321" ht="14.25" customHeight="1">
      <c r="A321" s="144"/>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row>
    <row r="322" ht="14.25" customHeight="1">
      <c r="A322" s="144"/>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row>
    <row r="323" ht="14.25" customHeight="1">
      <c r="A323" s="144"/>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row>
    <row r="324" ht="14.25" customHeight="1">
      <c r="A324" s="144"/>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row>
    <row r="325" ht="14.25" customHeight="1">
      <c r="A325" s="144"/>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row>
    <row r="326" ht="14.25" customHeight="1">
      <c r="A326" s="144"/>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row>
    <row r="327" ht="14.25" customHeight="1">
      <c r="A327" s="144"/>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row>
    <row r="328" ht="14.25" customHeight="1">
      <c r="A328" s="144"/>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row>
    <row r="329" ht="14.25" customHeight="1">
      <c r="A329" s="144"/>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row>
    <row r="330" ht="14.25" customHeight="1">
      <c r="A330" s="144"/>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row>
    <row r="331" ht="14.25" customHeight="1">
      <c r="A331" s="144"/>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row>
    <row r="332" ht="14.25" customHeight="1">
      <c r="A332" s="144"/>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row>
    <row r="333" ht="14.25" customHeight="1">
      <c r="A333" s="144"/>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row>
    <row r="334" ht="14.25" customHeight="1">
      <c r="A334" s="144"/>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row>
    <row r="335" ht="14.25" customHeight="1">
      <c r="A335" s="144"/>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row>
    <row r="336" ht="14.25" customHeight="1">
      <c r="A336" s="144"/>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row>
    <row r="337" ht="14.25" customHeight="1">
      <c r="A337" s="144"/>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row>
    <row r="338" ht="14.25" customHeight="1">
      <c r="A338" s="144"/>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row>
    <row r="339" ht="14.25" customHeight="1">
      <c r="A339" s="144"/>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row>
    <row r="340" ht="14.25" customHeight="1">
      <c r="A340" s="144"/>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row>
    <row r="341" ht="14.25" customHeight="1">
      <c r="A341" s="144"/>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row>
    <row r="342" ht="14.25" customHeight="1">
      <c r="A342" s="144"/>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row>
    <row r="343" ht="14.25" customHeight="1">
      <c r="A343" s="144"/>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row>
    <row r="344" ht="14.25" customHeight="1">
      <c r="A344" s="144"/>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row>
    <row r="345" ht="14.25" customHeight="1">
      <c r="A345" s="144"/>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row>
    <row r="346" ht="14.25" customHeight="1">
      <c r="A346" s="144"/>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row>
    <row r="347" ht="14.25" customHeight="1">
      <c r="A347" s="144"/>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row>
    <row r="348" ht="14.25" customHeight="1">
      <c r="A348" s="144"/>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row>
    <row r="349" ht="14.25" customHeight="1">
      <c r="A349" s="144"/>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row>
    <row r="350" ht="14.25" customHeight="1">
      <c r="A350" s="144"/>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1" ht="14.25" customHeight="1">
      <c r="A351" s="144"/>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row>
    <row r="352" ht="14.25" customHeight="1">
      <c r="A352" s="144"/>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row>
    <row r="353" ht="14.25" customHeight="1">
      <c r="A353" s="144"/>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row>
    <row r="354" ht="14.25" customHeight="1">
      <c r="A354" s="144"/>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row>
    <row r="355" ht="14.25" customHeight="1">
      <c r="A355" s="144"/>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row>
    <row r="356" ht="14.25" customHeight="1">
      <c r="A356" s="144"/>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row>
    <row r="357" ht="14.25" customHeight="1">
      <c r="A357" s="144"/>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row>
    <row r="358" ht="14.25" customHeight="1">
      <c r="A358" s="144"/>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row>
    <row r="359" ht="14.25" customHeight="1">
      <c r="A359" s="144"/>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row>
    <row r="360" ht="14.25" customHeight="1">
      <c r="A360" s="144"/>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row>
    <row r="361" ht="14.25" customHeight="1">
      <c r="A361" s="144"/>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row>
    <row r="362" ht="14.25" customHeight="1">
      <c r="A362" s="144"/>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row>
    <row r="363" ht="14.25" customHeight="1">
      <c r="A363" s="144"/>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row>
    <row r="364" ht="14.25" customHeight="1">
      <c r="A364" s="144"/>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row>
    <row r="365" ht="14.25" customHeight="1">
      <c r="A365" s="144"/>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row>
    <row r="366" ht="14.25" customHeight="1">
      <c r="A366" s="144"/>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row>
    <row r="367" ht="14.25" customHeight="1">
      <c r="A367" s="144"/>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row>
    <row r="368" ht="14.25" customHeight="1">
      <c r="A368" s="144"/>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row>
    <row r="369" ht="14.25" customHeight="1">
      <c r="A369" s="144"/>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row>
    <row r="370" ht="14.25" customHeight="1">
      <c r="A370" s="144"/>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row>
    <row r="371" ht="14.25" customHeight="1">
      <c r="A371" s="144"/>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row>
    <row r="372" ht="14.25" customHeight="1">
      <c r="A372" s="144"/>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row>
    <row r="373" ht="14.25" customHeight="1">
      <c r="A373" s="144"/>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row>
    <row r="374" ht="14.25" customHeight="1">
      <c r="A374" s="144"/>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row>
    <row r="375" ht="14.25" customHeight="1">
      <c r="A375" s="144"/>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row>
    <row r="376" ht="14.25" customHeight="1">
      <c r="A376" s="144"/>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row>
    <row r="377" ht="14.25" customHeight="1">
      <c r="A377" s="144"/>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row>
    <row r="378" ht="14.25" customHeight="1">
      <c r="A378" s="144"/>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row>
    <row r="379" ht="14.25" customHeight="1">
      <c r="A379" s="144"/>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row>
    <row r="380" ht="14.25" customHeight="1">
      <c r="A380" s="144"/>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row>
    <row r="381" ht="14.25" customHeight="1">
      <c r="A381" s="144"/>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row>
    <row r="382" ht="14.25" customHeight="1">
      <c r="A382" s="144"/>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row>
    <row r="383" ht="14.25" customHeight="1">
      <c r="A383" s="144"/>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row>
    <row r="384" ht="14.25" customHeight="1">
      <c r="A384" s="144"/>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row>
    <row r="385" ht="14.25" customHeight="1">
      <c r="A385" s="144"/>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row>
    <row r="386" ht="14.25" customHeight="1">
      <c r="A386" s="144"/>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row>
    <row r="387" ht="14.25" customHeight="1">
      <c r="A387" s="144"/>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row>
    <row r="388" ht="14.25" customHeight="1">
      <c r="A388" s="144"/>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row>
    <row r="389" ht="14.25" customHeight="1">
      <c r="A389" s="144"/>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row>
    <row r="390" ht="14.25" customHeight="1">
      <c r="A390" s="144"/>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row>
    <row r="391" ht="14.25" customHeight="1">
      <c r="A391" s="144"/>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row>
    <row r="392" ht="14.25" customHeight="1">
      <c r="A392" s="144"/>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row>
    <row r="393" ht="14.25" customHeight="1">
      <c r="A393" s="144"/>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row>
    <row r="394" ht="14.25" customHeight="1">
      <c r="A394" s="144"/>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row>
    <row r="395" ht="14.25" customHeight="1">
      <c r="A395" s="144"/>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row>
    <row r="396" ht="14.25" customHeight="1">
      <c r="A396" s="144"/>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row>
    <row r="397" ht="14.25" customHeight="1">
      <c r="A397" s="144"/>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row>
    <row r="398" ht="14.25" customHeight="1">
      <c r="A398" s="144"/>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row>
    <row r="399" ht="14.25" customHeight="1">
      <c r="A399" s="144"/>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row>
    <row r="400" ht="14.25" customHeight="1">
      <c r="A400" s="144"/>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row>
    <row r="401" ht="14.25" customHeight="1">
      <c r="A401" s="144"/>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row>
    <row r="402" ht="14.25" customHeight="1">
      <c r="A402" s="144"/>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row>
    <row r="403" ht="14.25" customHeight="1">
      <c r="A403" s="144"/>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row>
    <row r="404" ht="14.25" customHeight="1">
      <c r="A404" s="144"/>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row>
    <row r="405" ht="14.25" customHeight="1">
      <c r="A405" s="144"/>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row>
    <row r="406" ht="14.25" customHeight="1">
      <c r="A406" s="144"/>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row>
    <row r="407" ht="14.25" customHeight="1">
      <c r="A407" s="144"/>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row>
    <row r="408" ht="14.25" customHeight="1">
      <c r="A408" s="144"/>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row>
    <row r="409" ht="14.25" customHeight="1">
      <c r="A409" s="144"/>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row>
    <row r="410" ht="14.25" customHeight="1">
      <c r="A410" s="144"/>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row>
    <row r="411" ht="14.25" customHeight="1">
      <c r="A411" s="144"/>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row>
    <row r="412" ht="14.25" customHeight="1">
      <c r="A412" s="144"/>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row>
    <row r="413" ht="14.25" customHeight="1">
      <c r="A413" s="144"/>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row>
    <row r="414" ht="14.25" customHeight="1">
      <c r="A414" s="144"/>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row>
    <row r="415" ht="14.25" customHeight="1">
      <c r="A415" s="144"/>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row>
    <row r="416" ht="14.25" customHeight="1">
      <c r="A416" s="144"/>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row>
    <row r="417" ht="14.25" customHeight="1">
      <c r="A417" s="144"/>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row>
    <row r="418" ht="14.25" customHeight="1">
      <c r="A418" s="144"/>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row>
    <row r="419" ht="14.25" customHeight="1">
      <c r="A419" s="144"/>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row>
    <row r="420" ht="14.25" customHeight="1">
      <c r="A420" s="144"/>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row>
    <row r="421" ht="14.25" customHeight="1">
      <c r="A421" s="144"/>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row>
    <row r="422" ht="14.25" customHeight="1">
      <c r="A422" s="144"/>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row>
    <row r="423" ht="14.25" customHeight="1">
      <c r="A423" s="144"/>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row>
    <row r="424" ht="14.25" customHeight="1">
      <c r="A424" s="144"/>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row>
    <row r="425" ht="14.25" customHeight="1">
      <c r="A425" s="144"/>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row>
    <row r="426" ht="14.25"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ht="14.25"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ht="14.25"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ht="14.25"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ht="14.25"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ht="14.25"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ht="14.25"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ht="14.25"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ht="14.25"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ht="14.25"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ht="14.25"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ht="14.25"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ht="14.25"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ht="14.25"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ht="14.25"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ht="14.25"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ht="14.25"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ht="14.25"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ht="14.25"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ht="14.25"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ht="14.25"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ht="14.25"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ht="14.25"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ht="14.25"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ht="14.25"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ht="14.25"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ht="14.25"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ht="14.25"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ht="14.25"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ht="14.25"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ht="14.25"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ht="14.25"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ht="14.25"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ht="14.25"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ht="14.25"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ht="14.25"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ht="14.25"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ht="14.25"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ht="14.25"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ht="14.25"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ht="14.25"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ht="14.25"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ht="14.25"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ht="14.25"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ht="14.25"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ht="14.25"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ht="14.25"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ht="14.25"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ht="14.25"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ht="14.25"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ht="14.25"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ht="14.25"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ht="14.25"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ht="14.25"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ht="14.25"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ht="14.25"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ht="14.25"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ht="14.25"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ht="14.25"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ht="14.25"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ht="14.25"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ht="14.25"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ht="14.25"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ht="14.25"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ht="14.25"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ht="14.25"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ht="14.25"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ht="14.25"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ht="14.25"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ht="14.25"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ht="14.25"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ht="14.25"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ht="14.25"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ht="14.25"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ht="14.25"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ht="14.25"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ht="14.25"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ht="14.25"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ht="14.25"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ht="14.25"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ht="14.25"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ht="14.25"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ht="14.25"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ht="14.25"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ht="14.25"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ht="14.25"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ht="14.25"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ht="14.25"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ht="14.25"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ht="14.25"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ht="14.25"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ht="14.25"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ht="14.25"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ht="14.25"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ht="14.25"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ht="14.25"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ht="14.25"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ht="14.25"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ht="14.25"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ht="14.25"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ht="14.25"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ht="14.25"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ht="14.25"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ht="14.25"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ht="14.25"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ht="14.25"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ht="14.25"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ht="14.25"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ht="14.25"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ht="14.25"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ht="14.25"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ht="14.25"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ht="14.25"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ht="14.25"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ht="14.25"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ht="14.25"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ht="14.25"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ht="14.25"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ht="14.25"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ht="14.25"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ht="14.25"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ht="14.25"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ht="14.25"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ht="14.25"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ht="14.25"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ht="14.25"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ht="14.25"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ht="14.25"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ht="14.25"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ht="14.25"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ht="14.25"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ht="14.25"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ht="14.25"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ht="14.25"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ht="14.25"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ht="14.25"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ht="14.25"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ht="14.25"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ht="14.25"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ht="14.25"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ht="14.25"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ht="14.25"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ht="14.25"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ht="14.25"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ht="14.25"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ht="14.25"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ht="14.25"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ht="14.25"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ht="14.25"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ht="14.25"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ht="14.25"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ht="14.25"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ht="14.25"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ht="14.25"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ht="14.25"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ht="14.25"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ht="14.25"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ht="14.25"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ht="14.25"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ht="14.25"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ht="14.25"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ht="14.25"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ht="14.25"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ht="14.25"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ht="14.25"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ht="14.25"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ht="14.25"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ht="14.25"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ht="14.25"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ht="14.25"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ht="14.25"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ht="14.25"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ht="14.25"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ht="14.25"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ht="14.25"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ht="14.25"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ht="14.25"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ht="14.25"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ht="14.25"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ht="14.25"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ht="14.25"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ht="14.25"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ht="14.25"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ht="14.25"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ht="14.25"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ht="14.25"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ht="14.25"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ht="14.25"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ht="14.25"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ht="14.25"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ht="14.25"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ht="14.25"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ht="14.25"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ht="14.25"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ht="14.25"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ht="14.25"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ht="14.25"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ht="14.25"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ht="14.25"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ht="14.25"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ht="14.25"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ht="14.25"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ht="14.25"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ht="14.25"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ht="14.25"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ht="14.25"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ht="14.25"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ht="14.25"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ht="14.25"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ht="14.25"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ht="14.25"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ht="14.25"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ht="14.25"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ht="14.25"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ht="14.25"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ht="14.25"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ht="14.25"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ht="14.25"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ht="14.25"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ht="14.25"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ht="14.25"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ht="14.25"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ht="14.25"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ht="14.25"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ht="14.25"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ht="14.25"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ht="14.25"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ht="14.25"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ht="14.25"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ht="14.25"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ht="14.25"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ht="14.25"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ht="14.25"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ht="14.25"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ht="14.25"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ht="14.25"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ht="14.25"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ht="14.25"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ht="14.25"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ht="14.25"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ht="14.25"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ht="14.25"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ht="14.25"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ht="14.25"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ht="14.25"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ht="14.25"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ht="14.25"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ht="14.25"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ht="14.25"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ht="14.25"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ht="14.25"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ht="14.25"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ht="14.25"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ht="14.25"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ht="14.25"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ht="14.25"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ht="14.25"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ht="14.25"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ht="14.25"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ht="14.25"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ht="14.25"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ht="14.25"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ht="14.25"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ht="14.25"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ht="14.25"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ht="14.25"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ht="14.25"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ht="14.25"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ht="14.25"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ht="14.25"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ht="14.25"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ht="14.25"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ht="14.25"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ht="14.25"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ht="14.25"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ht="14.25"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ht="14.25"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ht="14.25"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ht="14.25"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ht="14.25"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ht="14.25"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ht="14.25"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ht="14.25"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ht="14.25"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ht="14.25"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ht="14.25"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ht="14.25"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ht="14.25"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ht="14.25"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ht="14.25"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ht="14.25"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ht="14.25"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ht="14.25"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ht="14.25"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ht="14.25"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ht="14.25"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ht="14.25"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ht="14.25"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ht="14.25"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ht="14.25"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ht="14.25"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ht="14.25"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ht="14.25"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ht="14.25"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ht="14.25"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ht="14.25"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ht="14.25"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ht="14.25"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ht="14.25"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ht="14.25"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ht="14.25"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ht="14.25"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ht="14.25"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ht="14.25"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ht="14.25"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ht="14.25"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ht="14.25"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ht="14.25"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ht="14.25"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ht="14.25"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ht="14.25"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ht="14.25"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ht="14.25"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ht="14.25"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ht="14.25"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ht="14.25"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ht="14.25"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ht="14.25"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ht="14.25"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ht="14.25"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ht="14.25"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ht="14.25"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ht="14.25"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ht="14.25"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ht="14.25"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ht="14.25"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ht="14.25"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ht="14.25"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ht="14.25"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ht="14.25"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ht="14.25"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ht="14.25"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ht="14.25"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ht="14.25"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ht="14.25"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ht="14.25"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ht="14.25"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ht="14.25"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ht="14.25"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ht="14.25"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ht="14.25"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ht="14.25"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ht="14.25"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ht="14.25"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ht="14.25"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ht="14.25"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ht="14.25"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ht="14.25"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ht="14.25"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ht="14.25"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ht="14.25"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ht="14.25"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ht="14.25"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ht="14.25"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ht="14.25"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ht="14.25"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ht="14.25"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ht="14.25"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ht="14.25"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ht="14.25"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ht="14.25"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ht="14.25"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ht="14.25"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ht="14.25"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ht="14.25"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ht="14.25"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ht="14.25"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ht="14.25"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ht="14.25"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ht="14.25"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ht="14.25"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ht="14.25"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ht="14.25"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ht="14.25"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ht="14.25"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ht="14.25"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ht="14.25"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ht="14.25"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ht="14.25"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ht="14.25"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ht="14.25"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ht="14.25"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ht="14.25"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ht="14.25"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ht="14.25"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ht="14.25"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ht="14.25"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ht="14.25"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ht="14.25"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ht="14.25"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ht="14.25"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ht="14.25"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ht="14.25"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ht="14.25"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ht="14.25"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ht="14.25"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ht="14.25"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ht="14.25"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ht="14.25"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ht="14.25"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ht="14.25"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ht="14.25"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ht="14.25"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ht="14.25"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ht="14.25"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ht="14.25"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ht="14.25"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ht="14.25"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ht="14.25"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ht="14.25"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ht="14.25"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ht="14.25"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ht="14.25"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ht="14.25"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ht="14.25"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ht="14.25"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ht="14.25"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ht="14.25"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ht="14.25"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ht="14.25"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ht="14.25"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ht="14.25"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ht="14.25"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ht="14.25"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ht="14.25"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ht="14.25"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ht="14.25"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ht="14.25"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ht="14.25"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ht="14.25"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ht="14.25"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ht="14.25"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ht="14.25"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ht="14.25"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ht="14.25"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ht="14.25"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ht="14.25"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ht="14.25"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ht="14.25"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ht="14.25"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ht="14.25"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ht="14.25"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ht="14.25"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ht="14.25"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ht="14.25"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ht="14.25"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ht="14.25"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ht="14.25"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ht="14.25"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ht="14.25"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ht="14.25"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ht="14.25"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ht="14.25"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ht="14.25"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ht="14.25"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ht="14.25"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ht="14.25"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ht="14.25"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ht="14.25"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ht="14.25"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ht="14.25"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ht="14.25"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ht="14.25"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ht="14.25"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ht="14.25"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ht="14.25"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ht="14.25"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ht="14.25"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ht="14.25"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ht="14.25"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ht="14.25"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ht="14.25"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ht="14.25"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ht="14.25"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ht="14.25"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ht="14.25"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ht="14.25"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ht="14.25"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ht="14.25"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ht="14.25"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ht="14.25"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ht="14.25"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ht="14.25"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ht="14.25"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ht="14.25"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ht="14.25"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ht="14.25"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ht="14.25"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ht="14.25"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ht="14.25"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ht="14.25"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ht="14.25"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ht="14.25"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ht="14.25"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ht="14.25"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ht="14.25"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ht="14.25"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ht="14.25"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ht="14.25"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ht="14.25"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ht="14.25"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ht="14.25"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ht="14.25"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ht="14.25"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ht="14.25"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ht="14.25"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ht="14.25"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ht="14.25"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ht="14.25"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ht="14.25"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ht="14.25"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ht="14.25"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ht="14.25"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ht="14.25"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ht="14.25"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ht="14.25"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ht="14.25"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ht="14.25"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ht="14.25"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ht="14.25"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ht="14.25"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ht="14.25"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ht="14.25"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ht="14.25"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ht="14.25"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ht="14.25"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ht="14.25"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ht="14.25"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ht="14.25"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ht="14.25"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ht="14.25"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ht="14.25"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ht="14.25"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ht="14.25"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ht="14.25"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ht="14.25"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ht="14.25"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ht="14.25"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ht="14.25"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ht="14.25"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ht="14.25"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ht="14.25"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ht="14.25"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ht="14.25"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ht="14.25"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ht="14.25"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ht="14.25"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ht="14.25"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ht="14.25"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ht="14.25"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ht="14.25"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ht="14.25"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ht="14.25"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ht="14.25"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ht="14.25"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ht="14.25"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ht="14.25"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ht="14.25"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ht="14.25"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ht="14.25"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ht="14.25"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ht="14.25"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ht="14.25" customHeight="1">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ht="14.25" customHeight="1">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ht="14.25" customHeight="1">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mergeCells count="2">
    <mergeCell ref="B2:E2"/>
    <mergeCell ref="B19:E1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0" max="10" width="16.13"/>
    <col customWidth="1" min="11" max="11" width="16.25"/>
    <col customWidth="1" min="12" max="12" width="14.75"/>
    <col customWidth="1" min="13" max="13" width="17.5"/>
  </cols>
  <sheetData>
    <row r="2">
      <c r="B2" s="188" t="s">
        <v>136</v>
      </c>
      <c r="C2" s="189" t="s">
        <v>137</v>
      </c>
      <c r="D2" s="188" t="s">
        <v>138</v>
      </c>
      <c r="E2" s="188" t="s">
        <v>139</v>
      </c>
      <c r="F2" s="190" t="s">
        <v>154</v>
      </c>
      <c r="G2" s="191" t="s">
        <v>155</v>
      </c>
      <c r="H2" s="192"/>
      <c r="I2" s="192"/>
      <c r="J2" s="192"/>
      <c r="K2" s="192"/>
    </row>
    <row r="3">
      <c r="B3" s="193" t="s">
        <v>140</v>
      </c>
      <c r="C3" s="193">
        <v>115.0</v>
      </c>
      <c r="D3" s="193">
        <v>10.0</v>
      </c>
      <c r="E3" s="193">
        <v>15.0</v>
      </c>
      <c r="F3" s="194">
        <f t="shared" ref="F3:F16" si="1">365-SUM(C3:E3)</f>
        <v>225</v>
      </c>
      <c r="G3" s="194">
        <f t="shared" ref="G3:G16" si="2">F3*24</f>
        <v>5400</v>
      </c>
    </row>
    <row r="4">
      <c r="B4" s="193" t="s">
        <v>141</v>
      </c>
      <c r="C4" s="193">
        <v>115.0</v>
      </c>
      <c r="D4" s="193">
        <v>10.0</v>
      </c>
      <c r="E4" s="193">
        <v>20.0</v>
      </c>
      <c r="F4" s="194">
        <f t="shared" si="1"/>
        <v>220</v>
      </c>
      <c r="G4" s="194">
        <f t="shared" si="2"/>
        <v>5280</v>
      </c>
      <c r="J4" s="195" t="s">
        <v>156</v>
      </c>
      <c r="K4" s="196" t="s">
        <v>157</v>
      </c>
      <c r="L4" s="196" t="s">
        <v>158</v>
      </c>
      <c r="M4" s="196" t="s">
        <v>159</v>
      </c>
    </row>
    <row r="5">
      <c r="B5" s="193" t="s">
        <v>142</v>
      </c>
      <c r="C5" s="193">
        <v>115.0</v>
      </c>
      <c r="D5" s="193">
        <v>10.0</v>
      </c>
      <c r="E5" s="193">
        <v>15.0</v>
      </c>
      <c r="F5" s="194">
        <f t="shared" si="1"/>
        <v>225</v>
      </c>
      <c r="G5" s="194">
        <f t="shared" si="2"/>
        <v>5400</v>
      </c>
      <c r="J5" s="194">
        <f>sum(G3:G4)/4</f>
        <v>2670</v>
      </c>
      <c r="K5" s="194">
        <f>sum(G5:G6)/4</f>
        <v>2640</v>
      </c>
      <c r="L5" s="194">
        <f>sum(G7:G10)/4</f>
        <v>5340</v>
      </c>
      <c r="M5" s="194">
        <f>sum(G11:G16)/4</f>
        <v>7920</v>
      </c>
    </row>
    <row r="6">
      <c r="B6" s="193" t="s">
        <v>143</v>
      </c>
      <c r="C6" s="193">
        <v>115.0</v>
      </c>
      <c r="D6" s="193">
        <v>10.0</v>
      </c>
      <c r="E6" s="193">
        <v>25.0</v>
      </c>
      <c r="F6" s="194">
        <f t="shared" si="1"/>
        <v>215</v>
      </c>
      <c r="G6" s="194">
        <f t="shared" si="2"/>
        <v>5160</v>
      </c>
    </row>
    <row r="7">
      <c r="B7" s="193" t="s">
        <v>144</v>
      </c>
      <c r="C7" s="193">
        <v>115.0</v>
      </c>
      <c r="D7" s="193">
        <v>10.0</v>
      </c>
      <c r="E7" s="193">
        <v>15.0</v>
      </c>
      <c r="F7" s="194">
        <f t="shared" si="1"/>
        <v>225</v>
      </c>
      <c r="G7" s="194">
        <f t="shared" si="2"/>
        <v>5400</v>
      </c>
      <c r="I7" s="197"/>
      <c r="J7" s="196" t="s">
        <v>160</v>
      </c>
      <c r="K7" s="196" t="s">
        <v>161</v>
      </c>
      <c r="L7" s="196" t="s">
        <v>162</v>
      </c>
      <c r="M7" s="196" t="s">
        <v>163</v>
      </c>
    </row>
    <row r="8">
      <c r="B8" s="193" t="s">
        <v>145</v>
      </c>
      <c r="C8" s="193">
        <v>115.0</v>
      </c>
      <c r="D8" s="193">
        <v>10.0</v>
      </c>
      <c r="E8" s="193">
        <v>20.0</v>
      </c>
      <c r="F8" s="194">
        <f t="shared" si="1"/>
        <v>220</v>
      </c>
      <c r="G8" s="194">
        <f t="shared" si="2"/>
        <v>5280</v>
      </c>
      <c r="I8" s="198" t="s">
        <v>164</v>
      </c>
      <c r="J8" s="197">
        <f t="array" ref="J8:M11">mmult(Transpose(K27:N29),D26:G28)</f>
        <v>195</v>
      </c>
      <c r="K8" s="197"/>
      <c r="L8" s="197"/>
      <c r="M8" s="197"/>
    </row>
    <row r="9">
      <c r="B9" s="193" t="s">
        <v>146</v>
      </c>
      <c r="C9" s="193">
        <v>115.0</v>
      </c>
      <c r="D9" s="193">
        <v>10.0</v>
      </c>
      <c r="E9" s="193">
        <v>20.0</v>
      </c>
      <c r="F9" s="194">
        <f t="shared" si="1"/>
        <v>220</v>
      </c>
      <c r="G9" s="194">
        <f t="shared" si="2"/>
        <v>5280</v>
      </c>
      <c r="I9" s="198" t="s">
        <v>113</v>
      </c>
      <c r="J9" s="197"/>
      <c r="K9" s="197"/>
      <c r="L9" s="197"/>
      <c r="M9" s="197"/>
    </row>
    <row r="10">
      <c r="B10" s="193" t="s">
        <v>147</v>
      </c>
      <c r="C10" s="193">
        <v>115.0</v>
      </c>
      <c r="D10" s="193">
        <v>10.0</v>
      </c>
      <c r="E10" s="193">
        <v>15.0</v>
      </c>
      <c r="F10" s="194">
        <f t="shared" si="1"/>
        <v>225</v>
      </c>
      <c r="G10" s="194">
        <f t="shared" si="2"/>
        <v>5400</v>
      </c>
      <c r="I10" s="198" t="s">
        <v>114</v>
      </c>
      <c r="J10" s="197"/>
      <c r="K10" s="197"/>
      <c r="L10" s="197"/>
      <c r="M10" s="197"/>
    </row>
    <row r="11">
      <c r="B11" s="193" t="s">
        <v>148</v>
      </c>
      <c r="C11" s="193">
        <v>115.0</v>
      </c>
      <c r="D11" s="193">
        <v>10.0</v>
      </c>
      <c r="E11" s="193">
        <v>20.0</v>
      </c>
      <c r="F11" s="194">
        <f t="shared" si="1"/>
        <v>220</v>
      </c>
      <c r="G11" s="194">
        <f t="shared" si="2"/>
        <v>5280</v>
      </c>
      <c r="I11" s="198" t="s">
        <v>115</v>
      </c>
      <c r="J11" s="197"/>
      <c r="K11" s="197"/>
      <c r="L11" s="197"/>
      <c r="M11" s="197"/>
    </row>
    <row r="12">
      <c r="B12" s="193" t="s">
        <v>149</v>
      </c>
      <c r="C12" s="193">
        <v>115.0</v>
      </c>
      <c r="D12" s="193">
        <v>10.0</v>
      </c>
      <c r="E12" s="193">
        <v>20.0</v>
      </c>
      <c r="F12" s="194">
        <f t="shared" si="1"/>
        <v>220</v>
      </c>
      <c r="G12" s="194">
        <f t="shared" si="2"/>
        <v>5280</v>
      </c>
    </row>
    <row r="13">
      <c r="B13" s="193" t="s">
        <v>150</v>
      </c>
      <c r="C13" s="193">
        <v>115.0</v>
      </c>
      <c r="D13" s="193">
        <v>10.0</v>
      </c>
      <c r="E13" s="193">
        <v>25.0</v>
      </c>
      <c r="F13" s="194">
        <f t="shared" si="1"/>
        <v>215</v>
      </c>
      <c r="G13" s="194">
        <f t="shared" si="2"/>
        <v>5160</v>
      </c>
      <c r="I13" s="197"/>
      <c r="J13" s="196" t="s">
        <v>165</v>
      </c>
      <c r="K13" s="196" t="s">
        <v>166</v>
      </c>
      <c r="L13" s="196" t="s">
        <v>167</v>
      </c>
      <c r="M13" s="196" t="s">
        <v>168</v>
      </c>
    </row>
    <row r="14">
      <c r="B14" s="193" t="s">
        <v>151</v>
      </c>
      <c r="C14" s="193">
        <v>115.0</v>
      </c>
      <c r="D14" s="193">
        <v>10.0</v>
      </c>
      <c r="E14" s="193">
        <v>15.0</v>
      </c>
      <c r="F14" s="194">
        <f t="shared" si="1"/>
        <v>225</v>
      </c>
      <c r="G14" s="194">
        <f t="shared" si="2"/>
        <v>5400</v>
      </c>
      <c r="I14" s="198" t="s">
        <v>164</v>
      </c>
      <c r="J14" s="197">
        <f t="array" ref="J14:M17">mmult(Transpose(K35:N37),D26:G28)</f>
        <v>492</v>
      </c>
      <c r="K14" s="197"/>
      <c r="L14" s="197"/>
      <c r="M14" s="197"/>
    </row>
    <row r="15">
      <c r="B15" s="193" t="s">
        <v>152</v>
      </c>
      <c r="C15" s="193">
        <v>115.0</v>
      </c>
      <c r="D15" s="193">
        <v>10.0</v>
      </c>
      <c r="E15" s="193">
        <v>20.0</v>
      </c>
      <c r="F15" s="194">
        <f t="shared" si="1"/>
        <v>220</v>
      </c>
      <c r="G15" s="194">
        <f t="shared" si="2"/>
        <v>5280</v>
      </c>
      <c r="I15" s="198" t="s">
        <v>113</v>
      </c>
      <c r="J15" s="197"/>
      <c r="K15" s="197"/>
      <c r="L15" s="197"/>
      <c r="M15" s="197"/>
    </row>
    <row r="16">
      <c r="B16" s="193" t="s">
        <v>153</v>
      </c>
      <c r="C16" s="193">
        <v>115.0</v>
      </c>
      <c r="D16" s="193">
        <v>10.0</v>
      </c>
      <c r="E16" s="193">
        <v>20.0</v>
      </c>
      <c r="F16" s="194">
        <f t="shared" si="1"/>
        <v>220</v>
      </c>
      <c r="G16" s="194">
        <f t="shared" si="2"/>
        <v>5280</v>
      </c>
      <c r="I16" s="198" t="s">
        <v>114</v>
      </c>
      <c r="J16" s="197"/>
      <c r="K16" s="197"/>
      <c r="L16" s="197"/>
      <c r="M16" s="197"/>
    </row>
    <row r="17">
      <c r="I17" s="198" t="s">
        <v>115</v>
      </c>
      <c r="J17" s="197"/>
      <c r="K17" s="197"/>
      <c r="L17" s="197"/>
      <c r="M17" s="197"/>
    </row>
    <row r="24">
      <c r="B24" s="164" t="s">
        <v>123</v>
      </c>
      <c r="C24" s="12"/>
      <c r="D24" s="12"/>
      <c r="E24" s="12"/>
      <c r="F24" s="12"/>
      <c r="G24" s="13"/>
      <c r="J24" s="145" t="s">
        <v>110</v>
      </c>
      <c r="K24" s="146"/>
      <c r="L24" s="146"/>
      <c r="M24" s="146"/>
      <c r="N24" s="147"/>
    </row>
    <row r="25">
      <c r="B25" s="165" t="s">
        <v>124</v>
      </c>
      <c r="C25" s="166"/>
      <c r="D25" s="148" t="s">
        <v>125</v>
      </c>
      <c r="E25" s="148" t="s">
        <v>126</v>
      </c>
      <c r="F25" s="149" t="s">
        <v>127</v>
      </c>
      <c r="G25" s="150" t="s">
        <v>128</v>
      </c>
      <c r="J25" s="148" t="s">
        <v>111</v>
      </c>
      <c r="K25" s="149" t="s">
        <v>112</v>
      </c>
      <c r="L25" s="148" t="s">
        <v>113</v>
      </c>
      <c r="M25" s="148" t="s">
        <v>114</v>
      </c>
      <c r="N25" s="150" t="s">
        <v>115</v>
      </c>
    </row>
    <row r="26">
      <c r="B26" s="167" t="s">
        <v>117</v>
      </c>
      <c r="D26" s="168">
        <v>6.0</v>
      </c>
      <c r="E26" s="169">
        <v>12.0</v>
      </c>
      <c r="F26" s="169">
        <v>18.0</v>
      </c>
      <c r="G26" s="170">
        <v>24.0</v>
      </c>
      <c r="J26" s="151"/>
      <c r="K26" s="152" t="s">
        <v>116</v>
      </c>
      <c r="N26" s="153"/>
    </row>
    <row r="27">
      <c r="B27" s="171" t="s">
        <v>118</v>
      </c>
      <c r="D27" s="171">
        <v>9.0</v>
      </c>
      <c r="E27" s="144">
        <v>9.0</v>
      </c>
      <c r="F27" s="144">
        <v>21.0</v>
      </c>
      <c r="G27" s="155">
        <v>24.0</v>
      </c>
      <c r="J27" s="154" t="s">
        <v>117</v>
      </c>
      <c r="K27" s="144">
        <v>15.0</v>
      </c>
      <c r="L27" s="144">
        <v>55.0</v>
      </c>
      <c r="M27" s="144">
        <v>60.0</v>
      </c>
      <c r="N27" s="155">
        <v>65.0</v>
      </c>
    </row>
    <row r="28">
      <c r="B28" s="172" t="s">
        <v>119</v>
      </c>
      <c r="C28" s="173"/>
      <c r="D28" s="172">
        <v>6.0</v>
      </c>
      <c r="E28" s="158">
        <v>9.0</v>
      </c>
      <c r="F28" s="158">
        <v>18.0</v>
      </c>
      <c r="G28" s="159">
        <v>24.0</v>
      </c>
      <c r="J28" s="156" t="s">
        <v>118</v>
      </c>
      <c r="K28" s="144">
        <v>5.0</v>
      </c>
      <c r="L28" s="144">
        <v>20.0</v>
      </c>
      <c r="M28" s="144">
        <v>30.0</v>
      </c>
      <c r="N28" s="155">
        <v>35.0</v>
      </c>
    </row>
    <row r="29">
      <c r="J29" s="157" t="s">
        <v>119</v>
      </c>
      <c r="K29" s="158">
        <v>10.0</v>
      </c>
      <c r="L29" s="158">
        <v>35.0</v>
      </c>
      <c r="M29" s="158">
        <v>40.0</v>
      </c>
      <c r="N29" s="159">
        <v>45.0</v>
      </c>
    </row>
    <row r="32">
      <c r="J32" s="199" t="s">
        <v>169</v>
      </c>
      <c r="K32" s="146"/>
      <c r="L32" s="146"/>
      <c r="M32" s="146"/>
      <c r="N32" s="147"/>
    </row>
    <row r="33">
      <c r="B33" s="164" t="s">
        <v>129</v>
      </c>
      <c r="C33" s="12"/>
      <c r="D33" s="13"/>
      <c r="E33" s="174"/>
      <c r="F33" s="174"/>
      <c r="J33" s="148" t="s">
        <v>111</v>
      </c>
      <c r="K33" s="200" t="s">
        <v>112</v>
      </c>
      <c r="L33" s="201" t="s">
        <v>113</v>
      </c>
      <c r="M33" s="201" t="s">
        <v>114</v>
      </c>
      <c r="N33" s="202" t="s">
        <v>115</v>
      </c>
    </row>
    <row r="34">
      <c r="B34" s="201" t="s">
        <v>121</v>
      </c>
      <c r="C34" s="200" t="s">
        <v>130</v>
      </c>
      <c r="D34" s="201" t="s">
        <v>131</v>
      </c>
      <c r="E34" s="201" t="s">
        <v>132</v>
      </c>
      <c r="F34" s="202" t="s">
        <v>133</v>
      </c>
      <c r="G34" s="203" t="s">
        <v>170</v>
      </c>
      <c r="H34" s="203" t="s">
        <v>171</v>
      </c>
      <c r="J34" s="168"/>
      <c r="K34" s="204" t="s">
        <v>116</v>
      </c>
      <c r="L34" s="176"/>
      <c r="M34" s="176"/>
      <c r="N34" s="177"/>
    </row>
    <row r="35">
      <c r="B35" s="205" t="s">
        <v>117</v>
      </c>
      <c r="C35" s="206">
        <v>1.0</v>
      </c>
      <c r="D35" s="206">
        <v>5.7</v>
      </c>
      <c r="E35" s="206">
        <v>3.5</v>
      </c>
      <c r="F35" s="206">
        <v>2.8</v>
      </c>
      <c r="G35" s="197">
        <f t="shared" ref="G35:G37" si="4">sum(C35:F35)</f>
        <v>13</v>
      </c>
      <c r="H35" s="197">
        <f t="shared" ref="H35:H37" si="5">G35/(K27+G35)</f>
        <v>0.4642857143</v>
      </c>
      <c r="J35" s="167" t="s">
        <v>117</v>
      </c>
      <c r="K35" s="206">
        <f t="shared" ref="K35:N35" si="3">(K27/(1-$H35))</f>
        <v>28</v>
      </c>
      <c r="L35" s="206">
        <f t="shared" si="3"/>
        <v>102.6666667</v>
      </c>
      <c r="M35" s="206">
        <f t="shared" si="3"/>
        <v>112</v>
      </c>
      <c r="N35" s="206">
        <f t="shared" si="3"/>
        <v>121.3333333</v>
      </c>
    </row>
    <row r="36">
      <c r="B36" s="206" t="s">
        <v>118</v>
      </c>
      <c r="C36" s="206">
        <v>2.8</v>
      </c>
      <c r="D36" s="206">
        <v>6.0</v>
      </c>
      <c r="E36" s="206">
        <v>3.2</v>
      </c>
      <c r="F36" s="206">
        <v>3.0</v>
      </c>
      <c r="G36" s="197">
        <f t="shared" si="4"/>
        <v>15</v>
      </c>
      <c r="H36" s="197">
        <f t="shared" si="5"/>
        <v>0.75</v>
      </c>
      <c r="J36" s="171" t="s">
        <v>118</v>
      </c>
      <c r="K36" s="206">
        <f t="shared" ref="K36:N36" si="6">(K28/(1-$H36))</f>
        <v>20</v>
      </c>
      <c r="L36" s="206">
        <f t="shared" si="6"/>
        <v>80</v>
      </c>
      <c r="M36" s="206">
        <f t="shared" si="6"/>
        <v>120</v>
      </c>
      <c r="N36" s="206">
        <f t="shared" si="6"/>
        <v>140</v>
      </c>
    </row>
    <row r="37">
      <c r="B37" s="206" t="s">
        <v>119</v>
      </c>
      <c r="C37" s="206">
        <v>3.4</v>
      </c>
      <c r="D37" s="206">
        <v>5.2</v>
      </c>
      <c r="E37" s="206">
        <v>2.8</v>
      </c>
      <c r="F37" s="206">
        <v>2.6</v>
      </c>
      <c r="G37" s="197">
        <f t="shared" si="4"/>
        <v>14</v>
      </c>
      <c r="H37" s="197">
        <f t="shared" si="5"/>
        <v>0.5833333333</v>
      </c>
      <c r="J37" s="172" t="s">
        <v>119</v>
      </c>
      <c r="K37" s="206">
        <f t="shared" ref="K37:N37" si="7">(K29/(1-$H37))</f>
        <v>24</v>
      </c>
      <c r="L37" s="206">
        <f t="shared" si="7"/>
        <v>84</v>
      </c>
      <c r="M37" s="206">
        <f t="shared" si="7"/>
        <v>96</v>
      </c>
      <c r="N37" s="206">
        <f t="shared" si="7"/>
        <v>108</v>
      </c>
    </row>
  </sheetData>
  <mergeCells count="10">
    <mergeCell ref="B28:C28"/>
    <mergeCell ref="B33:D33"/>
    <mergeCell ref="B24:G24"/>
    <mergeCell ref="J24:N24"/>
    <mergeCell ref="B25:C25"/>
    <mergeCell ref="B26:C26"/>
    <mergeCell ref="K26:N26"/>
    <mergeCell ref="B27:C27"/>
    <mergeCell ref="J32:N32"/>
    <mergeCell ref="K34:N3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54.13"/>
  </cols>
  <sheetData>
    <row r="7">
      <c r="B7" s="207">
        <v>1.0</v>
      </c>
      <c r="C7" s="208" t="s">
        <v>172</v>
      </c>
    </row>
    <row r="8">
      <c r="B8" s="140" t="s">
        <v>173</v>
      </c>
      <c r="C8" s="209" t="s">
        <v>174</v>
      </c>
    </row>
    <row r="9">
      <c r="B9" s="140" t="s">
        <v>175</v>
      </c>
      <c r="C9" s="142" t="s">
        <v>176</v>
      </c>
    </row>
    <row r="10">
      <c r="B10" s="140" t="s">
        <v>177</v>
      </c>
      <c r="C10" s="142" t="s">
        <v>178</v>
      </c>
    </row>
    <row r="11">
      <c r="B11" s="143"/>
    </row>
    <row r="12">
      <c r="B12" s="207">
        <v>2.0</v>
      </c>
      <c r="C12" s="208" t="s">
        <v>179</v>
      </c>
    </row>
    <row r="13">
      <c r="B13" s="140" t="s">
        <v>180</v>
      </c>
      <c r="C13" s="142" t="s">
        <v>181</v>
      </c>
    </row>
    <row r="14">
      <c r="B14" s="140" t="s">
        <v>182</v>
      </c>
      <c r="C14" s="142" t="s">
        <v>183</v>
      </c>
    </row>
    <row r="15">
      <c r="B15" s="143"/>
    </row>
    <row r="16">
      <c r="B16" s="207">
        <v>3.0</v>
      </c>
      <c r="C16" s="208" t="s">
        <v>184</v>
      </c>
    </row>
    <row r="17">
      <c r="B17" s="140" t="s">
        <v>185</v>
      </c>
      <c r="C17" s="142" t="s">
        <v>186</v>
      </c>
    </row>
    <row r="18">
      <c r="B18" s="140" t="s">
        <v>187</v>
      </c>
      <c r="C18" s="142" t="s">
        <v>188</v>
      </c>
    </row>
    <row r="19">
      <c r="B19" s="140" t="s">
        <v>189</v>
      </c>
      <c r="C19" s="142" t="s">
        <v>190</v>
      </c>
    </row>
    <row r="20">
      <c r="B20" s="140" t="s">
        <v>191</v>
      </c>
      <c r="C20" s="142" t="s">
        <v>192</v>
      </c>
    </row>
  </sheetData>
  <mergeCells count="1">
    <mergeCell ref="B5:C6"/>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2020-09-30T05:47:17Z</dcterms:created>
  <dc:creator>Ritika Diwan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0x010100EA6640500CC06E43B52107F4FF1DBA41</vt:lpwstr>
  </property>
</Properties>
</file>