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0115" windowHeight="10305"/>
  </bookViews>
  <sheets>
    <sheet name="Length" sheetId="1" r:id="rId1"/>
    <sheet name="Angles" sheetId="2" r:id="rId2"/>
    <sheet name="Time" sheetId="3" r:id="rId3"/>
  </sheets>
  <calcPr calcId="145621"/>
</workbook>
</file>

<file path=xl/calcChain.xml><?xml version="1.0" encoding="utf-8"?>
<calcChain xmlns="http://schemas.openxmlformats.org/spreadsheetml/2006/main">
  <c r="E11" i="2" l="1"/>
  <c r="F11" i="2"/>
  <c r="F45" i="1"/>
  <c r="F42" i="1"/>
  <c r="F37" i="1"/>
  <c r="F35" i="1"/>
  <c r="F28" i="1"/>
  <c r="F25" i="1"/>
  <c r="F23" i="1"/>
  <c r="F18" i="1"/>
  <c r="F12" i="1"/>
  <c r="F16" i="1"/>
  <c r="F15" i="1"/>
  <c r="E12" i="1"/>
  <c r="E23" i="1"/>
  <c r="E19" i="1"/>
  <c r="E16" i="1"/>
  <c r="E18" i="1"/>
  <c r="E42" i="1"/>
  <c r="E28" i="1"/>
  <c r="E25" i="1"/>
  <c r="E21" i="1"/>
  <c r="E37" i="1"/>
</calcChain>
</file>

<file path=xl/sharedStrings.xml><?xml version="1.0" encoding="utf-8"?>
<sst xmlns="http://schemas.openxmlformats.org/spreadsheetml/2006/main" count="195" uniqueCount="177">
  <si>
    <t>PlanckLength</t>
  </si>
  <si>
    <t>Yoctometer</t>
  </si>
  <si>
    <t>Zeptometer</t>
  </si>
  <si>
    <t>Attometer</t>
  </si>
  <si>
    <t>Femtometer</t>
  </si>
  <si>
    <t>Picometer</t>
  </si>
  <si>
    <t>Nanometer</t>
  </si>
  <si>
    <t>Micrometer</t>
  </si>
  <si>
    <t>Mil</t>
  </si>
  <si>
    <t>Milimeter</t>
  </si>
  <si>
    <t>Thou</t>
  </si>
  <si>
    <t>Pica</t>
  </si>
  <si>
    <t>Centimeter</t>
  </si>
  <si>
    <t>Inch</t>
  </si>
  <si>
    <t>Decimeter</t>
  </si>
  <si>
    <t>Foot</t>
  </si>
  <si>
    <t>Yard</t>
  </si>
  <si>
    <t>Rod</t>
  </si>
  <si>
    <t>Link</t>
  </si>
  <si>
    <t>Chain</t>
  </si>
  <si>
    <t>Meter</t>
  </si>
  <si>
    <t>Smoot</t>
  </si>
  <si>
    <t>Decameter</t>
  </si>
  <si>
    <t>Hectometer</t>
  </si>
  <si>
    <t>Kilometer</t>
  </si>
  <si>
    <t>Furlong</t>
  </si>
  <si>
    <t>Mile</t>
  </si>
  <si>
    <t>NauticalMile</t>
  </si>
  <si>
    <t>League</t>
  </si>
  <si>
    <t>Fathom</t>
  </si>
  <si>
    <t>Shackle</t>
  </si>
  <si>
    <t>Cable</t>
  </si>
  <si>
    <t>Myriameter</t>
  </si>
  <si>
    <t>Megameter</t>
  </si>
  <si>
    <t>Gigameter</t>
  </si>
  <si>
    <t>Terameter</t>
  </si>
  <si>
    <t>Petameter</t>
  </si>
  <si>
    <t>Exameter</t>
  </si>
  <si>
    <t>Zettameter</t>
  </si>
  <si>
    <t>Yottameter</t>
  </si>
  <si>
    <t>Parsec</t>
  </si>
  <si>
    <t>Kiloparsec</t>
  </si>
  <si>
    <t>Megaparsec</t>
  </si>
  <si>
    <t>Unit</t>
  </si>
  <si>
    <t>Description</t>
  </si>
  <si>
    <t>URL</t>
  </si>
  <si>
    <t>https://en.wikipedia.org/wiki/Nautical_mile</t>
  </si>
  <si>
    <t>A fathom is equal to 6 feet (1.8288 m)</t>
  </si>
  <si>
    <t>https://en.wikipedia.org/wiki/Fathom</t>
  </si>
  <si>
    <t>https://en.wikipedia.org/wiki/Yard</t>
  </si>
  <si>
    <t>Symbol</t>
  </si>
  <si>
    <t>yd</t>
  </si>
  <si>
    <t>The yard is 3 feet.</t>
  </si>
  <si>
    <t>https://en.wikipedia.org/wiki/Foot_(unit)</t>
  </si>
  <si>
    <t>ft</t>
  </si>
  <si>
    <t>The foot is 12 inches.</t>
  </si>
  <si>
    <t>SurveyYard</t>
  </si>
  <si>
    <t>SurveyFoot</t>
  </si>
  <si>
    <t>SurveyInch</t>
  </si>
  <si>
    <t>https://en.wikipedia.org/wiki/Foot_(unit)#Survey_foot</t>
  </si>
  <si>
    <t>The survey foot is 12 survey inches.</t>
  </si>
  <si>
    <t>The survey yard is 3 survey feet.</t>
  </si>
  <si>
    <t>https://en.wikipedia.org/wiki/Inch</t>
  </si>
  <si>
    <t>https://en.wikipedia.org/wiki/Millimetre</t>
  </si>
  <si>
    <t>One millimetre is equal to 1000 micrometres or 1000000 nanometres</t>
  </si>
  <si>
    <t>mm</t>
  </si>
  <si>
    <t>in</t>
  </si>
  <si>
    <t>https://en.wikipedia.org/wiki/Mile</t>
  </si>
  <si>
    <t>SurveyMile</t>
  </si>
  <si>
    <t>https://en.wikipedia.org/wiki/Cable_length</t>
  </si>
  <si>
    <t>https://en.wikipedia.org/wiki/Kilometre</t>
  </si>
  <si>
    <t>km</t>
  </si>
  <si>
    <t>One thousand metres</t>
  </si>
  <si>
    <t>https://en.wikipedia.org/wiki/Metre</t>
  </si>
  <si>
    <t>m</t>
  </si>
  <si>
    <t>The length of the path travelled by light in a vacuum in 1/299 792 458 of a second.</t>
  </si>
  <si>
    <t>https://en.wikipedia.org/wiki/Rod_(unit)</t>
  </si>
  <si>
    <t>https://en.wikipedia.org/wiki/Thousandth_of_an_inch</t>
  </si>
  <si>
    <t>thou</t>
  </si>
  <si>
    <t>mil</t>
  </si>
  <si>
    <t>A thousandth of an inch</t>
  </si>
  <si>
    <t>Tenths</t>
  </si>
  <si>
    <t>https://en.wikipedia.org/wiki/Thousandth_of_an_inch#Tenths</t>
  </si>
  <si>
    <t>A tenth of a thousandth of an inch.</t>
  </si>
  <si>
    <t>https://en.wikipedia.org/wiki/Pica_(typography)</t>
  </si>
  <si>
    <t>Point</t>
  </si>
  <si>
    <t>https://en.wikipedia.org/wiki/Point_(typography)</t>
  </si>
  <si>
    <t>https://en.wikipedia.org/wiki/Planck_length</t>
  </si>
  <si>
    <t>https://en.wikipedia.org/wiki/Orders_of_magnitude_(length)#Less_than_1_zeptometre</t>
  </si>
  <si>
    <t>https://en.wikipedia.org/wiki/Orders_of_magnitude_(length)#1_attometre</t>
  </si>
  <si>
    <t>https://en.wikipedia.org/wiki/Femtometre</t>
  </si>
  <si>
    <t>fm</t>
  </si>
  <si>
    <t>https://en.wikipedia.org/wiki/Picometre</t>
  </si>
  <si>
    <t>one trillionth of a meter</t>
  </si>
  <si>
    <t>a quadrillionth of one meter</t>
  </si>
  <si>
    <t>pm</t>
  </si>
  <si>
    <t>https://en.wikipedia.org/wiki/Nanometre</t>
  </si>
  <si>
    <t xml:space="preserve"> one billionth of a metre</t>
  </si>
  <si>
    <t>nm</t>
  </si>
  <si>
    <t>μm</t>
  </si>
  <si>
    <t>one millionth of a metre</t>
  </si>
  <si>
    <t>https://en.wikipedia.org/wiki/Micrometre</t>
  </si>
  <si>
    <t>tenthou</t>
  </si>
  <si>
    <t>cm</t>
  </si>
  <si>
    <t>one hundredth of a metre</t>
  </si>
  <si>
    <t>https://en.wikipedia.org/wiki/Centimetre</t>
  </si>
  <si>
    <t>ten centimetres</t>
  </si>
  <si>
    <t>dm</t>
  </si>
  <si>
    <t>https://en.wikipedia.org/wiki/Decimetre</t>
  </si>
  <si>
    <t>https://en.wikipedia.org/wiki/Link_(unit)</t>
  </si>
  <si>
    <t>li</t>
  </si>
  <si>
    <t>https://en.wikipedia.org/wiki/Chain_(unit)</t>
  </si>
  <si>
    <t>https://en.wikipedia.org/wiki/Smoot</t>
  </si>
  <si>
    <t>One smoot is equal to Oliver Smoot's height at the time of the prank, 5 feet 7 inches</t>
  </si>
  <si>
    <t>dam</t>
  </si>
  <si>
    <t>https://en.wikipedia.org/wiki/Decametre</t>
  </si>
  <si>
    <t>Ten meters</t>
  </si>
  <si>
    <t>https://en.wikipedia.org/wiki/Hectometre</t>
  </si>
  <si>
    <t>One hundred meters</t>
  </si>
  <si>
    <t>hm</t>
  </si>
  <si>
    <t>https://en.wikipedia.org/wiki/Furlong</t>
  </si>
  <si>
    <t>https://en.wikipedia.org/wiki/League_(unit)</t>
  </si>
  <si>
    <t>https://en.wikipedia.org/wiki/Orders_of_magnitude_(length)#Myriametre</t>
  </si>
  <si>
    <t>https://en.wikipedia.org/wiki/Orders_of_magnitude_(length)#1_megametre</t>
  </si>
  <si>
    <t>Miliparsec</t>
  </si>
  <si>
    <t>Nanoparsec</t>
  </si>
  <si>
    <t>Picoparsec</t>
  </si>
  <si>
    <t>Gigaparsec</t>
  </si>
  <si>
    <t>Teraparsec</t>
  </si>
  <si>
    <t>AstronomicalUnit</t>
  </si>
  <si>
    <t>au</t>
  </si>
  <si>
    <t>Lightyear</t>
  </si>
  <si>
    <t>Megafurlong</t>
  </si>
  <si>
    <t>Cubit</t>
  </si>
  <si>
    <t>BeardSecond</t>
  </si>
  <si>
    <t>Angstrom</t>
  </si>
  <si>
    <t>Marathon</t>
  </si>
  <si>
    <t>HalfMarathon</t>
  </si>
  <si>
    <t>Li</t>
  </si>
  <si>
    <t>Micron</t>
  </si>
  <si>
    <t>meters in unit</t>
  </si>
  <si>
    <t>unit in meters</t>
  </si>
  <si>
    <t>PL</t>
  </si>
  <si>
    <t>ym</t>
  </si>
  <si>
    <t>Degree</t>
  </si>
  <si>
    <t>Radian</t>
  </si>
  <si>
    <t>Gradian</t>
  </si>
  <si>
    <t>ArcMinute</t>
  </si>
  <si>
    <t>ArcSecond</t>
  </si>
  <si>
    <t>unit in radians</t>
  </si>
  <si>
    <t>radians in unit</t>
  </si>
  <si>
    <t>Miliradian</t>
  </si>
  <si>
    <t>Microradian</t>
  </si>
  <si>
    <t>Revolution</t>
  </si>
  <si>
    <t>Miliarcsecond</t>
  </si>
  <si>
    <t>Microarcsecond</t>
  </si>
  <si>
    <t>Day</t>
  </si>
  <si>
    <t>Hour</t>
  </si>
  <si>
    <t>Second</t>
  </si>
  <si>
    <t>Minute</t>
  </si>
  <si>
    <t>seconds in unit</t>
  </si>
  <si>
    <t>unit in seconds</t>
  </si>
  <si>
    <t>Femtosecond</t>
  </si>
  <si>
    <t>Picosecond</t>
  </si>
  <si>
    <t>Nanosecond</t>
  </si>
  <si>
    <t>Microsecond</t>
  </si>
  <si>
    <t>Milisecond</t>
  </si>
  <si>
    <t>Week</t>
  </si>
  <si>
    <t>Fortnight</t>
  </si>
  <si>
    <t>Month</t>
  </si>
  <si>
    <t>Year</t>
  </si>
  <si>
    <t>SiderealYear</t>
  </si>
  <si>
    <t>Decade</t>
  </si>
  <si>
    <t>Century</t>
  </si>
  <si>
    <t>Millennium</t>
  </si>
  <si>
    <t>be 1/12 of a pica</t>
  </si>
  <si>
    <t>1/6 of an inch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</si>
</sst>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0000000000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1"/>
    <xf numFmtId="0" fontId="0" fillId="0" borderId="0" xfId="0" applyNumberFormat="1"/>
    <xf numFmtId="164" fontId="0" fillId="0" borderId="0" xfId="0" applyNumberFormat="1"/>
    <xf numFmtId="11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</cellXfs>
  <cellStyles count="2">
    <cellStyle name="Hyperlink" xfId="1" builtinId="8"/>
    <cellStyle name="Normal" xfId="0" builtinId="0"/>
  </cellStyles>
  <dxfs count="8">
    <dxf>
      <numFmt numFmtId="15" formatCode="0.00E+00"/>
    </dxf>
    <dxf>
      <numFmt numFmtId="15" formatCode="0.00E+00"/>
    </dxf>
    <dxf>
      <numFmt numFmtId="15" formatCode="0.00E+0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F65" totalsRowShown="0">
  <autoFilter ref="A1:F65"/>
  <sortState ref="A2:E65">
    <sortCondition ref="E1:E65"/>
  </sortState>
  <tableColumns count="6">
    <tableColumn id="1" name="Unit"/>
    <tableColumn id="5" name="Symbol"/>
    <tableColumn id="2" name="Description"/>
    <tableColumn id="4" name="URL"/>
    <tableColumn id="3" name="unit in meters" dataDxfId="7"/>
    <tableColumn id="6" name="meters in unit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F11" totalsRowShown="0">
  <autoFilter ref="A1:F11"/>
  <sortState ref="A2:F11">
    <sortCondition ref="E1:E11"/>
  </sortState>
  <tableColumns count="6">
    <tableColumn id="1" name="Unit"/>
    <tableColumn id="2" name="Symbol"/>
    <tableColumn id="3" name="Description"/>
    <tableColumn id="4" name="URL"/>
    <tableColumn id="5" name="unit in radians"/>
    <tableColumn id="6" name="radians in uni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F18" totalsRowShown="0" headerRowDxfId="5" headerRowBorderDxfId="4" tableBorderDxfId="3">
  <autoFilter ref="A1:F18"/>
  <sortState ref="A2:F18">
    <sortCondition ref="F1:F18"/>
  </sortState>
  <tableColumns count="6">
    <tableColumn id="1" name="Unit"/>
    <tableColumn id="2" name="Symbol"/>
    <tableColumn id="3" name="Description"/>
    <tableColumn id="4" name="URL" dataDxfId="2"/>
    <tableColumn id="5" name="unit in seconds" dataDxfId="1"/>
    <tableColumn id="6" name="seconds in uni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Inch" TargetMode="External"/><Relationship Id="rId13" Type="http://schemas.openxmlformats.org/officeDocument/2006/relationships/hyperlink" Target="https://en.wikipedia.org/wiki/Metre" TargetMode="External"/><Relationship Id="rId18" Type="http://schemas.openxmlformats.org/officeDocument/2006/relationships/hyperlink" Target="https://en.wikipedia.org/wiki/Pica_(typography)" TargetMode="External"/><Relationship Id="rId26" Type="http://schemas.openxmlformats.org/officeDocument/2006/relationships/hyperlink" Target="https://en.wikipedia.org/wiki/Nanometre" TargetMode="External"/><Relationship Id="rId39" Type="http://schemas.openxmlformats.org/officeDocument/2006/relationships/hyperlink" Target="https://en.wikipedia.org/wiki/Orders_of_magnitude_(length)" TargetMode="External"/><Relationship Id="rId3" Type="http://schemas.openxmlformats.org/officeDocument/2006/relationships/hyperlink" Target="https://en.wikipedia.org/wiki/Yard" TargetMode="External"/><Relationship Id="rId21" Type="http://schemas.openxmlformats.org/officeDocument/2006/relationships/hyperlink" Target="https://en.wikipedia.org/wiki/Orders_of_magnitude_(length)" TargetMode="External"/><Relationship Id="rId34" Type="http://schemas.openxmlformats.org/officeDocument/2006/relationships/hyperlink" Target="https://en.wikipedia.org/wiki/Hectometre" TargetMode="External"/><Relationship Id="rId42" Type="http://schemas.openxmlformats.org/officeDocument/2006/relationships/table" Target="../tables/table1.xml"/><Relationship Id="rId7" Type="http://schemas.openxmlformats.org/officeDocument/2006/relationships/hyperlink" Target="https://en.wikipedia.org/wiki/Foot_(unit)" TargetMode="External"/><Relationship Id="rId12" Type="http://schemas.openxmlformats.org/officeDocument/2006/relationships/hyperlink" Target="https://en.wikipedia.org/wiki/Kilometre" TargetMode="External"/><Relationship Id="rId17" Type="http://schemas.openxmlformats.org/officeDocument/2006/relationships/hyperlink" Target="https://en.wikipedia.org/wiki/Thousandth_of_an_inch" TargetMode="External"/><Relationship Id="rId25" Type="http://schemas.openxmlformats.org/officeDocument/2006/relationships/hyperlink" Target="https://en.wikipedia.org/wiki/Picometre" TargetMode="External"/><Relationship Id="rId33" Type="http://schemas.openxmlformats.org/officeDocument/2006/relationships/hyperlink" Target="https://en.wikipedia.org/wiki/Decametre" TargetMode="External"/><Relationship Id="rId38" Type="http://schemas.openxmlformats.org/officeDocument/2006/relationships/hyperlink" Target="https://en.wikipedia.org/wiki/Fathom" TargetMode="External"/><Relationship Id="rId2" Type="http://schemas.openxmlformats.org/officeDocument/2006/relationships/hyperlink" Target="https://en.wikipedia.org/wiki/Fathom" TargetMode="External"/><Relationship Id="rId16" Type="http://schemas.openxmlformats.org/officeDocument/2006/relationships/hyperlink" Target="https://en.wikipedia.org/wiki/Thousandth_of_an_inch" TargetMode="External"/><Relationship Id="rId20" Type="http://schemas.openxmlformats.org/officeDocument/2006/relationships/hyperlink" Target="https://en.wikipedia.org/wiki/Planck_length" TargetMode="External"/><Relationship Id="rId29" Type="http://schemas.openxmlformats.org/officeDocument/2006/relationships/hyperlink" Target="https://en.wikipedia.org/wiki/Decimetre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s://en.wikipedia.org/wiki/Nautical_mile" TargetMode="External"/><Relationship Id="rId6" Type="http://schemas.openxmlformats.org/officeDocument/2006/relationships/hyperlink" Target="https://en.wikipedia.org/wiki/Foot_(unit)" TargetMode="External"/><Relationship Id="rId11" Type="http://schemas.openxmlformats.org/officeDocument/2006/relationships/hyperlink" Target="https://en.wikipedia.org/wiki/Cable_length" TargetMode="External"/><Relationship Id="rId24" Type="http://schemas.openxmlformats.org/officeDocument/2006/relationships/hyperlink" Target="https://en.wikipedia.org/wiki/Femtometre" TargetMode="External"/><Relationship Id="rId32" Type="http://schemas.openxmlformats.org/officeDocument/2006/relationships/hyperlink" Target="https://en.wikipedia.org/wiki/Smoot" TargetMode="External"/><Relationship Id="rId37" Type="http://schemas.openxmlformats.org/officeDocument/2006/relationships/hyperlink" Target="https://en.wikipedia.org/wiki/League_(unit)" TargetMode="External"/><Relationship Id="rId40" Type="http://schemas.openxmlformats.org/officeDocument/2006/relationships/hyperlink" Target="https://en.wikipedia.org/wiki/Orders_of_magnitude_(length)" TargetMode="External"/><Relationship Id="rId5" Type="http://schemas.openxmlformats.org/officeDocument/2006/relationships/hyperlink" Target="https://en.wikipedia.org/wiki/Foot_(unit)" TargetMode="External"/><Relationship Id="rId15" Type="http://schemas.openxmlformats.org/officeDocument/2006/relationships/hyperlink" Target="https://en.wikipedia.org/wiki/Thousandth_of_an_inch" TargetMode="External"/><Relationship Id="rId23" Type="http://schemas.openxmlformats.org/officeDocument/2006/relationships/hyperlink" Target="https://en.wikipedia.org/wiki/Orders_of_magnitude_(length)" TargetMode="External"/><Relationship Id="rId28" Type="http://schemas.openxmlformats.org/officeDocument/2006/relationships/hyperlink" Target="https://en.wikipedia.org/wiki/Centimetre" TargetMode="External"/><Relationship Id="rId36" Type="http://schemas.openxmlformats.org/officeDocument/2006/relationships/hyperlink" Target="https://en.wikipedia.org/wiki/Mile" TargetMode="External"/><Relationship Id="rId10" Type="http://schemas.openxmlformats.org/officeDocument/2006/relationships/hyperlink" Target="https://en.wikipedia.org/wiki/Mile" TargetMode="External"/><Relationship Id="rId19" Type="http://schemas.openxmlformats.org/officeDocument/2006/relationships/hyperlink" Target="https://en.wikipedia.org/wiki/Point_(typography)" TargetMode="External"/><Relationship Id="rId31" Type="http://schemas.openxmlformats.org/officeDocument/2006/relationships/hyperlink" Target="https://en.wikipedia.org/wiki/Chain_(unit)" TargetMode="External"/><Relationship Id="rId4" Type="http://schemas.openxmlformats.org/officeDocument/2006/relationships/hyperlink" Target="https://en.wikipedia.org/wiki/Foot_(unit)" TargetMode="External"/><Relationship Id="rId9" Type="http://schemas.openxmlformats.org/officeDocument/2006/relationships/hyperlink" Target="https://en.wikipedia.org/wiki/Millimetre" TargetMode="External"/><Relationship Id="rId14" Type="http://schemas.openxmlformats.org/officeDocument/2006/relationships/hyperlink" Target="https://en.wikipedia.org/wiki/Rod_(unit)" TargetMode="External"/><Relationship Id="rId22" Type="http://schemas.openxmlformats.org/officeDocument/2006/relationships/hyperlink" Target="https://en.wikipedia.org/wiki/Orders_of_magnitude_(length)" TargetMode="External"/><Relationship Id="rId27" Type="http://schemas.openxmlformats.org/officeDocument/2006/relationships/hyperlink" Target="https://en.wikipedia.org/wiki/Micrometre" TargetMode="External"/><Relationship Id="rId30" Type="http://schemas.openxmlformats.org/officeDocument/2006/relationships/hyperlink" Target="https://en.wikipedia.org/wiki/Link_(unit)" TargetMode="External"/><Relationship Id="rId35" Type="http://schemas.openxmlformats.org/officeDocument/2006/relationships/hyperlink" Target="https://en.wikipedia.org/wiki/Furlo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tabSelected="1" topLeftCell="A7" workbookViewId="0">
      <selection activeCell="F24" sqref="F24"/>
    </sheetView>
  </sheetViews>
  <sheetFormatPr defaultRowHeight="15" x14ac:dyDescent="0.25"/>
  <cols>
    <col min="1" max="1" width="12.7109375" bestFit="1" customWidth="1"/>
    <col min="2" max="2" width="9.85546875" bestFit="1" customWidth="1"/>
    <col min="3" max="3" width="34.7109375" bestFit="1" customWidth="1"/>
    <col min="4" max="4" width="13.28515625" customWidth="1"/>
    <col min="5" max="5" width="16.140625" style="3" bestFit="1" customWidth="1"/>
    <col min="6" max="6" width="15.85546875" style="2" bestFit="1" customWidth="1"/>
  </cols>
  <sheetData>
    <row r="1" spans="1:6" x14ac:dyDescent="0.25">
      <c r="A1" t="s">
        <v>43</v>
      </c>
      <c r="B1" t="s">
        <v>50</v>
      </c>
      <c r="C1" t="s">
        <v>44</v>
      </c>
      <c r="D1" t="s">
        <v>45</v>
      </c>
      <c r="E1" s="3" t="s">
        <v>141</v>
      </c>
      <c r="F1" s="2" t="s">
        <v>140</v>
      </c>
    </row>
    <row r="2" spans="1:6" x14ac:dyDescent="0.25">
      <c r="A2" t="s">
        <v>0</v>
      </c>
      <c r="B2" t="s">
        <v>142</v>
      </c>
      <c r="D2" s="1" t="s">
        <v>87</v>
      </c>
      <c r="E2" s="2">
        <v>1.5999999999999999E-35</v>
      </c>
      <c r="F2" s="2">
        <v>6.1870000000000001E+34</v>
      </c>
    </row>
    <row r="3" spans="1:6" x14ac:dyDescent="0.25">
      <c r="A3" t="s">
        <v>1</v>
      </c>
      <c r="B3" t="s">
        <v>143</v>
      </c>
      <c r="D3" s="1" t="s">
        <v>88</v>
      </c>
      <c r="E3" s="2">
        <v>1E-10</v>
      </c>
      <c r="F3" s="2">
        <v>9.9999999999999998E+23</v>
      </c>
    </row>
    <row r="4" spans="1:6" x14ac:dyDescent="0.25">
      <c r="A4" t="s">
        <v>135</v>
      </c>
      <c r="E4" s="2">
        <v>1E-10</v>
      </c>
      <c r="F4" s="2">
        <v>10000000000</v>
      </c>
    </row>
    <row r="5" spans="1:6" x14ac:dyDescent="0.25">
      <c r="A5" t="s">
        <v>2</v>
      </c>
      <c r="D5" s="1" t="s">
        <v>88</v>
      </c>
      <c r="E5" s="2">
        <v>1.0000000000000001E-9</v>
      </c>
      <c r="F5" s="2">
        <v>1E+21</v>
      </c>
    </row>
    <row r="6" spans="1:6" x14ac:dyDescent="0.25">
      <c r="A6" t="s">
        <v>134</v>
      </c>
      <c r="E6" s="2">
        <v>5.0000000000000001E-9</v>
      </c>
      <c r="F6" s="2">
        <v>200000000</v>
      </c>
    </row>
    <row r="7" spans="1:6" x14ac:dyDescent="0.25">
      <c r="A7" t="s">
        <v>3</v>
      </c>
      <c r="D7" s="1" t="s">
        <v>89</v>
      </c>
      <c r="E7" s="2">
        <v>1E-8</v>
      </c>
      <c r="F7" s="2">
        <v>1E+18</v>
      </c>
    </row>
    <row r="8" spans="1:6" x14ac:dyDescent="0.25">
      <c r="A8" t="s">
        <v>4</v>
      </c>
      <c r="B8" t="s">
        <v>91</v>
      </c>
      <c r="C8" t="s">
        <v>94</v>
      </c>
      <c r="D8" s="1" t="s">
        <v>90</v>
      </c>
      <c r="E8" s="2">
        <v>9.9999999999999995E-8</v>
      </c>
      <c r="F8" s="2">
        <v>1000000000000000</v>
      </c>
    </row>
    <row r="9" spans="1:6" x14ac:dyDescent="0.25">
      <c r="A9" t="s">
        <v>5</v>
      </c>
      <c r="B9" t="s">
        <v>95</v>
      </c>
      <c r="C9" t="s">
        <v>93</v>
      </c>
      <c r="D9" s="1" t="s">
        <v>92</v>
      </c>
      <c r="E9" s="2">
        <v>9.9999999999999995E-7</v>
      </c>
      <c r="F9" s="2">
        <v>1000000000000</v>
      </c>
    </row>
    <row r="10" spans="1:6" x14ac:dyDescent="0.25">
      <c r="A10" t="s">
        <v>139</v>
      </c>
      <c r="E10" s="2">
        <v>9.9999999999999995E-7</v>
      </c>
      <c r="F10" s="2">
        <v>1000000</v>
      </c>
    </row>
    <row r="11" spans="1:6" x14ac:dyDescent="0.25">
      <c r="A11" t="s">
        <v>6</v>
      </c>
      <c r="B11" t="s">
        <v>98</v>
      </c>
      <c r="C11" t="s">
        <v>97</v>
      </c>
      <c r="D11" s="1" t="s">
        <v>96</v>
      </c>
      <c r="E11" s="2">
        <v>1.0000000000000001E-5</v>
      </c>
      <c r="F11" s="2">
        <v>1000000000</v>
      </c>
    </row>
    <row r="12" spans="1:6" x14ac:dyDescent="0.25">
      <c r="A12" t="s">
        <v>81</v>
      </c>
      <c r="B12" t="s">
        <v>102</v>
      </c>
      <c r="C12" t="s">
        <v>83</v>
      </c>
      <c r="D12" s="1" t="s">
        <v>82</v>
      </c>
      <c r="E12" s="2">
        <f>0.01*0.001*(0.254)</f>
        <v>2.5400000000000002E-6</v>
      </c>
      <c r="F12" s="2">
        <f>1/(0.01*0.001*(0.254))</f>
        <v>393700.78740157478</v>
      </c>
    </row>
    <row r="13" spans="1:6" x14ac:dyDescent="0.25">
      <c r="A13" t="s">
        <v>8</v>
      </c>
      <c r="B13" t="s">
        <v>79</v>
      </c>
      <c r="C13" t="s">
        <v>80</v>
      </c>
      <c r="D13" s="1" t="s">
        <v>77</v>
      </c>
      <c r="E13" s="2">
        <v>2.5400000000000001E-5</v>
      </c>
      <c r="F13" s="2">
        <v>39370.078699999998</v>
      </c>
    </row>
    <row r="14" spans="1:6" x14ac:dyDescent="0.25">
      <c r="A14" t="s">
        <v>10</v>
      </c>
      <c r="B14" t="s">
        <v>78</v>
      </c>
      <c r="C14" t="s">
        <v>80</v>
      </c>
      <c r="D14" s="1" t="s">
        <v>77</v>
      </c>
      <c r="E14" s="2">
        <v>2.5400000000000001E-5</v>
      </c>
      <c r="F14" s="2">
        <v>39370.078699999998</v>
      </c>
    </row>
    <row r="15" spans="1:6" x14ac:dyDescent="0.25">
      <c r="A15" t="s">
        <v>7</v>
      </c>
      <c r="B15" t="s">
        <v>99</v>
      </c>
      <c r="C15" t="s">
        <v>100</v>
      </c>
      <c r="D15" s="1" t="s">
        <v>101</v>
      </c>
      <c r="E15" s="2">
        <v>1E-4</v>
      </c>
      <c r="F15" s="2">
        <f>1/0.0001</f>
        <v>10000</v>
      </c>
    </row>
    <row r="16" spans="1:6" x14ac:dyDescent="0.25">
      <c r="A16" t="s">
        <v>85</v>
      </c>
      <c r="C16" t="s">
        <v>175</v>
      </c>
      <c r="D16" s="1" t="s">
        <v>86</v>
      </c>
      <c r="E16" s="2">
        <f>(1/72)*(0.001*25.4)</f>
        <v>3.5277777777777776E-4</v>
      </c>
      <c r="F16" s="2">
        <f>1/((1/72)*(0.001*25.4))</f>
        <v>2834.6456692913389</v>
      </c>
    </row>
    <row r="17" spans="1:6" x14ac:dyDescent="0.25">
      <c r="A17" t="s">
        <v>9</v>
      </c>
      <c r="B17" t="s">
        <v>65</v>
      </c>
      <c r="C17" t="s">
        <v>64</v>
      </c>
      <c r="D17" s="1" t="s">
        <v>63</v>
      </c>
      <c r="E17" s="2">
        <v>1E-3</v>
      </c>
      <c r="F17" s="2">
        <v>1000</v>
      </c>
    </row>
    <row r="18" spans="1:6" x14ac:dyDescent="0.25">
      <c r="A18" t="s">
        <v>11</v>
      </c>
      <c r="C18" t="s">
        <v>176</v>
      </c>
      <c r="D18" s="1" t="s">
        <v>84</v>
      </c>
      <c r="E18" s="2">
        <f>(1/6)*(0.001*25.4)</f>
        <v>4.2333333333333329E-3</v>
      </c>
      <c r="F18" s="2">
        <f>1/((1/6)*(0.001*25.4))</f>
        <v>236.22047244094492</v>
      </c>
    </row>
    <row r="19" spans="1:6" x14ac:dyDescent="0.25">
      <c r="A19" t="s">
        <v>12</v>
      </c>
      <c r="B19" t="s">
        <v>103</v>
      </c>
      <c r="C19" t="s">
        <v>104</v>
      </c>
      <c r="D19" s="1" t="s">
        <v>105</v>
      </c>
      <c r="E19" s="2">
        <f>1/100</f>
        <v>0.01</v>
      </c>
      <c r="F19" s="2">
        <v>100</v>
      </c>
    </row>
    <row r="20" spans="1:6" x14ac:dyDescent="0.25">
      <c r="A20" t="s">
        <v>13</v>
      </c>
      <c r="B20" t="s">
        <v>66</v>
      </c>
      <c r="D20" s="1" t="s">
        <v>62</v>
      </c>
      <c r="E20" s="2">
        <v>2.5399999999999999E-2</v>
      </c>
      <c r="F20" s="2">
        <v>39.370078700000001</v>
      </c>
    </row>
    <row r="21" spans="1:6" x14ac:dyDescent="0.25">
      <c r="A21" t="s">
        <v>58</v>
      </c>
      <c r="B21" t="s">
        <v>66</v>
      </c>
      <c r="D21" s="1" t="s">
        <v>59</v>
      </c>
      <c r="E21" s="2">
        <f>1/39.37</f>
        <v>2.5400050800101603E-2</v>
      </c>
      <c r="F21" s="2">
        <v>39.369999999999997</v>
      </c>
    </row>
    <row r="22" spans="1:6" x14ac:dyDescent="0.25">
      <c r="A22" t="s">
        <v>14</v>
      </c>
      <c r="B22" t="s">
        <v>107</v>
      </c>
      <c r="C22" t="s">
        <v>106</v>
      </c>
      <c r="D22" s="1" t="s">
        <v>108</v>
      </c>
      <c r="E22" s="2">
        <v>0.1</v>
      </c>
      <c r="F22" s="2">
        <v>10</v>
      </c>
    </row>
    <row r="23" spans="1:6" x14ac:dyDescent="0.25">
      <c r="A23" t="s">
        <v>18</v>
      </c>
      <c r="B23" t="s">
        <v>110</v>
      </c>
      <c r="D23" s="1" t="s">
        <v>109</v>
      </c>
      <c r="E23" s="2">
        <f>(1200/3937)*(66/100)</f>
        <v>0.20116840233680466</v>
      </c>
      <c r="F23" s="2">
        <f>1/((1200/3937)*(66/100))</f>
        <v>4.970959595959596</v>
      </c>
    </row>
    <row r="24" spans="1:6" x14ac:dyDescent="0.25">
      <c r="A24" t="s">
        <v>15</v>
      </c>
      <c r="B24" t="s">
        <v>54</v>
      </c>
      <c r="C24" t="s">
        <v>55</v>
      </c>
      <c r="D24" s="1" t="s">
        <v>53</v>
      </c>
      <c r="E24" s="2">
        <v>0.30480000000000002</v>
      </c>
      <c r="F24" s="2">
        <v>3.2808399000000001</v>
      </c>
    </row>
    <row r="25" spans="1:6" x14ac:dyDescent="0.25">
      <c r="A25" t="s">
        <v>57</v>
      </c>
      <c r="B25" t="s">
        <v>54</v>
      </c>
      <c r="C25" t="s">
        <v>60</v>
      </c>
      <c r="D25" s="1" t="s">
        <v>59</v>
      </c>
      <c r="E25" s="2">
        <f>1200/3937</f>
        <v>0.30480060960121919</v>
      </c>
      <c r="F25" s="2">
        <f>1/(1200/3937)</f>
        <v>3.2808333333333337</v>
      </c>
    </row>
    <row r="26" spans="1:6" x14ac:dyDescent="0.25">
      <c r="A26" t="s">
        <v>133</v>
      </c>
      <c r="E26" s="2">
        <v>0.4572</v>
      </c>
      <c r="F26" s="2">
        <v>2.1872265999999998</v>
      </c>
    </row>
    <row r="27" spans="1:6" x14ac:dyDescent="0.25">
      <c r="A27" t="s">
        <v>16</v>
      </c>
      <c r="B27" t="s">
        <v>51</v>
      </c>
      <c r="C27" t="s">
        <v>52</v>
      </c>
      <c r="D27" s="1" t="s">
        <v>49</v>
      </c>
      <c r="E27" s="2">
        <v>0.91439999999999999</v>
      </c>
      <c r="F27" s="2">
        <v>1.0936132999999999</v>
      </c>
    </row>
    <row r="28" spans="1:6" x14ac:dyDescent="0.25">
      <c r="A28" t="s">
        <v>56</v>
      </c>
      <c r="B28" t="s">
        <v>51</v>
      </c>
      <c r="C28" t="s">
        <v>61</v>
      </c>
      <c r="D28" s="1" t="s">
        <v>59</v>
      </c>
      <c r="E28" s="2">
        <f>3*(1200/3937)</f>
        <v>0.9144018288036575</v>
      </c>
      <c r="F28" s="2">
        <f>1/(3*(1200/3937))</f>
        <v>1.0936111111111113</v>
      </c>
    </row>
    <row r="29" spans="1:6" x14ac:dyDescent="0.25">
      <c r="A29" t="s">
        <v>20</v>
      </c>
      <c r="B29" t="s">
        <v>74</v>
      </c>
      <c r="C29" t="s">
        <v>75</v>
      </c>
      <c r="D29" s="1" t="s">
        <v>73</v>
      </c>
      <c r="E29" s="2">
        <v>1</v>
      </c>
      <c r="F29" s="2">
        <v>1</v>
      </c>
    </row>
    <row r="30" spans="1:6" x14ac:dyDescent="0.25">
      <c r="A30" t="s">
        <v>21</v>
      </c>
      <c r="C30" t="s">
        <v>113</v>
      </c>
      <c r="D30" s="1" t="s">
        <v>112</v>
      </c>
      <c r="E30" s="2">
        <v>1.7018</v>
      </c>
      <c r="F30" s="2">
        <v>0.58761311999999999</v>
      </c>
    </row>
    <row r="31" spans="1:6" x14ac:dyDescent="0.25">
      <c r="A31" t="s">
        <v>29</v>
      </c>
      <c r="C31" t="s">
        <v>47</v>
      </c>
      <c r="D31" s="1" t="s">
        <v>48</v>
      </c>
      <c r="E31" s="2">
        <v>1.8288</v>
      </c>
      <c r="F31" s="2">
        <v>0.54680664999999995</v>
      </c>
    </row>
    <row r="32" spans="1:6" x14ac:dyDescent="0.25">
      <c r="A32" t="s">
        <v>17</v>
      </c>
      <c r="D32" s="1" t="s">
        <v>76</v>
      </c>
      <c r="E32" s="2">
        <v>5.0292000000000003</v>
      </c>
      <c r="F32" s="2">
        <v>0.19883877999999999</v>
      </c>
    </row>
    <row r="33" spans="1:6" x14ac:dyDescent="0.25">
      <c r="A33" t="s">
        <v>22</v>
      </c>
      <c r="B33" t="s">
        <v>114</v>
      </c>
      <c r="C33" t="s">
        <v>116</v>
      </c>
      <c r="D33" s="1" t="s">
        <v>115</v>
      </c>
      <c r="E33" s="2">
        <v>10</v>
      </c>
      <c r="F33" s="2">
        <v>0.1</v>
      </c>
    </row>
    <row r="34" spans="1:6" x14ac:dyDescent="0.25">
      <c r="A34" t="s">
        <v>19</v>
      </c>
      <c r="D34" s="1" t="s">
        <v>111</v>
      </c>
      <c r="E34" s="2">
        <v>20.116800000000001</v>
      </c>
      <c r="F34" s="2">
        <v>4.9709700000000002E-2</v>
      </c>
    </row>
    <row r="35" spans="1:6" x14ac:dyDescent="0.25">
      <c r="A35" t="s">
        <v>30</v>
      </c>
      <c r="D35" s="1" t="s">
        <v>48</v>
      </c>
      <c r="E35" s="2">
        <v>22.9</v>
      </c>
      <c r="F35" s="2">
        <f>1/22.9</f>
        <v>4.3668122270742363E-2</v>
      </c>
    </row>
    <row r="36" spans="1:6" x14ac:dyDescent="0.25">
      <c r="A36" t="s">
        <v>23</v>
      </c>
      <c r="B36" t="s">
        <v>119</v>
      </c>
      <c r="C36" t="s">
        <v>118</v>
      </c>
      <c r="D36" s="1" t="s">
        <v>117</v>
      </c>
      <c r="E36" s="2">
        <v>100</v>
      </c>
      <c r="F36" s="2">
        <v>0.01</v>
      </c>
    </row>
    <row r="37" spans="1:6" x14ac:dyDescent="0.25">
      <c r="A37" t="s">
        <v>31</v>
      </c>
      <c r="D37" s="1" t="s">
        <v>69</v>
      </c>
      <c r="E37" s="2">
        <f>0.1*1852</f>
        <v>185.20000000000002</v>
      </c>
      <c r="F37" s="2">
        <f>1/(0.1*1852)</f>
        <v>5.3995680345572351E-3</v>
      </c>
    </row>
    <row r="38" spans="1:6" x14ac:dyDescent="0.25">
      <c r="A38" t="s">
        <v>25</v>
      </c>
      <c r="D38" s="1" t="s">
        <v>120</v>
      </c>
      <c r="E38" s="2">
        <v>201.16800000000001</v>
      </c>
      <c r="F38" s="2">
        <v>4.9709699999999999E-3</v>
      </c>
    </row>
    <row r="39" spans="1:6" x14ac:dyDescent="0.25">
      <c r="A39" t="s">
        <v>138</v>
      </c>
      <c r="E39" s="2">
        <v>500</v>
      </c>
      <c r="F39" s="2">
        <v>2E-3</v>
      </c>
    </row>
    <row r="40" spans="1:6" x14ac:dyDescent="0.25">
      <c r="A40" t="s">
        <v>24</v>
      </c>
      <c r="B40" t="s">
        <v>71</v>
      </c>
      <c r="C40" t="s">
        <v>72</v>
      </c>
      <c r="D40" s="1" t="s">
        <v>70</v>
      </c>
      <c r="E40" s="2">
        <v>1000</v>
      </c>
      <c r="F40" s="2">
        <v>1E-3</v>
      </c>
    </row>
    <row r="41" spans="1:6" x14ac:dyDescent="0.25">
      <c r="A41" t="s">
        <v>26</v>
      </c>
      <c r="D41" s="1" t="s">
        <v>67</v>
      </c>
      <c r="E41" s="2">
        <v>1609.3440000000001</v>
      </c>
      <c r="F41" s="2">
        <v>6.2137E-4</v>
      </c>
    </row>
    <row r="42" spans="1:6" x14ac:dyDescent="0.25">
      <c r="A42" t="s">
        <v>68</v>
      </c>
      <c r="D42" s="1" t="s">
        <v>67</v>
      </c>
      <c r="E42" s="2">
        <f>1000*(6336/3937)</f>
        <v>1609.3472186944373</v>
      </c>
      <c r="F42" s="2">
        <f>1/(Table1[[#This Row],[unit in meters]])</f>
        <v>6.2136994949494955E-4</v>
      </c>
    </row>
    <row r="43" spans="1:6" x14ac:dyDescent="0.25">
      <c r="A43" t="s">
        <v>27</v>
      </c>
      <c r="D43" s="1" t="s">
        <v>46</v>
      </c>
      <c r="E43" s="2">
        <v>1852</v>
      </c>
      <c r="F43" s="2">
        <v>5.3996000000000003E-4</v>
      </c>
    </row>
    <row r="44" spans="1:6" x14ac:dyDescent="0.25">
      <c r="A44" t="s">
        <v>28</v>
      </c>
      <c r="D44" s="1" t="s">
        <v>121</v>
      </c>
      <c r="E44" s="2">
        <v>5556</v>
      </c>
      <c r="F44" s="2">
        <v>1.7998999999999999E-4</v>
      </c>
    </row>
    <row r="45" spans="1:6" x14ac:dyDescent="0.25">
      <c r="A45" t="s">
        <v>32</v>
      </c>
      <c r="D45" s="1" t="s">
        <v>122</v>
      </c>
      <c r="E45" s="2">
        <v>10000</v>
      </c>
      <c r="F45" s="2">
        <f>1/(Table1[[#This Row],[unit in meters]])</f>
        <v>1E-4</v>
      </c>
    </row>
    <row r="46" spans="1:6" x14ac:dyDescent="0.25">
      <c r="A46" t="s">
        <v>137</v>
      </c>
      <c r="E46" s="2">
        <v>21097.493999999999</v>
      </c>
      <c r="F46" s="2">
        <v>4.74E-5</v>
      </c>
    </row>
    <row r="47" spans="1:6" x14ac:dyDescent="0.25">
      <c r="A47" t="s">
        <v>126</v>
      </c>
      <c r="D47" s="1"/>
      <c r="E47" s="2">
        <v>30856.775799999999</v>
      </c>
      <c r="F47" s="2">
        <v>3.2410000000000003E-5</v>
      </c>
    </row>
    <row r="48" spans="1:6" x14ac:dyDescent="0.25">
      <c r="A48" t="s">
        <v>136</v>
      </c>
      <c r="E48" s="2">
        <v>42194.987999999998</v>
      </c>
      <c r="F48" s="2">
        <v>2.37E-5</v>
      </c>
    </row>
    <row r="49" spans="1:6" x14ac:dyDescent="0.25">
      <c r="A49" t="s">
        <v>33</v>
      </c>
      <c r="D49" s="1" t="s">
        <v>123</v>
      </c>
      <c r="E49" s="2">
        <v>1000000</v>
      </c>
      <c r="F49" s="2">
        <v>9.9999999999999995E-7</v>
      </c>
    </row>
    <row r="50" spans="1:6" x14ac:dyDescent="0.25">
      <c r="A50" t="s">
        <v>125</v>
      </c>
      <c r="E50" s="2">
        <v>30857000</v>
      </c>
      <c r="F50" s="2">
        <v>3.2408000000000001E-8</v>
      </c>
    </row>
    <row r="51" spans="1:6" x14ac:dyDescent="0.25">
      <c r="A51" t="s">
        <v>132</v>
      </c>
      <c r="E51" s="2">
        <v>201168000</v>
      </c>
      <c r="F51" s="2">
        <v>4.9710000000000003E-9</v>
      </c>
    </row>
    <row r="52" spans="1:6" x14ac:dyDescent="0.25">
      <c r="A52" t="s">
        <v>34</v>
      </c>
      <c r="E52" s="2">
        <v>1000000000</v>
      </c>
      <c r="F52" s="2">
        <v>1.0000000000000001E-9</v>
      </c>
    </row>
    <row r="53" spans="1:6" x14ac:dyDescent="0.25">
      <c r="A53" t="s">
        <v>129</v>
      </c>
      <c r="B53" t="s">
        <v>130</v>
      </c>
      <c r="E53" s="2">
        <v>149600000000</v>
      </c>
      <c r="F53" s="2">
        <v>6.6846E-12</v>
      </c>
    </row>
    <row r="54" spans="1:6" x14ac:dyDescent="0.25">
      <c r="A54" t="s">
        <v>35</v>
      </c>
      <c r="E54" s="2">
        <v>1000000000000</v>
      </c>
      <c r="F54" s="2">
        <v>9.9999999999999998E-13</v>
      </c>
    </row>
    <row r="55" spans="1:6" x14ac:dyDescent="0.25">
      <c r="A55" t="s">
        <v>124</v>
      </c>
      <c r="E55" s="2">
        <v>30857000000000</v>
      </c>
      <c r="F55" s="2">
        <v>3.2407999999999998E-14</v>
      </c>
    </row>
    <row r="56" spans="1:6" x14ac:dyDescent="0.25">
      <c r="A56" t="s">
        <v>36</v>
      </c>
      <c r="E56" s="2">
        <v>1000000000000000</v>
      </c>
      <c r="F56" s="2">
        <v>1.0000000000000001E-15</v>
      </c>
    </row>
    <row r="57" spans="1:6" x14ac:dyDescent="0.25">
      <c r="A57" t="s">
        <v>131</v>
      </c>
      <c r="E57" s="2">
        <v>9460700000000000</v>
      </c>
      <c r="F57" s="2">
        <v>1.057E-16</v>
      </c>
    </row>
    <row r="58" spans="1:6" x14ac:dyDescent="0.25">
      <c r="A58" t="s">
        <v>40</v>
      </c>
      <c r="E58" s="2">
        <v>3.0857E+16</v>
      </c>
      <c r="F58" s="2">
        <v>3.2408000000000002E-17</v>
      </c>
    </row>
    <row r="59" spans="1:6" x14ac:dyDescent="0.25">
      <c r="A59" t="s">
        <v>37</v>
      </c>
      <c r="E59" s="2">
        <v>1E+18</v>
      </c>
      <c r="F59" s="2">
        <v>1.0000000000000001E-18</v>
      </c>
    </row>
    <row r="60" spans="1:6" x14ac:dyDescent="0.25">
      <c r="A60" t="s">
        <v>41</v>
      </c>
      <c r="E60" s="2">
        <v>3.0857E+19</v>
      </c>
      <c r="F60" s="2">
        <v>3.2407999999999999E-20</v>
      </c>
    </row>
    <row r="61" spans="1:6" x14ac:dyDescent="0.25">
      <c r="A61" t="s">
        <v>38</v>
      </c>
      <c r="E61" s="2">
        <v>1E+21</v>
      </c>
      <c r="F61" s="2">
        <v>9.9999999999999991E-22</v>
      </c>
    </row>
    <row r="62" spans="1:6" x14ac:dyDescent="0.25">
      <c r="A62" t="s">
        <v>42</v>
      </c>
      <c r="E62" s="2">
        <v>3.0857E+22</v>
      </c>
      <c r="F62" s="2">
        <v>3.2408000000000001E-23</v>
      </c>
    </row>
    <row r="63" spans="1:6" x14ac:dyDescent="0.25">
      <c r="A63" t="s">
        <v>39</v>
      </c>
      <c r="E63" s="2">
        <v>9.9999999999999998E+23</v>
      </c>
      <c r="F63" s="2">
        <v>9.9999999999999992E-25</v>
      </c>
    </row>
    <row r="64" spans="1:6" x14ac:dyDescent="0.25">
      <c r="A64" t="s">
        <v>127</v>
      </c>
      <c r="E64" s="2">
        <v>3.0856999999999999E+25</v>
      </c>
      <c r="F64" s="2">
        <v>3.2407999999999999E-26</v>
      </c>
    </row>
    <row r="65" spans="1:6" x14ac:dyDescent="0.25">
      <c r="A65" t="s">
        <v>128</v>
      </c>
      <c r="E65" s="2">
        <v>3.0857000000000001E+28</v>
      </c>
      <c r="F65" s="2">
        <v>3.2407999999999997E-29</v>
      </c>
    </row>
  </sheetData>
  <hyperlinks>
    <hyperlink ref="D43" r:id="rId1"/>
    <hyperlink ref="D31" r:id="rId2"/>
    <hyperlink ref="D27" r:id="rId3"/>
    <hyperlink ref="D24" r:id="rId4"/>
    <hyperlink ref="D25" r:id="rId5" location="Survey_foot"/>
    <hyperlink ref="D28" r:id="rId6" location="Survey_foot"/>
    <hyperlink ref="D21" r:id="rId7" location="Survey_foot"/>
    <hyperlink ref="D20" r:id="rId8"/>
    <hyperlink ref="D17" r:id="rId9"/>
    <hyperlink ref="D41" r:id="rId10"/>
    <hyperlink ref="D37" r:id="rId11"/>
    <hyperlink ref="D40" r:id="rId12"/>
    <hyperlink ref="D29" r:id="rId13"/>
    <hyperlink ref="D32" r:id="rId14"/>
    <hyperlink ref="D14" r:id="rId15"/>
    <hyperlink ref="D13" r:id="rId16"/>
    <hyperlink ref="D12" r:id="rId17" location="Tenths"/>
    <hyperlink ref="D18" r:id="rId18"/>
    <hyperlink ref="D16" r:id="rId19"/>
    <hyperlink ref="D2" r:id="rId20"/>
    <hyperlink ref="D3" r:id="rId21" location="Less_than_1_zeptometre"/>
    <hyperlink ref="D5" r:id="rId22" location="Less_than_1_zeptometre"/>
    <hyperlink ref="D7" r:id="rId23" location="1_attometre"/>
    <hyperlink ref="D8" r:id="rId24"/>
    <hyperlink ref="D9" r:id="rId25"/>
    <hyperlink ref="D11" r:id="rId26"/>
    <hyperlink ref="D15" r:id="rId27"/>
    <hyperlink ref="D19" r:id="rId28"/>
    <hyperlink ref="D22" r:id="rId29"/>
    <hyperlink ref="D23" r:id="rId30"/>
    <hyperlink ref="D34" r:id="rId31"/>
    <hyperlink ref="D30" r:id="rId32"/>
    <hyperlink ref="D33" r:id="rId33"/>
    <hyperlink ref="D36" r:id="rId34"/>
    <hyperlink ref="D38" r:id="rId35"/>
    <hyperlink ref="D42" r:id="rId36"/>
    <hyperlink ref="D44" r:id="rId37"/>
    <hyperlink ref="D35" r:id="rId38"/>
    <hyperlink ref="D45" r:id="rId39" location="Myriametre"/>
    <hyperlink ref="D49" r:id="rId40" location="1_megametre"/>
  </hyperlinks>
  <pageMargins left="0.7" right="0.7" top="0.75" bottom="0.75" header="0.3" footer="0.3"/>
  <pageSetup orientation="portrait" r:id="rId41"/>
  <tableParts count="1">
    <tablePart r:id="rId4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E12" sqref="E12"/>
    </sheetView>
  </sheetViews>
  <sheetFormatPr defaultRowHeight="15" x14ac:dyDescent="0.25"/>
  <cols>
    <col min="1" max="1" width="10.28515625" bestFit="1" customWidth="1"/>
    <col min="2" max="2" width="9.7109375" customWidth="1"/>
    <col min="3" max="3" width="13.28515625" customWidth="1"/>
    <col min="5" max="6" width="15.7109375" customWidth="1"/>
  </cols>
  <sheetData>
    <row r="1" spans="1:6" x14ac:dyDescent="0.25">
      <c r="A1" t="s">
        <v>43</v>
      </c>
      <c r="B1" t="s">
        <v>50</v>
      </c>
      <c r="C1" t="s">
        <v>44</v>
      </c>
      <c r="D1" t="s">
        <v>45</v>
      </c>
      <c r="E1" t="s">
        <v>149</v>
      </c>
      <c r="F1" t="s">
        <v>150</v>
      </c>
    </row>
    <row r="2" spans="1:6" x14ac:dyDescent="0.25">
      <c r="A2" t="s">
        <v>155</v>
      </c>
      <c r="E2" s="4">
        <v>4.8480999999999999E-12</v>
      </c>
      <c r="F2" s="4">
        <v>206260000000</v>
      </c>
    </row>
    <row r="3" spans="1:6" x14ac:dyDescent="0.25">
      <c r="A3" t="s">
        <v>154</v>
      </c>
      <c r="E3" s="4">
        <v>4.8481000000000002E-9</v>
      </c>
      <c r="F3" s="4">
        <v>206260000</v>
      </c>
    </row>
    <row r="4" spans="1:6" x14ac:dyDescent="0.25">
      <c r="A4" t="s">
        <v>152</v>
      </c>
      <c r="E4">
        <v>9.9999999999999995E-7</v>
      </c>
      <c r="F4">
        <v>1000000</v>
      </c>
    </row>
    <row r="5" spans="1:6" x14ac:dyDescent="0.25">
      <c r="A5" t="s">
        <v>148</v>
      </c>
      <c r="E5">
        <v>4.8500000000000002E-6</v>
      </c>
      <c r="F5">
        <v>206264.80600000001</v>
      </c>
    </row>
    <row r="6" spans="1:6" x14ac:dyDescent="0.25">
      <c r="A6" t="s">
        <v>147</v>
      </c>
      <c r="E6">
        <v>2.9088999999999997E-4</v>
      </c>
      <c r="F6">
        <v>3437.7467700000002</v>
      </c>
    </row>
    <row r="7" spans="1:6" x14ac:dyDescent="0.25">
      <c r="A7" t="s">
        <v>151</v>
      </c>
      <c r="E7">
        <v>1E-3</v>
      </c>
      <c r="F7">
        <v>1000</v>
      </c>
    </row>
    <row r="8" spans="1:6" x14ac:dyDescent="0.25">
      <c r="A8" t="s">
        <v>146</v>
      </c>
      <c r="E8">
        <v>1.570796E-2</v>
      </c>
      <c r="F8">
        <v>63.661977200000003</v>
      </c>
    </row>
    <row r="9" spans="1:6" x14ac:dyDescent="0.25">
      <c r="A9" t="s">
        <v>145</v>
      </c>
      <c r="E9">
        <v>1</v>
      </c>
      <c r="F9">
        <v>1</v>
      </c>
    </row>
    <row r="10" spans="1:6" x14ac:dyDescent="0.25">
      <c r="A10" t="s">
        <v>153</v>
      </c>
      <c r="E10">
        <v>6.2831853100000004</v>
      </c>
      <c r="F10">
        <v>0.15915493999999999</v>
      </c>
    </row>
    <row r="11" spans="1:6" x14ac:dyDescent="0.25">
      <c r="A11" t="s">
        <v>144</v>
      </c>
      <c r="E11">
        <f>180/PI()</f>
        <v>57.295779513082323</v>
      </c>
      <c r="F11">
        <f>PI()/180</f>
        <v>1.7453292519943295E-2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G6" sqref="G6"/>
    </sheetView>
  </sheetViews>
  <sheetFormatPr defaultRowHeight="15" x14ac:dyDescent="0.25"/>
  <cols>
    <col min="1" max="1" width="13.140625" bestFit="1" customWidth="1"/>
    <col min="2" max="2" width="9.7109375" customWidth="1"/>
    <col min="3" max="3" width="13.28515625" customWidth="1"/>
    <col min="5" max="5" width="15.7109375" customWidth="1"/>
    <col min="6" max="6" width="16.42578125" customWidth="1"/>
  </cols>
  <sheetData>
    <row r="1" spans="1:6" x14ac:dyDescent="0.25">
      <c r="A1" s="5" t="s">
        <v>43</v>
      </c>
      <c r="B1" s="6" t="s">
        <v>50</v>
      </c>
      <c r="C1" s="6" t="s">
        <v>44</v>
      </c>
      <c r="D1" s="6" t="s">
        <v>45</v>
      </c>
      <c r="E1" s="6" t="s">
        <v>161</v>
      </c>
      <c r="F1" s="7" t="s">
        <v>160</v>
      </c>
    </row>
    <row r="2" spans="1:6" x14ac:dyDescent="0.25">
      <c r="A2" t="s">
        <v>162</v>
      </c>
      <c r="D2" s="4"/>
      <c r="E2" s="4">
        <v>1000000000000000</v>
      </c>
      <c r="F2" s="4">
        <v>1.0000000000000001E-15</v>
      </c>
    </row>
    <row r="3" spans="1:6" x14ac:dyDescent="0.25">
      <c r="A3" t="s">
        <v>163</v>
      </c>
      <c r="D3" s="4"/>
      <c r="E3" s="4">
        <v>1000000000000</v>
      </c>
      <c r="F3" s="4">
        <v>9.9999999999999998E-13</v>
      </c>
    </row>
    <row r="4" spans="1:6" x14ac:dyDescent="0.25">
      <c r="A4" t="s">
        <v>164</v>
      </c>
      <c r="D4" s="4"/>
      <c r="E4" s="4">
        <v>1000000000</v>
      </c>
      <c r="F4" s="4">
        <v>1.0000000000000001E-9</v>
      </c>
    </row>
    <row r="5" spans="1:6" x14ac:dyDescent="0.25">
      <c r="A5" t="s">
        <v>165</v>
      </c>
      <c r="D5" s="4"/>
      <c r="E5">
        <v>1000000</v>
      </c>
      <c r="F5">
        <v>9.9999999999999995E-7</v>
      </c>
    </row>
    <row r="6" spans="1:6" x14ac:dyDescent="0.25">
      <c r="A6" t="s">
        <v>166</v>
      </c>
      <c r="D6" s="4"/>
      <c r="E6">
        <v>1000</v>
      </c>
      <c r="F6">
        <v>1E-3</v>
      </c>
    </row>
    <row r="7" spans="1:6" x14ac:dyDescent="0.25">
      <c r="A7" t="s">
        <v>158</v>
      </c>
      <c r="D7" s="4"/>
      <c r="E7">
        <v>1</v>
      </c>
      <c r="F7">
        <v>1</v>
      </c>
    </row>
    <row r="8" spans="1:6" x14ac:dyDescent="0.25">
      <c r="A8" t="s">
        <v>159</v>
      </c>
      <c r="D8" s="4"/>
      <c r="E8">
        <v>1.6666670000000001E-2</v>
      </c>
      <c r="F8">
        <v>60</v>
      </c>
    </row>
    <row r="9" spans="1:6" x14ac:dyDescent="0.25">
      <c r="A9" t="s">
        <v>157</v>
      </c>
      <c r="D9" s="4"/>
      <c r="E9">
        <v>2.7777999999999999E-4</v>
      </c>
      <c r="F9">
        <v>3600</v>
      </c>
    </row>
    <row r="10" spans="1:6" x14ac:dyDescent="0.25">
      <c r="A10" t="s">
        <v>156</v>
      </c>
      <c r="D10" s="4"/>
      <c r="E10">
        <v>1.1569999999999999E-5</v>
      </c>
      <c r="F10">
        <v>86400</v>
      </c>
    </row>
    <row r="11" spans="1:6" x14ac:dyDescent="0.25">
      <c r="A11" t="s">
        <v>167</v>
      </c>
      <c r="D11" s="4"/>
      <c r="E11">
        <v>1.6500000000000001E-6</v>
      </c>
      <c r="F11">
        <v>604800</v>
      </c>
    </row>
    <row r="12" spans="1:6" x14ac:dyDescent="0.25">
      <c r="A12" t="s">
        <v>168</v>
      </c>
      <c r="D12" s="4"/>
      <c r="E12" s="4">
        <v>8.2671999999999998E-7</v>
      </c>
      <c r="F12">
        <v>1209600</v>
      </c>
    </row>
    <row r="13" spans="1:6" x14ac:dyDescent="0.25">
      <c r="A13" t="s">
        <v>169</v>
      </c>
      <c r="D13" s="4"/>
      <c r="E13" s="4">
        <v>3.8052000000000002E-7</v>
      </c>
      <c r="F13">
        <v>2628000</v>
      </c>
    </row>
    <row r="14" spans="1:6" x14ac:dyDescent="0.25">
      <c r="A14" t="s">
        <v>170</v>
      </c>
      <c r="D14" s="4"/>
      <c r="E14" s="4">
        <v>3.1709999999999997E-8</v>
      </c>
      <c r="F14">
        <v>31536000</v>
      </c>
    </row>
    <row r="15" spans="1:6" x14ac:dyDescent="0.25">
      <c r="A15" t="s">
        <v>171</v>
      </c>
      <c r="D15" s="4"/>
      <c r="E15" s="4">
        <v>3.1687999999999999E-8</v>
      </c>
      <c r="F15" s="4">
        <v>31558000</v>
      </c>
    </row>
    <row r="16" spans="1:6" x14ac:dyDescent="0.25">
      <c r="A16" t="s">
        <v>172</v>
      </c>
      <c r="D16" s="4"/>
      <c r="E16" s="4">
        <v>3.1709999999999999E-9</v>
      </c>
      <c r="F16">
        <v>315360000</v>
      </c>
    </row>
    <row r="17" spans="1:6" x14ac:dyDescent="0.25">
      <c r="A17" t="s">
        <v>173</v>
      </c>
      <c r="D17" s="4"/>
      <c r="E17" s="4">
        <v>3.1710000000000002E-10</v>
      </c>
      <c r="F17" s="4">
        <v>3153600000</v>
      </c>
    </row>
    <row r="18" spans="1:6" x14ac:dyDescent="0.25">
      <c r="A18" t="s">
        <v>174</v>
      </c>
      <c r="D18" s="4"/>
      <c r="E18" s="4">
        <v>3.171E-11</v>
      </c>
      <c r="F18" s="4">
        <v>31536000000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Length</vt:lpstr>
      <vt:lpstr>Angles</vt:lpstr>
      <vt:lpstr>Time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Jenks</dc:creator>
  <cp:lastModifiedBy>Alma Jenks</cp:lastModifiedBy>
  <dcterms:created xsi:type="dcterms:W3CDTF">2021-09-19T00:02:05Z</dcterms:created>
  <dcterms:modified xsi:type="dcterms:W3CDTF">2021-09-20T15:50:58Z</dcterms:modified>
</cp:coreProperties>
</file>