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13860" windowHeight="4380" activeTab="1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M14" i="3"/>
  <c r="L14"/>
  <c r="K14"/>
  <c r="J53"/>
  <c r="I37"/>
  <c r="M13"/>
  <c r="L13"/>
  <c r="K13"/>
  <c r="G25"/>
  <c r="J50"/>
  <c r="B37"/>
  <c r="D37"/>
  <c r="B23"/>
  <c r="L27"/>
  <c r="L6"/>
  <c r="L5"/>
  <c r="K6"/>
  <c r="K5"/>
  <c r="L24"/>
  <c r="L11"/>
  <c r="L12" s="1"/>
  <c r="I20"/>
  <c r="G22"/>
  <c r="B21"/>
  <c r="D20"/>
  <c r="D53"/>
  <c r="K12"/>
  <c r="K11"/>
  <c r="K4"/>
  <c r="K3"/>
  <c r="P16" i="2"/>
  <c r="P15"/>
  <c r="P14"/>
  <c r="O5"/>
  <c r="N5"/>
  <c r="O4"/>
  <c r="N4"/>
  <c r="O3"/>
  <c r="N3"/>
  <c r="N2"/>
  <c r="H54"/>
  <c r="H41"/>
  <c r="C66"/>
  <c r="C54"/>
  <c r="C42"/>
  <c r="I26"/>
  <c r="I27" s="1"/>
  <c r="G26"/>
  <c r="I23"/>
  <c r="G23" s="1"/>
  <c r="I20"/>
  <c r="G20"/>
  <c r="D28"/>
  <c r="B30" s="1"/>
  <c r="D21"/>
  <c r="B21"/>
  <c r="D18" s="1"/>
  <c r="B22" s="1"/>
  <c r="D22" l="1"/>
  <c r="B27"/>
</calcChain>
</file>

<file path=xl/sharedStrings.xml><?xml version="1.0" encoding="utf-8"?>
<sst xmlns="http://schemas.openxmlformats.org/spreadsheetml/2006/main" count="116" uniqueCount="42">
  <si>
    <t>Machine</t>
  </si>
  <si>
    <t>Computation</t>
  </si>
  <si>
    <t>2003-A</t>
  </si>
  <si>
    <t>A</t>
  </si>
  <si>
    <t>Cost</t>
  </si>
  <si>
    <t>Depreciation PA</t>
  </si>
  <si>
    <t>Dep.Exp</t>
  </si>
  <si>
    <t>All.Dep</t>
  </si>
  <si>
    <t>Allowance For Dep</t>
  </si>
  <si>
    <t>Balance Sheet-2003</t>
  </si>
  <si>
    <t>less: All.for Dep</t>
  </si>
  <si>
    <t>C/f</t>
  </si>
  <si>
    <t>B/f</t>
  </si>
  <si>
    <t>Book Value</t>
  </si>
  <si>
    <t>B</t>
  </si>
  <si>
    <t>C</t>
  </si>
  <si>
    <t>Total</t>
  </si>
  <si>
    <t>b/f</t>
  </si>
  <si>
    <t>Balance Sheet-2004</t>
  </si>
  <si>
    <t>Balance Sheet-2005</t>
  </si>
  <si>
    <t>D</t>
  </si>
  <si>
    <t>Balance Sheet-2006</t>
  </si>
  <si>
    <t>Machinary</t>
  </si>
  <si>
    <t>Fixture</t>
  </si>
  <si>
    <t>2005 Dep</t>
  </si>
  <si>
    <t>Bal</t>
  </si>
  <si>
    <t>Provission Machinary</t>
  </si>
  <si>
    <t>Provission Fixture</t>
  </si>
  <si>
    <t>Dep. Exp (M)</t>
  </si>
  <si>
    <t>Dr</t>
  </si>
  <si>
    <t>Cr</t>
  </si>
  <si>
    <t>P F Dep (M)</t>
  </si>
  <si>
    <t>Dep. Exp (F)</t>
  </si>
  <si>
    <t>P F Dep (F)</t>
  </si>
  <si>
    <t>C/F</t>
  </si>
  <si>
    <t>Balance Sheet 2005</t>
  </si>
  <si>
    <t>less:PFDep</t>
  </si>
  <si>
    <t>BV</t>
  </si>
  <si>
    <t>2006 Dep</t>
  </si>
  <si>
    <t>Balance Sheet 2006</t>
  </si>
  <si>
    <t>bal</t>
  </si>
  <si>
    <t>Machinery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</si>
</sst>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43" fontId="0" fillId="0" borderId="0" xfId="1" applyFont="1"/>
    <xf numFmtId="0" fontId="0" fillId="0" borderId="3" xfId="0" applyBorder="1"/>
    <xf numFmtId="0" fontId="2" fillId="0" borderId="3" xfId="0" applyFont="1" applyBorder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5" fontId="0" fillId="0" borderId="3" xfId="0" applyNumberFormat="1" applyBorder="1"/>
    <xf numFmtId="43" fontId="0" fillId="0" borderId="3" xfId="1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43" fontId="0" fillId="0" borderId="6" xfId="1" applyFont="1" applyBorder="1"/>
    <xf numFmtId="0" fontId="0" fillId="0" borderId="6" xfId="0" applyBorder="1"/>
    <xf numFmtId="0" fontId="0" fillId="2" borderId="0" xfId="0" applyFill="1"/>
    <xf numFmtId="43" fontId="0" fillId="0" borderId="7" xfId="1" applyFon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43" fontId="0" fillId="0" borderId="0" xfId="1" applyFont="1" applyBorder="1"/>
    <xf numFmtId="43" fontId="0" fillId="0" borderId="13" xfId="0" applyNumberFormat="1" applyBorder="1"/>
    <xf numFmtId="0" fontId="0" fillId="0" borderId="13" xfId="0" applyBorder="1"/>
    <xf numFmtId="43" fontId="0" fillId="0" borderId="12" xfId="0" applyNumberFormat="1" applyBorder="1"/>
    <xf numFmtId="43" fontId="0" fillId="0" borderId="14" xfId="0" applyNumberFormat="1" applyBorder="1"/>
    <xf numFmtId="43" fontId="0" fillId="0" borderId="12" xfId="1" applyFont="1" applyBorder="1"/>
    <xf numFmtId="0" fontId="0" fillId="0" borderId="15" xfId="0" applyBorder="1"/>
    <xf numFmtId="43" fontId="0" fillId="0" borderId="16" xfId="1" applyFont="1" applyBorder="1"/>
    <xf numFmtId="0" fontId="0" fillId="0" borderId="17" xfId="0" applyBorder="1"/>
    <xf numFmtId="0" fontId="0" fillId="0" borderId="18" xfId="0" applyBorder="1"/>
    <xf numFmtId="0" fontId="0" fillId="0" borderId="13" xfId="0" applyFill="1" applyBorder="1"/>
    <xf numFmtId="0" fontId="0" fillId="0" borderId="1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/>
    <xf numFmtId="0" fontId="0" fillId="0" borderId="19" xfId="0" applyBorder="1" applyAlignment="1">
      <alignment horizontal="center"/>
    </xf>
    <xf numFmtId="14" fontId="0" fillId="0" borderId="0" xfId="0" applyNumberFormat="1"/>
    <xf numFmtId="0" fontId="0" fillId="0" borderId="19" xfId="0" applyBorder="1"/>
    <xf numFmtId="1" fontId="0" fillId="0" borderId="0" xfId="0" applyNumberFormat="1"/>
    <xf numFmtId="0" fontId="0" fillId="0" borderId="20" xfId="0" applyBorder="1"/>
    <xf numFmtId="0" fontId="0" fillId="0" borderId="21" xfId="0" applyBorder="1"/>
    <xf numFmtId="1" fontId="0" fillId="0" borderId="19" xfId="0" applyNumberFormat="1" applyBorder="1"/>
    <xf numFmtId="1" fontId="0" fillId="2" borderId="19" xfId="0" applyNumberFormat="1" applyFill="1" applyBorder="1"/>
    <xf numFmtId="1" fontId="0" fillId="2" borderId="0" xfId="0" applyNumberFormat="1" applyFill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533400</xdr:colOff>
      <xdr:row>14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334000" cy="2952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8</xdr:col>
      <xdr:colOff>647701</xdr:colOff>
      <xdr:row>17</xdr:row>
      <xdr:rowOff>9525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0"/>
          <a:ext cx="6191250" cy="34099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7"/>
  <sheetViews>
    <sheetView workbookViewId="0">
      <selection activeCell="J1" sqref="J1:P17"/>
    </sheetView>
  </sheetViews>
  <sheetFormatPr defaultRowHeight="15.75"/>
  <sheetData>
    <row r="1" spans="1:16" ht="16.5" thickBot="1">
      <c r="K1" s="5" t="s">
        <v>1</v>
      </c>
      <c r="M1" t="s">
        <v>4</v>
      </c>
      <c r="N1" t="s">
        <v>5</v>
      </c>
    </row>
    <row r="2" spans="1:16" ht="16.5" thickTop="1">
      <c r="K2" t="s">
        <v>3</v>
      </c>
      <c r="L2" s="7">
        <v>12</v>
      </c>
      <c r="M2" s="6">
        <v>1400</v>
      </c>
      <c r="N2" s="16">
        <f>1400/10</f>
        <v>140</v>
      </c>
    </row>
    <row r="3" spans="1:16">
      <c r="K3" t="s">
        <v>14</v>
      </c>
      <c r="L3">
        <v>6</v>
      </c>
      <c r="M3">
        <v>1200</v>
      </c>
      <c r="N3">
        <f>M3/10</f>
        <v>120</v>
      </c>
      <c r="O3" s="16">
        <f>N3/12*6</f>
        <v>60</v>
      </c>
    </row>
    <row r="4" spans="1:16">
      <c r="K4" t="s">
        <v>15</v>
      </c>
      <c r="L4">
        <v>3</v>
      </c>
      <c r="M4">
        <v>1000</v>
      </c>
      <c r="N4">
        <f>M4/10</f>
        <v>100</v>
      </c>
      <c r="O4" s="16">
        <f>N4/12*3</f>
        <v>25</v>
      </c>
    </row>
    <row r="5" spans="1:16">
      <c r="K5" t="s">
        <v>20</v>
      </c>
      <c r="L5">
        <v>9</v>
      </c>
      <c r="M5">
        <v>400</v>
      </c>
      <c r="N5">
        <f>M5/10</f>
        <v>40</v>
      </c>
      <c r="O5" s="16">
        <f>N5/12*9</f>
        <v>30</v>
      </c>
    </row>
    <row r="12" spans="1:16">
      <c r="L12" s="8" t="s">
        <v>3</v>
      </c>
      <c r="M12" s="8" t="s">
        <v>14</v>
      </c>
      <c r="N12" s="8" t="s">
        <v>15</v>
      </c>
      <c r="O12" s="8" t="s">
        <v>20</v>
      </c>
      <c r="P12" s="8" t="s">
        <v>16</v>
      </c>
    </row>
    <row r="13" spans="1:16">
      <c r="K13" s="7">
        <v>2003</v>
      </c>
      <c r="L13">
        <v>140</v>
      </c>
      <c r="P13" s="7">
        <v>140</v>
      </c>
    </row>
    <row r="14" spans="1:16">
      <c r="K14" s="7">
        <v>2004</v>
      </c>
      <c r="L14">
        <v>140</v>
      </c>
      <c r="M14">
        <v>60</v>
      </c>
      <c r="N14">
        <v>25</v>
      </c>
      <c r="P14" s="7">
        <f>SUM(L14:O14)</f>
        <v>225</v>
      </c>
    </row>
    <row r="15" spans="1:16" ht="16.5" thickBot="1">
      <c r="K15" s="7">
        <v>2005</v>
      </c>
      <c r="L15">
        <v>140</v>
      </c>
      <c r="M15">
        <v>120</v>
      </c>
      <c r="N15">
        <v>100</v>
      </c>
      <c r="P15" s="7">
        <f t="shared" ref="P15:P16" si="0">SUM(L15:O15)</f>
        <v>360</v>
      </c>
    </row>
    <row r="16" spans="1:16">
      <c r="A16" s="33" t="s">
        <v>0</v>
      </c>
      <c r="B16" s="34"/>
      <c r="C16" s="34"/>
      <c r="D16" s="35"/>
      <c r="F16" s="33" t="s">
        <v>8</v>
      </c>
      <c r="G16" s="34"/>
      <c r="H16" s="34"/>
      <c r="I16" s="35"/>
      <c r="K16" s="7">
        <v>2006</v>
      </c>
      <c r="L16">
        <v>140</v>
      </c>
      <c r="M16">
        <v>120</v>
      </c>
      <c r="N16">
        <v>100</v>
      </c>
      <c r="O16">
        <v>30</v>
      </c>
      <c r="P16" s="7">
        <f t="shared" si="0"/>
        <v>390</v>
      </c>
    </row>
    <row r="17" spans="1:9" ht="16.5" thickBot="1">
      <c r="A17" s="19" t="s">
        <v>2</v>
      </c>
      <c r="B17" s="14">
        <v>1400</v>
      </c>
      <c r="C17" s="1" t="s">
        <v>11</v>
      </c>
      <c r="D17" s="20">
        <v>1400</v>
      </c>
      <c r="F17" s="19" t="s">
        <v>11</v>
      </c>
      <c r="G17" s="12">
        <v>140</v>
      </c>
      <c r="H17" s="1">
        <v>2003</v>
      </c>
      <c r="I17" s="20">
        <v>140</v>
      </c>
    </row>
    <row r="18" spans="1:9" ht="16.5" thickTop="1">
      <c r="A18" s="19" t="s">
        <v>12</v>
      </c>
      <c r="B18" s="21">
        <v>1400</v>
      </c>
      <c r="C18" s="2" t="s">
        <v>11</v>
      </c>
      <c r="D18" s="22">
        <f>B21</f>
        <v>3600</v>
      </c>
      <c r="F18" s="19" t="s">
        <v>11</v>
      </c>
      <c r="G18" s="21">
        <v>365</v>
      </c>
      <c r="H18" s="2" t="s">
        <v>12</v>
      </c>
      <c r="I18" s="23">
        <v>140</v>
      </c>
    </row>
    <row r="19" spans="1:9">
      <c r="A19" s="19" t="s">
        <v>14</v>
      </c>
      <c r="B19" s="21">
        <v>1200</v>
      </c>
      <c r="C19" s="2"/>
      <c r="D19" s="23"/>
      <c r="F19" s="19"/>
      <c r="G19" s="21"/>
      <c r="H19" s="2">
        <v>2004</v>
      </c>
      <c r="I19" s="23">
        <v>225</v>
      </c>
    </row>
    <row r="20" spans="1:9" ht="16.5" thickBot="1">
      <c r="A20" s="19" t="s">
        <v>15</v>
      </c>
      <c r="B20" s="21">
        <v>1000</v>
      </c>
      <c r="C20" s="2"/>
      <c r="D20" s="23"/>
      <c r="F20" s="19"/>
      <c r="G20" s="14">
        <f>I20</f>
        <v>365</v>
      </c>
      <c r="H20" s="2"/>
      <c r="I20" s="20">
        <f>I18+I19</f>
        <v>365</v>
      </c>
    </row>
    <row r="21" spans="1:9" ht="17.25" thickTop="1" thickBot="1">
      <c r="A21" s="19"/>
      <c r="B21" s="14">
        <f>B18+B19+B20</f>
        <v>3600</v>
      </c>
      <c r="C21" s="2"/>
      <c r="D21" s="24">
        <f>B21</f>
        <v>3600</v>
      </c>
      <c r="F21" s="19" t="s">
        <v>11</v>
      </c>
      <c r="G21" s="21">
        <v>725</v>
      </c>
      <c r="H21" s="2" t="s">
        <v>17</v>
      </c>
      <c r="I21" s="31">
        <v>365</v>
      </c>
    </row>
    <row r="22" spans="1:9" ht="17.25" thickTop="1" thickBot="1">
      <c r="A22" s="19" t="s">
        <v>12</v>
      </c>
      <c r="B22" s="17">
        <f>D18</f>
        <v>3600</v>
      </c>
      <c r="C22" s="2" t="s">
        <v>11</v>
      </c>
      <c r="D22" s="25">
        <f>B22</f>
        <v>3600</v>
      </c>
      <c r="F22" s="19"/>
      <c r="G22" s="21"/>
      <c r="H22" s="2">
        <v>2005</v>
      </c>
      <c r="I22" s="31">
        <v>360</v>
      </c>
    </row>
    <row r="23" spans="1:9" ht="17.25" thickTop="1" thickBot="1">
      <c r="A23" s="19"/>
      <c r="B23" s="21"/>
      <c r="C23" s="18"/>
      <c r="D23" s="23"/>
      <c r="F23" s="19"/>
      <c r="G23" s="12">
        <f>I23</f>
        <v>725</v>
      </c>
      <c r="H23" s="2"/>
      <c r="I23" s="20">
        <f>I21+I22</f>
        <v>725</v>
      </c>
    </row>
    <row r="24" spans="1:9" ht="16.5" thickTop="1">
      <c r="A24" s="19"/>
      <c r="B24" s="21"/>
      <c r="C24" s="18"/>
      <c r="D24" s="23"/>
      <c r="F24" s="19"/>
      <c r="G24" s="21"/>
      <c r="H24" s="2" t="s">
        <v>17</v>
      </c>
      <c r="I24" s="31">
        <v>725</v>
      </c>
    </row>
    <row r="25" spans="1:9">
      <c r="A25" s="19"/>
      <c r="B25" s="21"/>
      <c r="C25" s="18"/>
      <c r="D25" s="23"/>
      <c r="F25" s="19" t="s">
        <v>11</v>
      </c>
      <c r="G25" s="21">
        <v>1115</v>
      </c>
      <c r="H25" s="2"/>
      <c r="I25" s="31">
        <v>390</v>
      </c>
    </row>
    <row r="26" spans="1:9" ht="16.5" thickBot="1">
      <c r="A26" s="19"/>
      <c r="B26" s="21"/>
      <c r="C26" s="18"/>
      <c r="D26" s="23"/>
      <c r="F26" s="19"/>
      <c r="G26" s="13">
        <f>G24+G25</f>
        <v>1115</v>
      </c>
      <c r="H26" s="2"/>
      <c r="I26" s="20">
        <f>I24+I25</f>
        <v>1115</v>
      </c>
    </row>
    <row r="27" spans="1:9" ht="17.25" thickTop="1" thickBot="1">
      <c r="A27" s="19" t="s">
        <v>12</v>
      </c>
      <c r="B27" s="21">
        <f>B22</f>
        <v>3600</v>
      </c>
      <c r="C27" s="2"/>
      <c r="D27" s="23"/>
      <c r="F27" s="27"/>
      <c r="G27" s="32"/>
      <c r="H27" s="29" t="s">
        <v>17</v>
      </c>
      <c r="I27" s="30">
        <f>I26</f>
        <v>1115</v>
      </c>
    </row>
    <row r="28" spans="1:9">
      <c r="A28" s="19" t="s">
        <v>20</v>
      </c>
      <c r="B28" s="21">
        <v>400</v>
      </c>
      <c r="C28" s="2" t="s">
        <v>11</v>
      </c>
      <c r="D28" s="22">
        <f>B29</f>
        <v>4000</v>
      </c>
    </row>
    <row r="29" spans="1:9" ht="16.5" thickBot="1">
      <c r="A29" s="19"/>
      <c r="B29" s="14">
        <v>4000</v>
      </c>
      <c r="C29" s="2"/>
      <c r="D29" s="26">
        <v>4000</v>
      </c>
    </row>
    <row r="30" spans="1:9" ht="16.5" thickTop="1">
      <c r="A30" s="19" t="s">
        <v>12</v>
      </c>
      <c r="B30" s="21">
        <f>D28</f>
        <v>4000</v>
      </c>
      <c r="C30" s="2"/>
      <c r="D30" s="23"/>
    </row>
    <row r="31" spans="1:9" ht="16.5" thickBot="1">
      <c r="A31" s="27"/>
      <c r="B31" s="28"/>
      <c r="C31" s="29"/>
      <c r="D31" s="30"/>
    </row>
    <row r="34" spans="1:9">
      <c r="B34" s="3" t="s">
        <v>6</v>
      </c>
      <c r="C34">
        <v>140</v>
      </c>
      <c r="G34" s="3" t="s">
        <v>6</v>
      </c>
      <c r="H34">
        <v>225</v>
      </c>
    </row>
    <row r="35" spans="1:9" ht="16.5" thickBot="1">
      <c r="A35" s="9">
        <v>37986</v>
      </c>
      <c r="B35" s="10" t="s">
        <v>7</v>
      </c>
      <c r="C35" s="4"/>
      <c r="D35" s="4">
        <v>140</v>
      </c>
      <c r="F35" s="9">
        <v>38352</v>
      </c>
      <c r="G35" s="10" t="s">
        <v>7</v>
      </c>
      <c r="H35" s="4"/>
      <c r="I35" s="4">
        <v>225</v>
      </c>
    </row>
    <row r="36" spans="1:9" ht="16.5" thickTop="1">
      <c r="B36" s="3"/>
      <c r="G36" s="3"/>
    </row>
    <row r="37" spans="1:9" ht="16.5" thickBot="1">
      <c r="B37" s="3"/>
      <c r="F37" s="36" t="s">
        <v>18</v>
      </c>
      <c r="G37" s="36"/>
      <c r="H37" s="36"/>
      <c r="I37" s="36"/>
    </row>
    <row r="38" spans="1:9" ht="17.25" thickTop="1" thickBot="1">
      <c r="A38" s="36" t="s">
        <v>9</v>
      </c>
      <c r="B38" s="36"/>
      <c r="C38" s="36"/>
      <c r="D38" s="36"/>
      <c r="G38" s="3"/>
      <c r="I38" s="11"/>
    </row>
    <row r="39" spans="1:9" ht="16.5" thickTop="1">
      <c r="B39" s="3"/>
      <c r="D39" s="11"/>
      <c r="F39" t="s">
        <v>0</v>
      </c>
      <c r="G39" s="3"/>
      <c r="H39">
        <v>3600</v>
      </c>
      <c r="I39" s="2"/>
    </row>
    <row r="40" spans="1:9">
      <c r="A40" t="s">
        <v>0</v>
      </c>
      <c r="B40" s="3"/>
      <c r="C40">
        <v>1400</v>
      </c>
      <c r="D40" s="2"/>
      <c r="F40" t="s">
        <v>10</v>
      </c>
      <c r="G40" s="3"/>
      <c r="H40">
        <v>-365</v>
      </c>
      <c r="I40" s="2"/>
    </row>
    <row r="41" spans="1:9" ht="16.5" thickBot="1">
      <c r="A41" t="s">
        <v>10</v>
      </c>
      <c r="B41" s="3"/>
      <c r="C41">
        <v>-140</v>
      </c>
      <c r="D41" s="2"/>
      <c r="F41" t="s">
        <v>13</v>
      </c>
      <c r="G41" s="3"/>
      <c r="H41" s="15">
        <f>H39+H40</f>
        <v>3235</v>
      </c>
      <c r="I41" s="2"/>
    </row>
    <row r="42" spans="1:9" ht="17.25" thickTop="1" thickBot="1">
      <c r="A42" t="s">
        <v>13</v>
      </c>
      <c r="B42" s="3"/>
      <c r="C42" s="15">
        <f>C40+C41</f>
        <v>1260</v>
      </c>
      <c r="D42" s="2"/>
      <c r="G42" s="3"/>
    </row>
    <row r="43" spans="1:9" ht="16.5" thickTop="1">
      <c r="B43" s="3"/>
      <c r="D43" s="2"/>
    </row>
    <row r="44" spans="1:9">
      <c r="B44" s="3"/>
      <c r="D44" s="2"/>
    </row>
    <row r="45" spans="1:9">
      <c r="B45" s="3"/>
    </row>
    <row r="46" spans="1:9">
      <c r="B46" s="3"/>
    </row>
    <row r="47" spans="1:9">
      <c r="B47" s="3" t="s">
        <v>6</v>
      </c>
      <c r="C47">
        <v>360</v>
      </c>
      <c r="G47" s="3" t="s">
        <v>6</v>
      </c>
      <c r="H47">
        <v>390</v>
      </c>
    </row>
    <row r="48" spans="1:9" ht="16.5" thickBot="1">
      <c r="A48" s="9">
        <v>38717</v>
      </c>
      <c r="B48" s="10" t="s">
        <v>7</v>
      </c>
      <c r="C48" s="4"/>
      <c r="D48" s="4">
        <v>360</v>
      </c>
      <c r="F48" s="9">
        <v>39082</v>
      </c>
      <c r="G48" s="10" t="s">
        <v>7</v>
      </c>
      <c r="H48" s="4"/>
      <c r="I48" s="4">
        <v>390</v>
      </c>
    </row>
    <row r="49" spans="1:9" ht="16.5" thickTop="1">
      <c r="B49" s="3"/>
      <c r="G49" s="3"/>
    </row>
    <row r="50" spans="1:9" ht="16.5" thickBot="1">
      <c r="A50" s="36" t="s">
        <v>19</v>
      </c>
      <c r="B50" s="36"/>
      <c r="C50" s="36"/>
      <c r="D50" s="36"/>
      <c r="F50" s="36" t="s">
        <v>21</v>
      </c>
      <c r="G50" s="36"/>
      <c r="H50" s="36"/>
      <c r="I50" s="36"/>
    </row>
    <row r="51" spans="1:9" ht="16.5" thickTop="1">
      <c r="B51" s="3"/>
      <c r="D51" s="11"/>
      <c r="G51" s="3"/>
      <c r="I51" s="11"/>
    </row>
    <row r="52" spans="1:9">
      <c r="A52" t="s">
        <v>0</v>
      </c>
      <c r="B52" s="3"/>
      <c r="C52">
        <v>3600</v>
      </c>
      <c r="D52" s="2"/>
      <c r="F52" t="s">
        <v>0</v>
      </c>
      <c r="G52" s="3"/>
      <c r="H52">
        <v>4000</v>
      </c>
      <c r="I52" s="2"/>
    </row>
    <row r="53" spans="1:9">
      <c r="A53" t="s">
        <v>10</v>
      </c>
      <c r="B53" s="3"/>
      <c r="C53">
        <v>-725</v>
      </c>
      <c r="D53" s="2"/>
      <c r="F53" t="s">
        <v>10</v>
      </c>
      <c r="G53" s="3"/>
      <c r="H53">
        <v>-1115</v>
      </c>
      <c r="I53" s="2"/>
    </row>
    <row r="54" spans="1:9" ht="16.5" thickBot="1">
      <c r="A54" t="s">
        <v>13</v>
      </c>
      <c r="B54" s="3"/>
      <c r="C54" s="15">
        <f>C52+C53</f>
        <v>2875</v>
      </c>
      <c r="D54" s="2"/>
      <c r="F54" t="s">
        <v>13</v>
      </c>
      <c r="G54" s="3"/>
      <c r="H54" s="15">
        <f>H52+H53</f>
        <v>2885</v>
      </c>
      <c r="I54" s="2"/>
    </row>
    <row r="55" spans="1:9" ht="16.5" thickTop="1">
      <c r="B55" s="3"/>
      <c r="D55" s="2"/>
      <c r="G55" s="3"/>
      <c r="I55" s="2"/>
    </row>
    <row r="56" spans="1:9">
      <c r="B56" s="3"/>
      <c r="D56" s="2"/>
    </row>
    <row r="57" spans="1:9">
      <c r="B57" s="3"/>
    </row>
    <row r="58" spans="1:9">
      <c r="B58" s="3"/>
    </row>
    <row r="59" spans="1:9">
      <c r="B59" s="3" t="s">
        <v>6</v>
      </c>
      <c r="C59">
        <v>390</v>
      </c>
    </row>
    <row r="60" spans="1:9" ht="16.5" thickBot="1">
      <c r="A60" s="9">
        <v>39082</v>
      </c>
      <c r="B60" s="10" t="s">
        <v>7</v>
      </c>
      <c r="C60" s="4"/>
      <c r="D60" s="4">
        <v>390</v>
      </c>
    </row>
    <row r="61" spans="1:9" ht="16.5" thickTop="1">
      <c r="B61" s="3"/>
    </row>
    <row r="62" spans="1:9" ht="16.5" thickBot="1">
      <c r="A62" s="36" t="s">
        <v>21</v>
      </c>
      <c r="B62" s="36"/>
      <c r="C62" s="36"/>
      <c r="D62" s="36"/>
    </row>
    <row r="63" spans="1:9" ht="16.5" thickTop="1">
      <c r="B63" s="3"/>
      <c r="D63" s="11"/>
    </row>
    <row r="64" spans="1:9">
      <c r="A64" t="s">
        <v>0</v>
      </c>
      <c r="B64" s="3"/>
      <c r="C64">
        <v>4000</v>
      </c>
      <c r="D64" s="2"/>
    </row>
    <row r="65" spans="1:4">
      <c r="A65" t="s">
        <v>10</v>
      </c>
      <c r="B65" s="3"/>
      <c r="C65">
        <v>-1115</v>
      </c>
      <c r="D65" s="2"/>
    </row>
    <row r="66" spans="1:4" ht="16.5" thickBot="1">
      <c r="A66" t="s">
        <v>13</v>
      </c>
      <c r="B66" s="3"/>
      <c r="C66" s="15">
        <f>C64+C65</f>
        <v>2885</v>
      </c>
      <c r="D66" s="2"/>
    </row>
    <row r="67" spans="1:4" ht="16.5" thickTop="1">
      <c r="B67" s="3"/>
      <c r="D67" s="2"/>
    </row>
  </sheetData>
  <mergeCells count="7">
    <mergeCell ref="A16:D16"/>
    <mergeCell ref="F16:I16"/>
    <mergeCell ref="A38:D38"/>
    <mergeCell ref="A50:D50"/>
    <mergeCell ref="A62:D62"/>
    <mergeCell ref="F37:I37"/>
    <mergeCell ref="F50:I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3"/>
  <sheetViews>
    <sheetView tabSelected="1" workbookViewId="0">
      <selection activeCell="A19" sqref="A19:D19"/>
    </sheetView>
  </sheetViews>
  <sheetFormatPr defaultRowHeight="15.75"/>
  <cols>
    <col min="1" max="1" width="9.375" bestFit="1" customWidth="1"/>
    <col min="6" max="6" width="9.375" bestFit="1" customWidth="1"/>
    <col min="13" max="13" width="9.375" bestFit="1" customWidth="1"/>
  </cols>
  <sheetData>
    <row r="1" spans="1:14">
      <c r="A1" s="37"/>
    </row>
    <row r="2" spans="1:14">
      <c r="J2" t="s">
        <v>41</v>
      </c>
      <c r="K2" s="41">
        <v>2800</v>
      </c>
      <c r="L2" s="41">
        <v>3500</v>
      </c>
      <c r="M2" s="41"/>
      <c r="N2" s="41"/>
    </row>
    <row r="3" spans="1:14">
      <c r="J3" t="s">
        <v>24</v>
      </c>
      <c r="K3" s="44">
        <f>K2*15%</f>
        <v>420</v>
      </c>
      <c r="L3" s="41"/>
      <c r="M3" s="41"/>
      <c r="N3" s="41"/>
    </row>
    <row r="4" spans="1:14">
      <c r="J4" t="s">
        <v>25</v>
      </c>
      <c r="K4" s="41">
        <f>K2-K3</f>
        <v>2380</v>
      </c>
      <c r="L4" s="41"/>
      <c r="M4" s="41"/>
      <c r="N4" s="41"/>
    </row>
    <row r="5" spans="1:14">
      <c r="J5" t="s">
        <v>38</v>
      </c>
      <c r="K5" s="44">
        <f>K4*15%</f>
        <v>357</v>
      </c>
      <c r="L5" s="41">
        <f>((L2*15%)/12)*3</f>
        <v>131.25</v>
      </c>
      <c r="M5" s="41"/>
      <c r="N5" s="41"/>
    </row>
    <row r="6" spans="1:14">
      <c r="J6" t="s">
        <v>25</v>
      </c>
      <c r="K6" s="41">
        <f>K4-K5</f>
        <v>2023</v>
      </c>
      <c r="L6" s="41">
        <f>L2-L5</f>
        <v>3368.75</v>
      </c>
      <c r="M6" s="41"/>
      <c r="N6" s="41"/>
    </row>
    <row r="7" spans="1:14">
      <c r="K7" s="41"/>
      <c r="L7" s="41"/>
      <c r="M7" s="41"/>
      <c r="N7" s="41"/>
    </row>
    <row r="8" spans="1:14">
      <c r="K8" s="41"/>
      <c r="L8" s="41"/>
      <c r="M8" s="41"/>
      <c r="N8" s="41"/>
    </row>
    <row r="9" spans="1:14">
      <c r="K9" s="41"/>
      <c r="L9" s="41"/>
      <c r="M9" s="41"/>
      <c r="N9" s="41"/>
    </row>
    <row r="10" spans="1:14">
      <c r="J10" t="s">
        <v>23</v>
      </c>
      <c r="K10" s="41">
        <v>290</v>
      </c>
      <c r="L10" s="46">
        <v>620</v>
      </c>
      <c r="M10" s="41">
        <v>130</v>
      </c>
      <c r="N10" s="41"/>
    </row>
    <row r="11" spans="1:14">
      <c r="J11" t="s">
        <v>24</v>
      </c>
      <c r="K11" s="44">
        <f>K10*5%</f>
        <v>14.5</v>
      </c>
      <c r="L11" s="45">
        <f>(L10*5%)/2</f>
        <v>15.5</v>
      </c>
      <c r="M11" s="41"/>
      <c r="N11" s="41"/>
    </row>
    <row r="12" spans="1:14">
      <c r="J12" t="s">
        <v>25</v>
      </c>
      <c r="K12" s="41">
        <f>K10-K11</f>
        <v>275.5</v>
      </c>
      <c r="L12" s="46">
        <f>L10-L11</f>
        <v>604.5</v>
      </c>
      <c r="M12" s="41"/>
      <c r="N12" s="41"/>
    </row>
    <row r="13" spans="1:14">
      <c r="J13" t="s">
        <v>38</v>
      </c>
      <c r="K13" s="44">
        <f>K12*5%</f>
        <v>13.775</v>
      </c>
      <c r="L13" s="44">
        <f>L12*5%</f>
        <v>30.225000000000001</v>
      </c>
      <c r="M13" s="44">
        <f>((M10*5%)/12)</f>
        <v>0.54166666666666663</v>
      </c>
      <c r="N13" s="41"/>
    </row>
    <row r="14" spans="1:14">
      <c r="J14" t="s">
        <v>40</v>
      </c>
      <c r="K14" s="41">
        <f>K12-K13</f>
        <v>261.72500000000002</v>
      </c>
      <c r="L14" s="41">
        <f t="shared" ref="L14:M14" si="0">L12-L13</f>
        <v>574.27499999999998</v>
      </c>
      <c r="M14" s="41">
        <f>M10-M13</f>
        <v>129.45833333333334</v>
      </c>
    </row>
    <row r="19" spans="1:13">
      <c r="A19" s="38" t="s">
        <v>41</v>
      </c>
      <c r="B19" s="38"/>
      <c r="C19" s="38"/>
      <c r="D19" s="38"/>
      <c r="F19" s="38" t="s">
        <v>23</v>
      </c>
      <c r="G19" s="38"/>
      <c r="H19" s="38"/>
      <c r="I19" s="38"/>
    </row>
    <row r="20" spans="1:13" ht="16.5" thickBot="1">
      <c r="A20" s="39">
        <v>38353</v>
      </c>
      <c r="B20" s="13">
        <v>2800</v>
      </c>
      <c r="C20" s="1" t="s">
        <v>34</v>
      </c>
      <c r="D20" s="13">
        <f>B20</f>
        <v>2800</v>
      </c>
      <c r="F20" s="39">
        <v>38353</v>
      </c>
      <c r="G20" s="18">
        <v>290</v>
      </c>
      <c r="H20" s="18" t="s">
        <v>11</v>
      </c>
      <c r="I20" s="18">
        <f>910</f>
        <v>910</v>
      </c>
      <c r="L20" t="s">
        <v>29</v>
      </c>
      <c r="M20" t="s">
        <v>30</v>
      </c>
    </row>
    <row r="21" spans="1:13" ht="16.5" thickTop="1">
      <c r="A21" t="s">
        <v>12</v>
      </c>
      <c r="B21">
        <f>B20</f>
        <v>2800</v>
      </c>
      <c r="C21" s="2"/>
      <c r="F21" s="39">
        <v>38534</v>
      </c>
      <c r="G21" s="42">
        <v>620</v>
      </c>
      <c r="H21" s="2"/>
      <c r="J21">
        <v>2005</v>
      </c>
      <c r="K21" t="s">
        <v>28</v>
      </c>
      <c r="L21">
        <v>420</v>
      </c>
    </row>
    <row r="22" spans="1:13" ht="16.5" thickBot="1">
      <c r="A22" s="39">
        <v>38991</v>
      </c>
      <c r="B22">
        <v>3500</v>
      </c>
      <c r="C22" s="2"/>
      <c r="G22" s="13">
        <f>G20+G21</f>
        <v>910</v>
      </c>
      <c r="H22" s="2"/>
      <c r="I22" s="13">
        <v>910</v>
      </c>
      <c r="J22" s="40"/>
      <c r="K22" s="40" t="s">
        <v>31</v>
      </c>
      <c r="L22" s="40"/>
      <c r="M22" s="40">
        <v>420</v>
      </c>
    </row>
    <row r="23" spans="1:13" ht="17.25" thickTop="1" thickBot="1">
      <c r="B23" s="15">
        <f>B21+B22</f>
        <v>6300</v>
      </c>
      <c r="C23" s="2"/>
      <c r="D23" s="13">
        <v>6300</v>
      </c>
      <c r="F23" t="s">
        <v>12</v>
      </c>
      <c r="G23">
        <v>910</v>
      </c>
      <c r="H23" s="2"/>
    </row>
    <row r="24" spans="1:13" ht="16.5" thickTop="1">
      <c r="A24" t="s">
        <v>12</v>
      </c>
      <c r="B24">
        <v>6300</v>
      </c>
      <c r="C24" s="2"/>
      <c r="F24" s="39">
        <v>39052</v>
      </c>
      <c r="G24">
        <v>130</v>
      </c>
      <c r="H24" s="2"/>
      <c r="J24">
        <v>2005</v>
      </c>
      <c r="K24" t="s">
        <v>32</v>
      </c>
      <c r="L24" s="41">
        <f>K11+L11</f>
        <v>30</v>
      </c>
    </row>
    <row r="25" spans="1:13" ht="16.5" thickBot="1">
      <c r="C25" s="2"/>
      <c r="G25" s="13">
        <f>G23+G24</f>
        <v>1040</v>
      </c>
      <c r="H25" s="2"/>
      <c r="I25" s="13">
        <v>1040</v>
      </c>
      <c r="J25" s="40"/>
      <c r="K25" s="40" t="s">
        <v>33</v>
      </c>
      <c r="L25" s="40"/>
      <c r="M25" s="40">
        <v>30</v>
      </c>
    </row>
    <row r="26" spans="1:13" ht="16.5" thickTop="1">
      <c r="C26" s="2"/>
      <c r="F26" t="s">
        <v>12</v>
      </c>
      <c r="G26" s="47">
        <v>1040</v>
      </c>
      <c r="H26" s="2"/>
    </row>
    <row r="27" spans="1:13">
      <c r="C27" s="2"/>
      <c r="H27" s="2"/>
      <c r="J27">
        <v>2006</v>
      </c>
      <c r="K27" t="s">
        <v>28</v>
      </c>
      <c r="L27" s="41">
        <f>K5+L5</f>
        <v>488.25</v>
      </c>
    </row>
    <row r="28" spans="1:13">
      <c r="C28" s="2"/>
      <c r="H28" s="2"/>
      <c r="J28" s="40"/>
      <c r="K28" s="40" t="s">
        <v>31</v>
      </c>
      <c r="L28" s="40"/>
      <c r="M28" s="40">
        <v>488</v>
      </c>
    </row>
    <row r="29" spans="1:13">
      <c r="C29" s="2"/>
      <c r="H29" s="2"/>
    </row>
    <row r="30" spans="1:13">
      <c r="C30" s="2"/>
      <c r="H30" s="2"/>
      <c r="J30">
        <v>2006</v>
      </c>
      <c r="K30" t="s">
        <v>32</v>
      </c>
      <c r="L30" s="41">
        <v>45</v>
      </c>
    </row>
    <row r="31" spans="1:13">
      <c r="J31" s="40"/>
      <c r="K31" s="40" t="s">
        <v>33</v>
      </c>
      <c r="L31" s="40"/>
      <c r="M31" s="40">
        <v>45</v>
      </c>
    </row>
    <row r="33" spans="1:10">
      <c r="A33" s="38" t="s">
        <v>26</v>
      </c>
      <c r="B33" s="38"/>
      <c r="C33" s="38"/>
      <c r="D33" s="38"/>
      <c r="F33" s="38" t="s">
        <v>27</v>
      </c>
      <c r="G33" s="38"/>
      <c r="H33" s="38"/>
      <c r="I33" s="38"/>
    </row>
    <row r="34" spans="1:10" ht="16.5" thickBot="1">
      <c r="A34" s="39" t="s">
        <v>11</v>
      </c>
      <c r="B34" s="13">
        <v>420</v>
      </c>
      <c r="C34" s="1">
        <v>2005</v>
      </c>
      <c r="D34" s="13">
        <v>420</v>
      </c>
      <c r="F34" s="39" t="s">
        <v>11</v>
      </c>
      <c r="G34" s="13">
        <v>30</v>
      </c>
      <c r="H34" s="1">
        <v>2005</v>
      </c>
      <c r="I34" s="13">
        <v>30</v>
      </c>
    </row>
    <row r="35" spans="1:10" ht="16.5" thickTop="1">
      <c r="C35" s="2" t="s">
        <v>12</v>
      </c>
      <c r="D35">
        <v>420</v>
      </c>
      <c r="F35" t="s">
        <v>11</v>
      </c>
      <c r="G35">
        <v>75</v>
      </c>
      <c r="H35" s="2" t="s">
        <v>12</v>
      </c>
      <c r="I35">
        <v>30</v>
      </c>
    </row>
    <row r="36" spans="1:10">
      <c r="A36" t="s">
        <v>11</v>
      </c>
      <c r="B36">
        <v>908</v>
      </c>
      <c r="C36" s="2"/>
      <c r="D36">
        <v>488</v>
      </c>
      <c r="H36" s="2">
        <v>2006</v>
      </c>
      <c r="I36">
        <v>45</v>
      </c>
    </row>
    <row r="37" spans="1:10" ht="16.5" thickBot="1">
      <c r="B37" s="15">
        <f>D37</f>
        <v>908</v>
      </c>
      <c r="C37" s="2"/>
      <c r="D37" s="13">
        <f>D35+D36</f>
        <v>908</v>
      </c>
      <c r="G37" s="13">
        <v>75</v>
      </c>
      <c r="H37" s="2"/>
      <c r="I37" s="13">
        <f>I35+I36</f>
        <v>75</v>
      </c>
    </row>
    <row r="38" spans="1:10" ht="16.5" thickTop="1">
      <c r="C38" s="2" t="s">
        <v>12</v>
      </c>
      <c r="D38" s="47">
        <v>908</v>
      </c>
      <c r="H38" s="2" t="s">
        <v>12</v>
      </c>
      <c r="I38" s="47">
        <v>75</v>
      </c>
    </row>
    <row r="39" spans="1:10">
      <c r="C39" s="2"/>
      <c r="H39" s="2"/>
    </row>
    <row r="40" spans="1:10">
      <c r="C40" s="2"/>
      <c r="H40" s="2"/>
    </row>
    <row r="41" spans="1:10">
      <c r="C41" s="2"/>
      <c r="H41" s="2"/>
    </row>
    <row r="42" spans="1:10">
      <c r="C42" s="2"/>
      <c r="H42" s="2"/>
    </row>
    <row r="43" spans="1:10">
      <c r="C43" s="2"/>
      <c r="H43" s="2"/>
    </row>
    <row r="44" spans="1:10">
      <c r="C44" s="2"/>
      <c r="H44" s="2"/>
    </row>
    <row r="47" spans="1:10">
      <c r="A47" s="38" t="s">
        <v>35</v>
      </c>
      <c r="B47" s="38"/>
      <c r="C47" s="38"/>
      <c r="D47" s="38"/>
      <c r="G47" s="38" t="s">
        <v>39</v>
      </c>
      <c r="H47" s="38"/>
      <c r="I47" s="38"/>
      <c r="J47" s="38"/>
    </row>
    <row r="48" spans="1:10">
      <c r="A48" t="s">
        <v>22</v>
      </c>
      <c r="B48" s="18"/>
      <c r="C48" s="42">
        <v>2800</v>
      </c>
      <c r="G48" t="s">
        <v>22</v>
      </c>
      <c r="H48" s="18"/>
      <c r="I48" s="42">
        <v>6300</v>
      </c>
    </row>
    <row r="49" spans="1:10">
      <c r="A49" t="s">
        <v>36</v>
      </c>
      <c r="B49" s="18"/>
      <c r="C49" s="43">
        <v>420</v>
      </c>
      <c r="G49" t="s">
        <v>36</v>
      </c>
      <c r="H49" s="18"/>
      <c r="I49" s="43">
        <v>908</v>
      </c>
    </row>
    <row r="50" spans="1:10">
      <c r="A50" t="s">
        <v>37</v>
      </c>
      <c r="B50" s="18"/>
      <c r="C50" s="42"/>
      <c r="D50">
        <v>2380</v>
      </c>
      <c r="G50" t="s">
        <v>37</v>
      </c>
      <c r="H50" s="18"/>
      <c r="I50" s="42"/>
      <c r="J50">
        <f>I48-I49</f>
        <v>5392</v>
      </c>
    </row>
    <row r="51" spans="1:10">
      <c r="A51" t="s">
        <v>23</v>
      </c>
      <c r="B51" s="18"/>
      <c r="C51" s="42">
        <v>290</v>
      </c>
      <c r="G51" t="s">
        <v>23</v>
      </c>
      <c r="H51" s="18"/>
      <c r="I51" s="42">
        <v>1040</v>
      </c>
    </row>
    <row r="52" spans="1:10">
      <c r="A52" t="s">
        <v>36</v>
      </c>
      <c r="B52" s="18"/>
      <c r="C52" s="42">
        <v>30</v>
      </c>
      <c r="G52" t="s">
        <v>36</v>
      </c>
      <c r="H52" s="18"/>
      <c r="I52" s="42">
        <v>75</v>
      </c>
    </row>
    <row r="53" spans="1:10">
      <c r="A53" t="s">
        <v>37</v>
      </c>
      <c r="B53" s="18"/>
      <c r="C53" s="42"/>
      <c r="D53">
        <f>C51-C52</f>
        <v>260</v>
      </c>
      <c r="G53" t="s">
        <v>37</v>
      </c>
      <c r="H53" s="18"/>
      <c r="I53" s="42"/>
      <c r="J53">
        <f>I51-I52</f>
        <v>965</v>
      </c>
    </row>
  </sheetData>
  <mergeCells count="6">
    <mergeCell ref="A19:D19"/>
    <mergeCell ref="F19:I19"/>
    <mergeCell ref="A33:D33"/>
    <mergeCell ref="F33:I33"/>
    <mergeCell ref="A47:D47"/>
    <mergeCell ref="G47:J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asif</dc:creator>
  <cp:lastModifiedBy>Muhammad asif</cp:lastModifiedBy>
  <dcterms:created xsi:type="dcterms:W3CDTF">2021-01-08T05:05:04Z</dcterms:created>
  <dcterms:modified xsi:type="dcterms:W3CDTF">2021-01-09T06:12:47Z</dcterms:modified>
</cp:coreProperties>
</file>