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D:\Phyvac00\"/>
    </mc:Choice>
  </mc:AlternateContent>
  <xr:revisionPtr revIDLastSave="0" documentId="13_ncr:1_{7C74A2C5-B61F-4A2A-8634-74B37BF75168}" xr6:coauthVersionLast="47" xr6:coauthVersionMax="47" xr10:uidLastSave="{00000000-0000-0000-0000-000000000000}"/>
  <bookViews>
    <workbookView xWindow="-108" yWindow="-108" windowWidth="23256" windowHeight="12456" xr2:uid="{00000000-000D-0000-FFFF-FFFF00000000}"/>
  </bookViews>
  <sheets>
    <sheet name="データ入力シート" sheetId="16" r:id="rId1"/>
    <sheet name="boundary_dataset" sheetId="5" r:id="rId2"/>
    <sheet name="lowt_dataset_c" sheetId="4" r:id="rId3"/>
    <sheet name="hight_dataset_c" sheetId="7" r:id="rId4"/>
    <sheet name="lowt_dataset_p" sheetId="10" r:id="rId5"/>
    <sheet name="hight_dataset_p" sheetId="12" r:id="rId6"/>
    <sheet name="cr_correction" sheetId="13" r:id="rId7"/>
    <sheet name="eirfplr" sheetId="14" r:id="rId8"/>
    <sheet name="piping_correction" sheetId="15" r:id="rId9"/>
  </sheets>
  <calcPr calcId="191029" iterate="1" iterateCount="100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4" i="15" l="1"/>
  <c r="D25" i="15"/>
  <c r="E25" i="15" s="1"/>
  <c r="D26" i="15"/>
  <c r="E26" i="15" s="1"/>
  <c r="D27" i="15"/>
  <c r="D28" i="15"/>
  <c r="D29" i="15"/>
  <c r="E29" i="15" s="1"/>
  <c r="D23" i="15"/>
  <c r="E23" i="15" s="1"/>
  <c r="D17" i="15"/>
  <c r="E17" i="15" s="1"/>
  <c r="D18" i="15"/>
  <c r="E18" i="15" s="1"/>
  <c r="D19" i="15"/>
  <c r="D20" i="15"/>
  <c r="E20" i="15" s="1"/>
  <c r="D21" i="15"/>
  <c r="D22" i="15"/>
  <c r="D16" i="15"/>
  <c r="D10" i="15"/>
  <c r="D11" i="15"/>
  <c r="D12" i="15"/>
  <c r="D13" i="15"/>
  <c r="E13" i="15" s="1"/>
  <c r="D14" i="15"/>
  <c r="D15" i="15"/>
  <c r="E15" i="15" s="1"/>
  <c r="D9" i="15"/>
  <c r="D3" i="15"/>
  <c r="E3" i="15" s="1"/>
  <c r="D4" i="15"/>
  <c r="E4" i="15" s="1"/>
  <c r="D5" i="15"/>
  <c r="D6" i="15"/>
  <c r="D7" i="15"/>
  <c r="D8" i="15"/>
  <c r="D2" i="15"/>
  <c r="E2" i="15" s="1"/>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3" i="15"/>
  <c r="A2" i="15"/>
  <c r="B29" i="15"/>
  <c r="C29" i="15" s="1"/>
  <c r="B28" i="15"/>
  <c r="C28" i="15" s="1"/>
  <c r="B27" i="15"/>
  <c r="C27" i="15" s="1"/>
  <c r="B26" i="15"/>
  <c r="C26" i="15" s="1"/>
  <c r="B25" i="15"/>
  <c r="B24" i="15"/>
  <c r="B23" i="15"/>
  <c r="B22" i="15"/>
  <c r="B21" i="15"/>
  <c r="B20" i="15"/>
  <c r="C20" i="15" s="1"/>
  <c r="B19" i="15"/>
  <c r="C19" i="15" s="1"/>
  <c r="B18" i="15"/>
  <c r="C18" i="15" s="1"/>
  <c r="B17" i="15"/>
  <c r="C17" i="15" s="1"/>
  <c r="B16" i="15"/>
  <c r="C16" i="15" s="1"/>
  <c r="B15" i="15"/>
  <c r="C15" i="15" s="1"/>
  <c r="B14" i="15"/>
  <c r="B13" i="15"/>
  <c r="B12" i="15"/>
  <c r="B11" i="15"/>
  <c r="B10" i="15"/>
  <c r="B9" i="15"/>
  <c r="C9" i="15" s="1"/>
  <c r="B8" i="15"/>
  <c r="B7" i="15"/>
  <c r="F7" i="15" s="1"/>
  <c r="B6" i="15"/>
  <c r="C6" i="15" s="1"/>
  <c r="B5" i="15"/>
  <c r="F5" i="15" s="1"/>
  <c r="B4" i="15"/>
  <c r="C4" i="15" s="1"/>
  <c r="B3" i="15"/>
  <c r="F3" i="15" s="1"/>
  <c r="B2" i="15"/>
  <c r="D5" i="14"/>
  <c r="D4" i="14"/>
  <c r="D3" i="14"/>
  <c r="D2" i="14"/>
  <c r="B5" i="14"/>
  <c r="B4" i="14"/>
  <c r="B3" i="14"/>
  <c r="B2" i="14"/>
  <c r="F22" i="12"/>
  <c r="G22" i="12" s="1"/>
  <c r="F18" i="12"/>
  <c r="F14" i="12"/>
  <c r="G14" i="12" s="1"/>
  <c r="F10" i="12"/>
  <c r="F6" i="12"/>
  <c r="F2" i="12"/>
  <c r="G2" i="12" s="1"/>
  <c r="F25" i="12"/>
  <c r="F24" i="12"/>
  <c r="F23" i="12"/>
  <c r="G23" i="12" s="1"/>
  <c r="F21" i="12"/>
  <c r="G21" i="12" s="1"/>
  <c r="F20" i="12"/>
  <c r="G20" i="12" s="1"/>
  <c r="F19" i="12"/>
  <c r="F17" i="12"/>
  <c r="F16" i="12"/>
  <c r="G16" i="12" s="1"/>
  <c r="F15" i="12"/>
  <c r="G15" i="12" s="1"/>
  <c r="F13" i="12"/>
  <c r="G13" i="12" s="1"/>
  <c r="F12" i="12"/>
  <c r="G12" i="12" s="1"/>
  <c r="F11" i="12"/>
  <c r="G11" i="12" s="1"/>
  <c r="F9" i="12"/>
  <c r="F8" i="12"/>
  <c r="F7" i="12"/>
  <c r="F5" i="12"/>
  <c r="G5" i="12" s="1"/>
  <c r="F4" i="12"/>
  <c r="F3" i="12"/>
  <c r="G3" i="12" s="1"/>
  <c r="D25" i="12"/>
  <c r="E25" i="12" s="1"/>
  <c r="D24" i="12"/>
  <c r="D23" i="12"/>
  <c r="D22" i="12"/>
  <c r="E22" i="12" s="1"/>
  <c r="D21" i="12"/>
  <c r="D20" i="12"/>
  <c r="D19" i="12"/>
  <c r="D18" i="12"/>
  <c r="D17" i="12"/>
  <c r="E17" i="12" s="1"/>
  <c r="D16" i="12"/>
  <c r="E16" i="12" s="1"/>
  <c r="D15" i="12"/>
  <c r="E15" i="12" s="1"/>
  <c r="D14" i="12"/>
  <c r="D13" i="12"/>
  <c r="E13" i="12" s="1"/>
  <c r="D12" i="12"/>
  <c r="D11" i="12"/>
  <c r="D10" i="12"/>
  <c r="E10" i="12" s="1"/>
  <c r="D9" i="12"/>
  <c r="D8" i="12"/>
  <c r="D7" i="12"/>
  <c r="D6" i="12"/>
  <c r="D5" i="12"/>
  <c r="E5" i="12" s="1"/>
  <c r="D4" i="12"/>
  <c r="E4" i="12" s="1"/>
  <c r="D3" i="12"/>
  <c r="E3" i="12" s="1"/>
  <c r="D2" i="12"/>
  <c r="A25" i="12"/>
  <c r="A24" i="12"/>
  <c r="A23" i="12"/>
  <c r="A22" i="12"/>
  <c r="A21" i="12"/>
  <c r="A20" i="12"/>
  <c r="A19" i="12"/>
  <c r="A18" i="12"/>
  <c r="A17" i="12"/>
  <c r="C17" i="12" s="1"/>
  <c r="A16" i="12"/>
  <c r="A15" i="12"/>
  <c r="A14" i="12"/>
  <c r="A13" i="12"/>
  <c r="A12" i="12"/>
  <c r="A11" i="12"/>
  <c r="A10" i="12"/>
  <c r="A9" i="12"/>
  <c r="A8" i="12"/>
  <c r="A7" i="12"/>
  <c r="A6" i="12"/>
  <c r="A5" i="12"/>
  <c r="C5" i="12" s="1"/>
  <c r="A4" i="12"/>
  <c r="A3" i="12"/>
  <c r="A2" i="12"/>
  <c r="B25" i="12"/>
  <c r="C25" i="12" s="1"/>
  <c r="B23" i="12"/>
  <c r="B24" i="12"/>
  <c r="B22" i="12"/>
  <c r="C22" i="12" s="1"/>
  <c r="B21" i="12"/>
  <c r="C21" i="12" s="1"/>
  <c r="B20" i="12"/>
  <c r="B19" i="12"/>
  <c r="C19" i="12" s="1"/>
  <c r="B18" i="12"/>
  <c r="B17" i="12"/>
  <c r="B16" i="12"/>
  <c r="C16" i="12" s="1"/>
  <c r="B15" i="12"/>
  <c r="B14" i="12"/>
  <c r="B13" i="12"/>
  <c r="C13" i="12" s="1"/>
  <c r="B12" i="12"/>
  <c r="B11" i="12"/>
  <c r="C11" i="12" s="1"/>
  <c r="B10" i="12"/>
  <c r="C10" i="12" s="1"/>
  <c r="B9" i="12"/>
  <c r="B8" i="12"/>
  <c r="B7" i="12"/>
  <c r="B6" i="12"/>
  <c r="B5" i="12"/>
  <c r="B4" i="12"/>
  <c r="B3" i="12"/>
  <c r="B2" i="12"/>
  <c r="F25" i="10"/>
  <c r="F21" i="10"/>
  <c r="G21" i="10" s="1"/>
  <c r="F17" i="10"/>
  <c r="G17" i="10" s="1"/>
  <c r="F13" i="10"/>
  <c r="G13" i="10" s="1"/>
  <c r="F9" i="10"/>
  <c r="G9" i="10" s="1"/>
  <c r="F5" i="10"/>
  <c r="F24" i="10"/>
  <c r="G24" i="10" s="1"/>
  <c r="F23" i="10"/>
  <c r="G23" i="10" s="1"/>
  <c r="F22" i="10"/>
  <c r="F20" i="10"/>
  <c r="G20" i="10" s="1"/>
  <c r="F19" i="10"/>
  <c r="G19" i="10" s="1"/>
  <c r="F18" i="10"/>
  <c r="G18" i="10" s="1"/>
  <c r="F16" i="10"/>
  <c r="G16" i="10" s="1"/>
  <c r="F15" i="10"/>
  <c r="G15" i="10" s="1"/>
  <c r="F14" i="10"/>
  <c r="G14" i="10" s="1"/>
  <c r="F12" i="10"/>
  <c r="F11" i="10"/>
  <c r="G11" i="10" s="1"/>
  <c r="F10" i="10"/>
  <c r="G10" i="10" s="1"/>
  <c r="F8" i="10"/>
  <c r="F7" i="10"/>
  <c r="G7" i="10" s="1"/>
  <c r="F6" i="10"/>
  <c r="F4" i="10"/>
  <c r="F3" i="10"/>
  <c r="G3" i="10" s="1"/>
  <c r="F2" i="10"/>
  <c r="D23" i="10"/>
  <c r="E23" i="10" s="1"/>
  <c r="D24" i="10"/>
  <c r="D25" i="10"/>
  <c r="E25" i="10" s="1"/>
  <c r="D22" i="10"/>
  <c r="D19" i="10"/>
  <c r="D20" i="10"/>
  <c r="D21" i="10"/>
  <c r="E21" i="10" s="1"/>
  <c r="D18" i="10"/>
  <c r="E18" i="10" s="1"/>
  <c r="D15" i="10"/>
  <c r="E15" i="10" s="1"/>
  <c r="D16" i="10"/>
  <c r="E16" i="10" s="1"/>
  <c r="D17" i="10"/>
  <c r="E17" i="10" s="1"/>
  <c r="D14" i="10"/>
  <c r="E14" i="10" s="1"/>
  <c r="D11" i="10"/>
  <c r="E11" i="10" s="1"/>
  <c r="D12" i="10"/>
  <c r="D13" i="10"/>
  <c r="D10" i="10"/>
  <c r="D7" i="10"/>
  <c r="E7" i="10" s="1"/>
  <c r="D8" i="10"/>
  <c r="E8" i="10" s="1"/>
  <c r="D9" i="10"/>
  <c r="E9" i="10" s="1"/>
  <c r="D6" i="10"/>
  <c r="E6" i="10" s="1"/>
  <c r="D5" i="10"/>
  <c r="E5" i="10" s="1"/>
  <c r="D4" i="10"/>
  <c r="E4" i="10" s="1"/>
  <c r="D3" i="10"/>
  <c r="D2" i="10"/>
  <c r="E2" i="10" s="1"/>
  <c r="A25" i="10"/>
  <c r="A24" i="10"/>
  <c r="A23" i="10"/>
  <c r="A22" i="10"/>
  <c r="A21" i="10"/>
  <c r="A20" i="10"/>
  <c r="A19" i="10"/>
  <c r="A18" i="10"/>
  <c r="A17" i="10"/>
  <c r="A16" i="10"/>
  <c r="A15" i="10"/>
  <c r="A14" i="10"/>
  <c r="A13" i="10"/>
  <c r="A12" i="10"/>
  <c r="A11" i="10"/>
  <c r="A10" i="10"/>
  <c r="A9" i="10"/>
  <c r="A8" i="10"/>
  <c r="A7" i="10"/>
  <c r="A6" i="10"/>
  <c r="A5" i="10"/>
  <c r="A4" i="10"/>
  <c r="A3" i="10"/>
  <c r="A2" i="10"/>
  <c r="B25" i="10"/>
  <c r="B21" i="10"/>
  <c r="B17" i="10"/>
  <c r="B13" i="10"/>
  <c r="B24" i="10"/>
  <c r="B23" i="10"/>
  <c r="B22" i="10"/>
  <c r="B20" i="10"/>
  <c r="B19" i="10"/>
  <c r="B18" i="10"/>
  <c r="B16" i="10"/>
  <c r="B15" i="10"/>
  <c r="B14" i="10"/>
  <c r="C14" i="10" s="1"/>
  <c r="B9" i="10"/>
  <c r="B12" i="10"/>
  <c r="B11" i="10"/>
  <c r="B10" i="10"/>
  <c r="B8" i="10"/>
  <c r="B7" i="10"/>
  <c r="B6" i="10"/>
  <c r="B5" i="10"/>
  <c r="B4" i="10"/>
  <c r="B3" i="10"/>
  <c r="B2" i="10"/>
  <c r="D22" i="7"/>
  <c r="E22" i="7" s="1"/>
  <c r="D18" i="7"/>
  <c r="E18" i="7" s="1"/>
  <c r="D14" i="7"/>
  <c r="E14" i="7" s="1"/>
  <c r="D10" i="7"/>
  <c r="D6" i="7"/>
  <c r="D25" i="7"/>
  <c r="D24" i="7"/>
  <c r="E24" i="7" s="1"/>
  <c r="D23" i="7"/>
  <c r="E23" i="7" s="1"/>
  <c r="D21" i="7"/>
  <c r="E21" i="7" s="1"/>
  <c r="D20" i="7"/>
  <c r="E20" i="7" s="1"/>
  <c r="D19" i="7"/>
  <c r="D17" i="7"/>
  <c r="E17" i="7" s="1"/>
  <c r="D16" i="7"/>
  <c r="E16" i="7" s="1"/>
  <c r="D15" i="7"/>
  <c r="E15" i="7" s="1"/>
  <c r="D13" i="7"/>
  <c r="D12" i="7"/>
  <c r="D11" i="7"/>
  <c r="D9" i="7"/>
  <c r="E9" i="7" s="1"/>
  <c r="D8" i="7"/>
  <c r="E8" i="7" s="1"/>
  <c r="D7" i="7"/>
  <c r="E7" i="7" s="1"/>
  <c r="D5" i="7"/>
  <c r="D4" i="7"/>
  <c r="E4" i="7" s="1"/>
  <c r="D3" i="7"/>
  <c r="E3" i="7" s="1"/>
  <c r="D2" i="7"/>
  <c r="B23" i="7"/>
  <c r="C23" i="7" s="1"/>
  <c r="B24" i="7"/>
  <c r="B25" i="7"/>
  <c r="B22" i="7"/>
  <c r="B19" i="7"/>
  <c r="C19" i="7" s="1"/>
  <c r="B20" i="7"/>
  <c r="B21" i="7"/>
  <c r="C21" i="7" s="1"/>
  <c r="B18" i="7"/>
  <c r="C18" i="7" s="1"/>
  <c r="B15" i="7"/>
  <c r="C15" i="7" s="1"/>
  <c r="B16" i="7"/>
  <c r="B17" i="7"/>
  <c r="C17" i="7" s="1"/>
  <c r="B14" i="7"/>
  <c r="F14" i="7" s="1"/>
  <c r="B11" i="7"/>
  <c r="F11" i="7" s="1"/>
  <c r="B12" i="7"/>
  <c r="B13" i="7"/>
  <c r="B10" i="7"/>
  <c r="B9" i="7"/>
  <c r="C9" i="7" s="1"/>
  <c r="B8" i="7"/>
  <c r="C8" i="7" s="1"/>
  <c r="B7" i="7"/>
  <c r="C7" i="7" s="1"/>
  <c r="B6" i="7"/>
  <c r="C6" i="7" s="1"/>
  <c r="B5" i="7"/>
  <c r="C5" i="7" s="1"/>
  <c r="B4" i="7"/>
  <c r="B3" i="7"/>
  <c r="C3" i="7" s="1"/>
  <c r="B2" i="7"/>
  <c r="C2" i="7" s="1"/>
  <c r="A25" i="7"/>
  <c r="A24" i="7"/>
  <c r="A23" i="7"/>
  <c r="A22" i="7"/>
  <c r="A21" i="7"/>
  <c r="A20" i="7"/>
  <c r="A19" i="7"/>
  <c r="A18" i="7"/>
  <c r="A17" i="7"/>
  <c r="A16" i="7"/>
  <c r="A15" i="7"/>
  <c r="A14" i="7"/>
  <c r="A13" i="7"/>
  <c r="A12" i="7"/>
  <c r="A11" i="7"/>
  <c r="A10" i="7"/>
  <c r="A9" i="7"/>
  <c r="A8" i="7"/>
  <c r="A7" i="7"/>
  <c r="A6" i="7"/>
  <c r="A5" i="7"/>
  <c r="A4" i="7"/>
  <c r="A3" i="7"/>
  <c r="A2" i="7"/>
  <c r="D25" i="4"/>
  <c r="E25" i="4" s="1"/>
  <c r="D21" i="4"/>
  <c r="D17" i="4"/>
  <c r="D13" i="4"/>
  <c r="E13" i="4" s="1"/>
  <c r="D9" i="4"/>
  <c r="E9" i="4" s="1"/>
  <c r="D24" i="4"/>
  <c r="D23" i="4"/>
  <c r="E23" i="4" s="1"/>
  <c r="D22" i="4"/>
  <c r="D20" i="4"/>
  <c r="D19" i="4"/>
  <c r="E19" i="4" s="1"/>
  <c r="D18" i="4"/>
  <c r="E18" i="4" s="1"/>
  <c r="D16" i="4"/>
  <c r="E16" i="4" s="1"/>
  <c r="D15" i="4"/>
  <c r="E15" i="4" s="1"/>
  <c r="D14" i="4"/>
  <c r="E14" i="4" s="1"/>
  <c r="D12" i="4"/>
  <c r="E12" i="4" s="1"/>
  <c r="D11" i="4"/>
  <c r="E11" i="4" s="1"/>
  <c r="D10" i="4"/>
  <c r="D8" i="4"/>
  <c r="E8" i="4" s="1"/>
  <c r="D7" i="4"/>
  <c r="E7" i="4" s="1"/>
  <c r="D6" i="4"/>
  <c r="E6" i="4" s="1"/>
  <c r="D4" i="4"/>
  <c r="D3" i="4"/>
  <c r="E3" i="4" s="1"/>
  <c r="D2" i="4"/>
  <c r="E2" i="4" s="1"/>
  <c r="D5" i="4"/>
  <c r="E5" i="4" s="1"/>
  <c r="B25" i="4"/>
  <c r="F25" i="4" s="1"/>
  <c r="B24" i="4"/>
  <c r="B23" i="4"/>
  <c r="B22" i="4"/>
  <c r="C22" i="4" s="1"/>
  <c r="B21" i="4"/>
  <c r="B20" i="4"/>
  <c r="B19" i="4"/>
  <c r="C19" i="4" s="1"/>
  <c r="B18" i="4"/>
  <c r="C18" i="4" s="1"/>
  <c r="B17" i="4"/>
  <c r="C17" i="4" s="1"/>
  <c r="B16" i="4"/>
  <c r="B15" i="4"/>
  <c r="C15" i="4" s="1"/>
  <c r="B14" i="4"/>
  <c r="C14" i="4" s="1"/>
  <c r="B13" i="4"/>
  <c r="C13" i="4" s="1"/>
  <c r="B12" i="4"/>
  <c r="C12" i="4" s="1"/>
  <c r="B11" i="4"/>
  <c r="B10" i="4"/>
  <c r="C10" i="4" s="1"/>
  <c r="B9" i="4"/>
  <c r="B8" i="4"/>
  <c r="B7" i="4"/>
  <c r="B6" i="4"/>
  <c r="B5" i="4"/>
  <c r="B4" i="4"/>
  <c r="C4" i="4" s="1"/>
  <c r="B3" i="4"/>
  <c r="C3" i="4" s="1"/>
  <c r="B2" i="4"/>
  <c r="A25" i="4"/>
  <c r="A24" i="4"/>
  <c r="A23" i="4"/>
  <c r="A22" i="4"/>
  <c r="A21" i="4"/>
  <c r="A20" i="4"/>
  <c r="A19" i="4"/>
  <c r="A18" i="4"/>
  <c r="A17" i="4"/>
  <c r="A16" i="4"/>
  <c r="A15" i="4"/>
  <c r="A14" i="4"/>
  <c r="A13" i="4"/>
  <c r="A12" i="4"/>
  <c r="A11" i="4"/>
  <c r="A10" i="4"/>
  <c r="A9" i="4"/>
  <c r="A8" i="4"/>
  <c r="A7" i="4"/>
  <c r="A6" i="4"/>
  <c r="A5" i="4"/>
  <c r="A4" i="4"/>
  <c r="A3" i="4"/>
  <c r="A2" i="4"/>
  <c r="B7" i="5"/>
  <c r="C7" i="5" s="1"/>
  <c r="B6" i="5"/>
  <c r="C6" i="5" s="1"/>
  <c r="B5" i="5"/>
  <c r="C5" i="5" s="1"/>
  <c r="B4" i="5"/>
  <c r="C4" i="5" s="1"/>
  <c r="B3" i="5"/>
  <c r="C3" i="5" s="1"/>
  <c r="B2" i="5"/>
  <c r="A7" i="5"/>
  <c r="A6" i="5"/>
  <c r="A5" i="5"/>
  <c r="A4" i="5"/>
  <c r="A3" i="5"/>
  <c r="A2" i="5"/>
  <c r="E48" i="16"/>
  <c r="B2" i="13" s="1"/>
  <c r="C48" i="16"/>
  <c r="A2" i="13" s="1"/>
  <c r="F41" i="16"/>
  <c r="E3" i="14" s="1"/>
  <c r="F42" i="16"/>
  <c r="E4" i="14" s="1"/>
  <c r="G4" i="14" s="1"/>
  <c r="F43" i="16"/>
  <c r="E5" i="14" s="1"/>
  <c r="F5" i="14" s="1"/>
  <c r="F40" i="16"/>
  <c r="E2" i="14" s="1"/>
  <c r="D41" i="16"/>
  <c r="C3" i="14" s="1"/>
  <c r="D42" i="16"/>
  <c r="C4" i="14" s="1"/>
  <c r="D43" i="16"/>
  <c r="C5" i="14" s="1"/>
  <c r="D40" i="16"/>
  <c r="C2" i="14" s="1"/>
  <c r="E49" i="16"/>
  <c r="B3" i="13" s="1"/>
  <c r="C49" i="16"/>
  <c r="A3" i="13" s="1"/>
  <c r="F10" i="15"/>
  <c r="F11" i="15"/>
  <c r="F12" i="15"/>
  <c r="F24" i="15"/>
  <c r="F25" i="15"/>
  <c r="F26" i="15"/>
  <c r="E5" i="15"/>
  <c r="E6" i="15"/>
  <c r="E7" i="15"/>
  <c r="E8" i="15"/>
  <c r="E10" i="15"/>
  <c r="E11" i="15"/>
  <c r="E12" i="15"/>
  <c r="E14" i="15"/>
  <c r="E21" i="15"/>
  <c r="E22" i="15"/>
  <c r="E24" i="15"/>
  <c r="E27" i="15"/>
  <c r="E28" i="15"/>
  <c r="C10" i="15"/>
  <c r="C11" i="15"/>
  <c r="C12" i="15"/>
  <c r="C13" i="15"/>
  <c r="C14" i="15"/>
  <c r="C22" i="15"/>
  <c r="C23" i="15"/>
  <c r="C24" i="15"/>
  <c r="C25" i="15"/>
  <c r="C2" i="15"/>
  <c r="G25" i="12"/>
  <c r="G24" i="12"/>
  <c r="H21" i="12"/>
  <c r="E21" i="12"/>
  <c r="E20" i="12"/>
  <c r="E19" i="12"/>
  <c r="E18" i="12"/>
  <c r="C18" i="12"/>
  <c r="H9" i="12"/>
  <c r="G9" i="12"/>
  <c r="E9" i="12"/>
  <c r="C9" i="12"/>
  <c r="G8" i="12"/>
  <c r="H7" i="12"/>
  <c r="G7" i="12"/>
  <c r="E7" i="12"/>
  <c r="C7" i="12"/>
  <c r="E6" i="12"/>
  <c r="C6" i="12"/>
  <c r="H10" i="10"/>
  <c r="G5" i="10"/>
  <c r="G8" i="10"/>
  <c r="G12" i="10"/>
  <c r="G2" i="10"/>
  <c r="E10" i="10"/>
  <c r="E13" i="10"/>
  <c r="E19" i="10"/>
  <c r="C8" i="10"/>
  <c r="C10" i="10"/>
  <c r="C11" i="10"/>
  <c r="C23" i="10"/>
  <c r="C25" i="10"/>
  <c r="E6" i="7"/>
  <c r="E10" i="7"/>
  <c r="E11" i="7"/>
  <c r="E12" i="7"/>
  <c r="E13" i="7"/>
  <c r="E2" i="7"/>
  <c r="C11" i="7"/>
  <c r="C20" i="7"/>
  <c r="C22" i="7"/>
  <c r="C2" i="5"/>
  <c r="E24" i="4"/>
  <c r="C21" i="4"/>
  <c r="C20" i="4"/>
  <c r="E17" i="4"/>
  <c r="C16" i="4"/>
  <c r="C9" i="4"/>
  <c r="C2" i="4"/>
  <c r="F2" i="4" l="1"/>
  <c r="C15" i="10"/>
  <c r="H17" i="12"/>
  <c r="C22" i="10"/>
  <c r="F21" i="15"/>
  <c r="H6" i="12"/>
  <c r="F11" i="4"/>
  <c r="H12" i="10"/>
  <c r="F2" i="7"/>
  <c r="C3" i="15"/>
  <c r="F4" i="15"/>
  <c r="C25" i="4"/>
  <c r="G6" i="12"/>
  <c r="H18" i="12"/>
  <c r="F16" i="4"/>
  <c r="H4" i="10"/>
  <c r="H14" i="12"/>
  <c r="G3" i="14"/>
  <c r="F14" i="15"/>
  <c r="F28" i="15"/>
  <c r="F5" i="4"/>
  <c r="H22" i="10"/>
  <c r="H19" i="12"/>
  <c r="F8" i="15"/>
  <c r="F27" i="15"/>
  <c r="F17" i="7"/>
  <c r="E12" i="10"/>
  <c r="H8" i="12"/>
  <c r="F3" i="4"/>
  <c r="F23" i="15"/>
  <c r="G4" i="10"/>
  <c r="F18" i="15"/>
  <c r="F25" i="7"/>
  <c r="G18" i="12"/>
  <c r="H3" i="12"/>
  <c r="C20" i="12"/>
  <c r="C6" i="10"/>
  <c r="C2" i="12"/>
  <c r="C14" i="12"/>
  <c r="C24" i="10"/>
  <c r="C12" i="10"/>
  <c r="H14" i="10"/>
  <c r="F17" i="15"/>
  <c r="F20" i="4"/>
  <c r="E14" i="12"/>
  <c r="F15" i="15"/>
  <c r="G22" i="10"/>
  <c r="H22" i="12"/>
  <c r="H19" i="10"/>
  <c r="F9" i="15"/>
  <c r="C21" i="15"/>
  <c r="F13" i="15"/>
  <c r="F20" i="7"/>
  <c r="C7" i="10"/>
  <c r="E25" i="7"/>
  <c r="H21" i="10"/>
  <c r="F23" i="4"/>
  <c r="F21" i="7"/>
  <c r="F24" i="4"/>
  <c r="E20" i="4"/>
  <c r="F18" i="7"/>
  <c r="F6" i="7"/>
  <c r="F19" i="4"/>
  <c r="C23" i="4"/>
  <c r="F9" i="4"/>
  <c r="C19" i="10"/>
  <c r="C5" i="10"/>
  <c r="F10" i="4"/>
  <c r="H6" i="10"/>
  <c r="F9" i="7"/>
  <c r="F17" i="4"/>
  <c r="C11" i="4"/>
  <c r="F14" i="4"/>
  <c r="F21" i="4"/>
  <c r="F24" i="7"/>
  <c r="C9" i="10"/>
  <c r="H9" i="10"/>
  <c r="F10" i="7"/>
  <c r="C2" i="10"/>
  <c r="F19" i="7"/>
  <c r="C24" i="12"/>
  <c r="H10" i="12"/>
  <c r="F16" i="15"/>
  <c r="C18" i="10"/>
  <c r="C4" i="10"/>
  <c r="C3" i="12"/>
  <c r="C15" i="12"/>
  <c r="C4" i="12"/>
  <c r="H4" i="12"/>
  <c r="F4" i="4"/>
  <c r="F16" i="7"/>
  <c r="F15" i="7"/>
  <c r="H5" i="10"/>
  <c r="F8" i="4"/>
  <c r="F22" i="4"/>
  <c r="F22" i="7"/>
  <c r="E10" i="4"/>
  <c r="C8" i="12"/>
  <c r="H25" i="12"/>
  <c r="F13" i="4"/>
  <c r="F5" i="7"/>
  <c r="C16" i="10"/>
  <c r="C3" i="10"/>
  <c r="H3" i="10"/>
  <c r="H25" i="10"/>
  <c r="C23" i="12"/>
  <c r="F22" i="15"/>
  <c r="C12" i="12"/>
  <c r="F29" i="15"/>
  <c r="C20" i="10"/>
  <c r="H16" i="12"/>
  <c r="F6" i="15"/>
  <c r="F20" i="15"/>
  <c r="F19" i="15"/>
  <c r="E19" i="15"/>
  <c r="E16" i="15"/>
  <c r="E9" i="15"/>
  <c r="F2" i="15"/>
  <c r="C8" i="15"/>
  <c r="C7" i="15"/>
  <c r="C5" i="15"/>
  <c r="G2" i="14"/>
  <c r="G10" i="12"/>
  <c r="H2" i="12"/>
  <c r="H23" i="12"/>
  <c r="H24" i="12"/>
  <c r="H20" i="12"/>
  <c r="G19" i="12"/>
  <c r="H15" i="12"/>
  <c r="G17" i="12"/>
  <c r="H11" i="12"/>
  <c r="H12" i="12"/>
  <c r="H13" i="12"/>
  <c r="G4" i="12"/>
  <c r="H5" i="12"/>
  <c r="E11" i="12"/>
  <c r="E8" i="12"/>
  <c r="E23" i="12"/>
  <c r="E12" i="12"/>
  <c r="E24" i="12"/>
  <c r="E2" i="12"/>
  <c r="G25" i="10"/>
  <c r="H13" i="10"/>
  <c r="H23" i="10"/>
  <c r="H24" i="10"/>
  <c r="H18" i="10"/>
  <c r="H20" i="10"/>
  <c r="H15" i="10"/>
  <c r="H11" i="10"/>
  <c r="G6" i="10"/>
  <c r="E24" i="10"/>
  <c r="E22" i="10"/>
  <c r="E20" i="10"/>
  <c r="H17" i="10"/>
  <c r="H16" i="10"/>
  <c r="H8" i="10"/>
  <c r="H7" i="10"/>
  <c r="E3" i="10"/>
  <c r="H2" i="10"/>
  <c r="C21" i="10"/>
  <c r="C17" i="10"/>
  <c r="C13" i="10"/>
  <c r="E19" i="7"/>
  <c r="F13" i="7"/>
  <c r="F12" i="7"/>
  <c r="E5" i="7"/>
  <c r="F4" i="7"/>
  <c r="C25" i="7"/>
  <c r="C24" i="7"/>
  <c r="F23" i="7"/>
  <c r="C16" i="7"/>
  <c r="C14" i="7"/>
  <c r="C13" i="7"/>
  <c r="C12" i="7"/>
  <c r="C10" i="7"/>
  <c r="F7" i="7"/>
  <c r="F8" i="7"/>
  <c r="C4" i="7"/>
  <c r="F3" i="7"/>
  <c r="E21" i="4"/>
  <c r="E22" i="4"/>
  <c r="F18" i="4"/>
  <c r="F15" i="4"/>
  <c r="F12" i="4"/>
  <c r="F7" i="4"/>
  <c r="E4" i="4"/>
  <c r="F6" i="4"/>
  <c r="C24" i="4"/>
  <c r="C8" i="4"/>
  <c r="C7" i="4"/>
  <c r="C6" i="4"/>
  <c r="C5" i="4"/>
  <c r="F4" i="14"/>
  <c r="F2" i="14"/>
  <c r="G5" i="14"/>
  <c r="F3" i="14"/>
</calcChain>
</file>

<file path=xl/sharedStrings.xml><?xml version="1.0" encoding="utf-8"?>
<sst xmlns="http://schemas.openxmlformats.org/spreadsheetml/2006/main" count="122" uniqueCount="86">
  <si>
    <t>CAPFT</t>
    <phoneticPr fontId="2"/>
  </si>
  <si>
    <t>IWB</t>
    <phoneticPr fontId="2"/>
  </si>
  <si>
    <t>IWB**2</t>
    <phoneticPr fontId="2"/>
  </si>
  <si>
    <t>ODB</t>
    <phoneticPr fontId="2"/>
  </si>
  <si>
    <t>ODB**2</t>
    <phoneticPr fontId="2"/>
  </si>
  <si>
    <t>IWB*ODB</t>
    <phoneticPr fontId="2"/>
  </si>
  <si>
    <t>Capacity Ratio</t>
    <phoneticPr fontId="2"/>
  </si>
  <si>
    <t>EIRFT</t>
    <phoneticPr fontId="2"/>
  </si>
  <si>
    <t>Power Ratio</t>
    <phoneticPr fontId="2"/>
  </si>
  <si>
    <t>capacity ratio</t>
    <phoneticPr fontId="2"/>
  </si>
  <si>
    <t>condenser part load ratio</t>
    <phoneticPr fontId="2"/>
  </si>
  <si>
    <t>Cooling Energy Input Ratio Modifier Function of Part-Load Ratio</t>
  </si>
  <si>
    <t>PLR&lt;=1</t>
    <phoneticPr fontId="2"/>
  </si>
  <si>
    <t>PLR**2</t>
    <phoneticPr fontId="2"/>
  </si>
  <si>
    <t>PLR**3</t>
    <phoneticPr fontId="2"/>
  </si>
  <si>
    <t>piping correction</t>
    <phoneticPr fontId="2"/>
  </si>
  <si>
    <t>combination ratio</t>
    <phoneticPr fontId="2"/>
  </si>
  <si>
    <t>piping correction</t>
    <phoneticPr fontId="2"/>
  </si>
  <si>
    <t>length</t>
    <phoneticPr fontId="2"/>
  </si>
  <si>
    <t>length**2</t>
    <phoneticPr fontId="2"/>
  </si>
  <si>
    <t>CR</t>
    <phoneticPr fontId="2"/>
  </si>
  <si>
    <t>CR**2</t>
    <phoneticPr fontId="2"/>
  </si>
  <si>
    <t>length*CR</t>
    <phoneticPr fontId="2"/>
  </si>
  <si>
    <r>
      <t xml:space="preserve"> lowt_dataset_c</t>
    </r>
    <r>
      <rPr>
        <b/>
        <sz val="11"/>
        <color rgb="FF000000"/>
        <rFont val="Yu Gothic"/>
        <family val="2"/>
        <charset val="128"/>
      </rPr>
      <t>(</t>
    </r>
    <r>
      <rPr>
        <b/>
        <sz val="11"/>
        <color rgb="FF000000"/>
        <rFont val="Microsoft YaHei"/>
        <family val="2"/>
        <charset val="134"/>
      </rPr>
      <t>Low Outdoor Temperatures</t>
    </r>
    <r>
      <rPr>
        <b/>
        <sz val="11"/>
        <color rgb="FF000000"/>
        <rFont val="Yu Gothic"/>
        <family val="2"/>
        <charset val="128"/>
      </rPr>
      <t>)</t>
    </r>
    <phoneticPr fontId="2"/>
  </si>
  <si>
    <r>
      <t xml:space="preserve"> boundary_dataset</t>
    </r>
    <r>
      <rPr>
        <b/>
        <sz val="11"/>
        <color theme="1"/>
        <rFont val="Yu Gothic"/>
        <family val="2"/>
        <charset val="128"/>
      </rPr>
      <t>(</t>
    </r>
    <r>
      <rPr>
        <b/>
        <sz val="11"/>
        <color theme="1"/>
        <rFont val="Microsoft YaHei"/>
        <family val="2"/>
        <charset val="134"/>
      </rPr>
      <t>Boundary Curve</t>
    </r>
    <r>
      <rPr>
        <b/>
        <sz val="11"/>
        <color theme="1"/>
        <rFont val="Yu Gothic"/>
        <family val="2"/>
        <charset val="128"/>
      </rPr>
      <t>)</t>
    </r>
    <phoneticPr fontId="2"/>
  </si>
  <si>
    <r>
      <t>hight_dataset_c</t>
    </r>
    <r>
      <rPr>
        <b/>
        <sz val="11"/>
        <color rgb="FF000000"/>
        <rFont val="Yu Gothic"/>
        <family val="2"/>
        <charset val="128"/>
      </rPr>
      <t>(</t>
    </r>
    <r>
      <rPr>
        <b/>
        <sz val="11"/>
        <color rgb="FF000000"/>
        <rFont val="Microsoft YaHei"/>
        <family val="2"/>
        <charset val="134"/>
      </rPr>
      <t>High Temperatures</t>
    </r>
    <r>
      <rPr>
        <b/>
        <sz val="11"/>
        <color rgb="FF000000"/>
        <rFont val="Yu Gothic"/>
        <family val="2"/>
        <charset val="128"/>
      </rPr>
      <t>)</t>
    </r>
    <phoneticPr fontId="2"/>
  </si>
  <si>
    <t>ODB [℃]</t>
    <phoneticPr fontId="2"/>
  </si>
  <si>
    <t>IWB [℃]</t>
    <phoneticPr fontId="2"/>
  </si>
  <si>
    <t>黄色セルに室外乾球温度(ODB)と室内湿球温度(IWB)を入力し、青色セルにその温度下の冷凍能力補正係数(Cooling Capacity Ratio)を入力してください。</t>
    <rPh sb="0" eb="2">
      <t>キイロ</t>
    </rPh>
    <rPh sb="29" eb="31">
      <t>ニュウリョク</t>
    </rPh>
    <rPh sb="33" eb="35">
      <t>アオイロ</t>
    </rPh>
    <rPh sb="40" eb="42">
      <t>オンド</t>
    </rPh>
    <rPh sb="42" eb="43">
      <t>カ</t>
    </rPh>
    <rPh sb="48" eb="50">
      <t>ホセイ</t>
    </rPh>
    <rPh sb="77" eb="79">
      <t>ニュウリョク</t>
    </rPh>
    <phoneticPr fontId="2"/>
  </si>
  <si>
    <r>
      <t>1. 冷凍能力を計算するための、boundary_dataset・</t>
    </r>
    <r>
      <rPr>
        <b/>
        <sz val="11"/>
        <color theme="1"/>
        <rFont val="Microsoft YaHei"/>
        <family val="2"/>
      </rPr>
      <t xml:space="preserve"> lowt_dataset_c</t>
    </r>
    <r>
      <rPr>
        <b/>
        <sz val="11"/>
        <color theme="1"/>
        <rFont val="Microsoft YaHei"/>
        <family val="2"/>
        <charset val="134"/>
      </rPr>
      <t>・</t>
    </r>
    <r>
      <rPr>
        <b/>
        <sz val="11"/>
        <color theme="1"/>
        <rFont val="Microsoft YaHei"/>
        <family val="2"/>
      </rPr>
      <t>hight_dataset_cに用いるデータの入力</t>
    </r>
    <rPh sb="3" eb="7">
      <t>レイトウノウリョク</t>
    </rPh>
    <rPh sb="8" eb="10">
      <t>ケイサン</t>
    </rPh>
    <rPh sb="65" eb="66">
      <t>モチ</t>
    </rPh>
    <rPh sb="72" eb="74">
      <t>ニュウリョク</t>
    </rPh>
    <phoneticPr fontId="2"/>
  </si>
  <si>
    <t>定格条件</t>
    <rPh sb="0" eb="2">
      <t>テイカク</t>
    </rPh>
    <rPh sb="2" eb="4">
      <t>ジョウケン</t>
    </rPh>
    <phoneticPr fontId="2"/>
  </si>
  <si>
    <t>外気乾球温度が高い部分のデータをhight_dataset_cに入力してください。</t>
    <rPh sb="32" eb="34">
      <t>ニュウリョク</t>
    </rPh>
    <phoneticPr fontId="2"/>
  </si>
  <si>
    <r>
      <t xml:space="preserve"> lowt_dataset_</t>
    </r>
    <r>
      <rPr>
        <b/>
        <sz val="11"/>
        <color rgb="FF000000"/>
        <rFont val="Microsoft YaHei"/>
        <family val="2"/>
      </rPr>
      <t>p(Low Outdoor Temperatures)</t>
    </r>
    <phoneticPr fontId="2"/>
  </si>
  <si>
    <t xml:space="preserve"> boundary_dataset(Boundary Curve)</t>
    <phoneticPr fontId="2"/>
  </si>
  <si>
    <t>hight_dataset_p(High Temperatures)</t>
    <phoneticPr fontId="2"/>
  </si>
  <si>
    <t>hight_dataset_cに入力してください。</t>
    <rPh sb="16" eb="18">
      <t>ニュウリョク</t>
    </rPh>
    <phoneticPr fontId="2"/>
  </si>
  <si>
    <t>図1. 冷房能力温度補正係数</t>
    <rPh sb="0" eb="1">
      <t>ズ</t>
    </rPh>
    <rPh sb="12" eb="14">
      <t>ケイスウ</t>
    </rPh>
    <phoneticPr fontId="2"/>
  </si>
  <si>
    <t>冷凍能力 [kW]</t>
    <rPh sb="0" eb="4">
      <t>レイトウノウリョク</t>
    </rPh>
    <phoneticPr fontId="2"/>
  </si>
  <si>
    <t>消費電力 [kW]</t>
    <rPh sb="0" eb="4">
      <t>ショウヒデンリョク</t>
    </rPh>
    <phoneticPr fontId="2"/>
  </si>
  <si>
    <t>室外乾球温度 [℃]</t>
    <rPh sb="0" eb="2">
      <t>シツガイ</t>
    </rPh>
    <rPh sb="2" eb="6">
      <t>カンキュウオンド</t>
    </rPh>
    <phoneticPr fontId="2"/>
  </si>
  <si>
    <t>室内湿球温度 [℃]</t>
    <rPh sb="0" eb="2">
      <t>シツナイ</t>
    </rPh>
    <rPh sb="2" eb="6">
      <t>シッキュウオンド</t>
    </rPh>
    <phoneticPr fontId="2"/>
  </si>
  <si>
    <t>図2のような冷房消費電力温度補正係数曲線図があれば、外気乾球温度が低い部分のデータを lowt_dataset_cに、外気乾球温度が高い部分のデータを</t>
    <rPh sb="0" eb="1">
      <t>ズ</t>
    </rPh>
    <rPh sb="6" eb="8">
      <t>レイボウ</t>
    </rPh>
    <rPh sb="8" eb="10">
      <t>ショウヒ</t>
    </rPh>
    <rPh sb="10" eb="12">
      <t>デンリョク</t>
    </rPh>
    <rPh sb="12" eb="14">
      <t>オンド</t>
    </rPh>
    <rPh sb="14" eb="16">
      <t>ホセイ</t>
    </rPh>
    <rPh sb="16" eb="18">
      <t>ケイスウ</t>
    </rPh>
    <rPh sb="18" eb="20">
      <t>キョクセン</t>
    </rPh>
    <rPh sb="20" eb="21">
      <t>ズ</t>
    </rPh>
    <rPh sb="26" eb="28">
      <t>ガイキ</t>
    </rPh>
    <rPh sb="28" eb="30">
      <t>カンキュウ</t>
    </rPh>
    <rPh sb="30" eb="32">
      <t>オンド</t>
    </rPh>
    <rPh sb="33" eb="34">
      <t>ヒク</t>
    </rPh>
    <rPh sb="35" eb="37">
      <t>ブブン</t>
    </rPh>
    <phoneticPr fontId="2"/>
  </si>
  <si>
    <t>図2. 冷房消費電力温度補正係数</t>
    <rPh sb="0" eb="1">
      <t>ズ</t>
    </rPh>
    <rPh sb="6" eb="8">
      <t>ショウヒ</t>
    </rPh>
    <rPh sb="8" eb="10">
      <t>デンリョク</t>
    </rPh>
    <rPh sb="10" eb="12">
      <t>オンド</t>
    </rPh>
    <rPh sb="14" eb="16">
      <t>ケイスウ</t>
    </rPh>
    <phoneticPr fontId="2"/>
  </si>
  <si>
    <r>
      <t>3. 室内外機の容量は一致でない場合、冷凍能力と消費電力を計算するための、cr_correction</t>
    </r>
    <r>
      <rPr>
        <b/>
        <sz val="11"/>
        <color theme="1"/>
        <rFont val="Yu Gothic"/>
        <family val="3"/>
        <charset val="128"/>
      </rPr>
      <t>・</t>
    </r>
    <r>
      <rPr>
        <b/>
        <sz val="11"/>
        <color theme="1"/>
        <rFont val="Microsoft YaHei"/>
        <family val="2"/>
      </rPr>
      <t>eirfplrに用いるデータの入力</t>
    </r>
    <rPh sb="3" eb="5">
      <t>シツナイ</t>
    </rPh>
    <rPh sb="5" eb="6">
      <t>ガイ</t>
    </rPh>
    <rPh sb="6" eb="7">
      <t>キ</t>
    </rPh>
    <rPh sb="8" eb="10">
      <t>ヨウリョウ</t>
    </rPh>
    <rPh sb="11" eb="13">
      <t>イッチ</t>
    </rPh>
    <rPh sb="16" eb="18">
      <t>バアイ</t>
    </rPh>
    <rPh sb="19" eb="21">
      <t>レイトウ</t>
    </rPh>
    <rPh sb="21" eb="23">
      <t>ノウリョク</t>
    </rPh>
    <rPh sb="29" eb="31">
      <t>ケイサン</t>
    </rPh>
    <rPh sb="59" eb="60">
      <t>モチ</t>
    </rPh>
    <rPh sb="66" eb="68">
      <t>ニュウリョク</t>
    </rPh>
    <phoneticPr fontId="2"/>
  </si>
  <si>
    <r>
      <t>2. 冷凍消費電力を計算するための、lowt_dataset_p</t>
    </r>
    <r>
      <rPr>
        <b/>
        <sz val="11"/>
        <color theme="1"/>
        <rFont val="Microsoft YaHei"/>
        <family val="2"/>
        <charset val="134"/>
      </rPr>
      <t>・</t>
    </r>
    <r>
      <rPr>
        <b/>
        <sz val="11"/>
        <color theme="1"/>
        <rFont val="Microsoft YaHei"/>
        <family val="2"/>
      </rPr>
      <t>hight_dataset_pに用いるデータの入力</t>
    </r>
    <rPh sb="3" eb="5">
      <t>レイトウ</t>
    </rPh>
    <rPh sb="5" eb="9">
      <t>ショウヒデンリョク</t>
    </rPh>
    <rPh sb="10" eb="12">
      <t>ケイサン</t>
    </rPh>
    <rPh sb="49" eb="50">
      <t>モチ</t>
    </rPh>
    <rPh sb="56" eb="58">
      <t>ニュウリョク</t>
    </rPh>
    <phoneticPr fontId="2"/>
  </si>
  <si>
    <t>outdoor unit capacity(kW)</t>
    <phoneticPr fontId="2"/>
  </si>
  <si>
    <t>indoor unit capacity(kW)</t>
    <phoneticPr fontId="2"/>
  </si>
  <si>
    <t>図3. 冷房部分負荷率補正係数</t>
    <rPh sb="0" eb="1">
      <t>ズ</t>
    </rPh>
    <rPh sb="4" eb="6">
      <t>レイボウ</t>
    </rPh>
    <rPh sb="6" eb="8">
      <t>ブブン</t>
    </rPh>
    <rPh sb="8" eb="10">
      <t>フカ</t>
    </rPh>
    <rPh sb="10" eb="11">
      <t>リツ</t>
    </rPh>
    <rPh sb="11" eb="13">
      <t>ホセイ</t>
    </rPh>
    <rPh sb="13" eb="15">
      <t>ケイスウ</t>
    </rPh>
    <phoneticPr fontId="2"/>
  </si>
  <si>
    <r>
      <rPr>
        <b/>
        <sz val="11"/>
        <color theme="1"/>
        <rFont val="Microsoft YaHei"/>
        <family val="2"/>
      </rPr>
      <t>cr_correction(Cooling Combination Ratio Correction Factor)</t>
    </r>
    <phoneticPr fontId="2"/>
  </si>
  <si>
    <t>cooling power (kW)</t>
    <phoneticPr fontId="2"/>
  </si>
  <si>
    <t>normalized EIRFPLR</t>
    <phoneticPr fontId="2"/>
  </si>
  <si>
    <t>PLR</t>
    <phoneticPr fontId="2"/>
  </si>
  <si>
    <t>※説明：図3の下半部を使用する。</t>
    <rPh sb="1" eb="3">
      <t>セツメイ</t>
    </rPh>
    <rPh sb="4" eb="5">
      <t>ズ</t>
    </rPh>
    <rPh sb="7" eb="8">
      <t>カ</t>
    </rPh>
    <rPh sb="8" eb="9">
      <t>ハン</t>
    </rPh>
    <rPh sb="9" eb="10">
      <t>ブ</t>
    </rPh>
    <rPh sb="11" eb="13">
      <t>シヨウ</t>
    </rPh>
    <phoneticPr fontId="2"/>
  </si>
  <si>
    <t>cooling power: 縦軸から読み取る</t>
    <rPh sb="15" eb="17">
      <t>タテジク</t>
    </rPh>
    <rPh sb="19" eb="20">
      <t>ヨ</t>
    </rPh>
    <rPh sb="21" eb="22">
      <t>ト</t>
    </rPh>
    <phoneticPr fontId="2"/>
  </si>
  <si>
    <t>※定格条件を黄色セルに入力</t>
    <rPh sb="1" eb="3">
      <t>テイカク</t>
    </rPh>
    <rPh sb="3" eb="5">
      <t>ジョウケン</t>
    </rPh>
    <rPh sb="6" eb="8">
      <t>キイロ</t>
    </rPh>
    <rPh sb="11" eb="13">
      <t>ニュウリョク</t>
    </rPh>
    <phoneticPr fontId="2"/>
  </si>
  <si>
    <t>indoor unit capacity: 横軸から読み取る</t>
    <rPh sb="22" eb="24">
      <t>ヨコジク</t>
    </rPh>
    <rPh sb="26" eb="27">
      <t>ヨ</t>
    </rPh>
    <rPh sb="28" eb="29">
      <t>ト</t>
    </rPh>
    <phoneticPr fontId="2"/>
  </si>
  <si>
    <t>●室内機の容量が室外機より大きい場合、室外機の消費電力は不変になり、eirfplr＝1で、cr_correctionだけを入力。</t>
    <rPh sb="1" eb="4">
      <t>シツナイキ</t>
    </rPh>
    <rPh sb="5" eb="7">
      <t>ヨウリョウ</t>
    </rPh>
    <rPh sb="8" eb="11">
      <t>シツガイキ</t>
    </rPh>
    <rPh sb="13" eb="14">
      <t>オオ</t>
    </rPh>
    <rPh sb="16" eb="18">
      <t>バアイ</t>
    </rPh>
    <rPh sb="19" eb="22">
      <t>シツガイキ</t>
    </rPh>
    <rPh sb="23" eb="27">
      <t>ショウヒデンリョク</t>
    </rPh>
    <rPh sb="28" eb="30">
      <t>フヘン</t>
    </rPh>
    <rPh sb="61" eb="63">
      <t>ニュウリョク</t>
    </rPh>
    <phoneticPr fontId="2"/>
  </si>
  <si>
    <t>※説明：図3の上半部を使用する。</t>
    <rPh sb="1" eb="3">
      <t>セツメイ</t>
    </rPh>
    <rPh sb="4" eb="5">
      <t>ズ</t>
    </rPh>
    <rPh sb="7" eb="8">
      <t>ウエ</t>
    </rPh>
    <rPh sb="8" eb="9">
      <t>ハン</t>
    </rPh>
    <rPh sb="9" eb="10">
      <t>ブ</t>
    </rPh>
    <rPh sb="11" eb="13">
      <t>シヨウ</t>
    </rPh>
    <phoneticPr fontId="2"/>
  </si>
  <si>
    <t>outdoor unit capacity: 縦軸から読み取る</t>
    <rPh sb="23" eb="25">
      <t>タテジク</t>
    </rPh>
    <rPh sb="27" eb="28">
      <t>ヨ</t>
    </rPh>
    <rPh sb="29" eb="30">
      <t>ト</t>
    </rPh>
    <phoneticPr fontId="2"/>
  </si>
  <si>
    <r>
      <t>4. 室内外機の配管相当長と高度差による損失を考える場合、piping</t>
    </r>
    <r>
      <rPr>
        <b/>
        <sz val="11"/>
        <color theme="1"/>
        <rFont val="ＭＳ Ｐゴシック"/>
        <family val="2"/>
        <charset val="128"/>
      </rPr>
      <t>_</t>
    </r>
    <r>
      <rPr>
        <b/>
        <sz val="11"/>
        <color theme="1"/>
        <rFont val="Microsoft YaHei"/>
        <family val="2"/>
        <charset val="134"/>
      </rPr>
      <t>correctionに用いるデータの入力</t>
    </r>
    <rPh sb="3" eb="6">
      <t>シツナイガイ</t>
    </rPh>
    <rPh sb="6" eb="7">
      <t>キ</t>
    </rPh>
    <rPh sb="8" eb="10">
      <t>ハイカン</t>
    </rPh>
    <rPh sb="10" eb="12">
      <t>ソウトウ</t>
    </rPh>
    <rPh sb="12" eb="13">
      <t>チョウ</t>
    </rPh>
    <rPh sb="14" eb="17">
      <t>コウドサ</t>
    </rPh>
    <rPh sb="20" eb="22">
      <t>ソンシツ</t>
    </rPh>
    <rPh sb="23" eb="24">
      <t>カンガ</t>
    </rPh>
    <rPh sb="26" eb="28">
      <t>バアイ</t>
    </rPh>
    <rPh sb="47" eb="48">
      <t>モチ</t>
    </rPh>
    <rPh sb="54" eb="56">
      <t>ニュウリョク</t>
    </rPh>
    <phoneticPr fontId="2"/>
  </si>
  <si>
    <t>図4. 配管相当長による冷房能力補正係数</t>
    <rPh sb="0" eb="1">
      <t>ズ</t>
    </rPh>
    <rPh sb="4" eb="6">
      <t>ハイカン</t>
    </rPh>
    <rPh sb="6" eb="8">
      <t>ソウトウ</t>
    </rPh>
    <rPh sb="8" eb="9">
      <t>ナガ</t>
    </rPh>
    <rPh sb="12" eb="14">
      <t>レイボウ</t>
    </rPh>
    <rPh sb="14" eb="16">
      <t>ノウリョク</t>
    </rPh>
    <rPh sb="16" eb="20">
      <t>ホセイケイスウ</t>
    </rPh>
    <phoneticPr fontId="2"/>
  </si>
  <si>
    <t>(横軸は室内機の総容量、単位はkBTUhで、108kBTUh＝31.6548kW)</t>
    <rPh sb="8" eb="9">
      <t>ソウ</t>
    </rPh>
    <phoneticPr fontId="2"/>
  </si>
  <si>
    <t>equivalent length(m)</t>
    <phoneticPr fontId="2"/>
  </si>
  <si>
    <t>青色セルにその条件下の配管相当長による冷房能力補正係数(piping correction)を入力してください。</t>
    <rPh sb="7" eb="9">
      <t>ジョウケン</t>
    </rPh>
    <rPh sb="11" eb="16">
      <t>ハイカンソウトウチョウ</t>
    </rPh>
    <rPh sb="19" eb="21">
      <t>レイボウ</t>
    </rPh>
    <rPh sb="21" eb="23">
      <t>ノウリョク</t>
    </rPh>
    <phoneticPr fontId="2"/>
  </si>
  <si>
    <t>※説明：図4を使用する。</t>
    <rPh sb="1" eb="3">
      <t>セツメイ</t>
    </rPh>
    <rPh sb="4" eb="5">
      <t>ズ</t>
    </rPh>
    <rPh sb="7" eb="9">
      <t>シヨウ</t>
    </rPh>
    <phoneticPr fontId="2"/>
  </si>
  <si>
    <t>piping correction: 縦軸から読み取る</t>
    <rPh sb="19" eb="21">
      <t>タテジク</t>
    </rPh>
    <rPh sb="23" eb="24">
      <t>ヨ</t>
    </rPh>
    <rPh sb="25" eb="26">
      <t>ト</t>
    </rPh>
    <phoneticPr fontId="2"/>
  </si>
  <si>
    <t>equivalent length: 横軸から読み取る</t>
    <rPh sb="19" eb="21">
      <t>ヨコジク</t>
    </rPh>
    <rPh sb="23" eb="24">
      <t>ヨ</t>
    </rPh>
    <rPh sb="25" eb="26">
      <t>ト</t>
    </rPh>
    <phoneticPr fontId="2"/>
  </si>
  <si>
    <t>combination ratio: 室内機の総容量曲線から読み取る</t>
    <rPh sb="19" eb="22">
      <t>シツナイキ</t>
    </rPh>
    <rPh sb="23" eb="24">
      <t>ソウ</t>
    </rPh>
    <rPh sb="24" eb="26">
      <t>ヨウリョウ</t>
    </rPh>
    <rPh sb="26" eb="28">
      <t>キョクセン</t>
    </rPh>
    <rPh sb="30" eb="31">
      <t>ヨ</t>
    </rPh>
    <rPh sb="32" eb="33">
      <t>ト</t>
    </rPh>
    <phoneticPr fontId="2"/>
  </si>
  <si>
    <t>(combination ratio: 本モデルの定格能力が31.6548kW、</t>
    <rPh sb="20" eb="21">
      <t>ホン</t>
    </rPh>
    <rPh sb="25" eb="27">
      <t>テイカク</t>
    </rPh>
    <rPh sb="27" eb="29">
      <t>ノウリョク</t>
    </rPh>
    <phoneticPr fontId="2"/>
  </si>
  <si>
    <t>つまり108kBTUhで、54kBTUhの曲線は54/108=0.5になり、</t>
    <phoneticPr fontId="2"/>
  </si>
  <si>
    <t>81kBTUhの曲線は81/108=0.75になる。)</t>
    <phoneticPr fontId="2"/>
  </si>
  <si>
    <r>
      <t>ODB</t>
    </r>
    <r>
      <rPr>
        <sz val="11"/>
        <color theme="1"/>
        <rFont val="Microsoft YaHei"/>
        <family val="2"/>
      </rPr>
      <t xml:space="preserve"> [℃]</t>
    </r>
    <phoneticPr fontId="2"/>
  </si>
  <si>
    <t>(入力不要)</t>
    <rPh sb="1" eb="3">
      <t>ニュウリョク</t>
    </rPh>
    <rPh sb="3" eb="5">
      <t>フヨウ</t>
    </rPh>
    <phoneticPr fontId="2"/>
  </si>
  <si>
    <t>高度差による冷房能力補正係数height correctionをyとし、高度差をhとすれば、関係式はy=1-0.001923077hである。</t>
    <rPh sb="36" eb="39">
      <t>コウドサ</t>
    </rPh>
    <rPh sb="46" eb="48">
      <t>カンケイ</t>
    </rPh>
    <rPh sb="48" eb="49">
      <t>シキ</t>
    </rPh>
    <phoneticPr fontId="2"/>
  </si>
  <si>
    <t>図5. 高度差による冷房能力補正係数</t>
    <rPh sb="4" eb="7">
      <t>コウドサ</t>
    </rPh>
    <phoneticPr fontId="2"/>
  </si>
  <si>
    <t>黄色と青色のセルに入力するとモデルに読み込まれるシート(本シート以後)が自動的に反映される。</t>
    <rPh sb="0" eb="2">
      <t>キイロ</t>
    </rPh>
    <rPh sb="3" eb="5">
      <t>アオイロ</t>
    </rPh>
    <rPh sb="9" eb="11">
      <t>ニュウリョク</t>
    </rPh>
    <rPh sb="18" eb="19">
      <t>ヨ</t>
    </rPh>
    <rPh sb="20" eb="21">
      <t>コ</t>
    </rPh>
    <rPh sb="28" eb="29">
      <t>ホン</t>
    </rPh>
    <rPh sb="32" eb="34">
      <t>イゴ</t>
    </rPh>
    <rPh sb="36" eb="38">
      <t>ジドウ</t>
    </rPh>
    <rPh sb="38" eb="39">
      <t>テキ</t>
    </rPh>
    <phoneticPr fontId="2"/>
  </si>
  <si>
    <t>曲がる点の外気乾球温度が1と同じであるため、boundary_datasetの入力は不要。</t>
    <rPh sb="0" eb="1">
      <t>マ</t>
    </rPh>
    <rPh sb="3" eb="4">
      <t>テン</t>
    </rPh>
    <rPh sb="5" eb="11">
      <t>ガイキカンキュウオンド</t>
    </rPh>
    <rPh sb="14" eb="15">
      <t>オナ</t>
    </rPh>
    <rPh sb="39" eb="41">
      <t>ニュウリョク</t>
    </rPh>
    <rPh sb="42" eb="44">
      <t>フヨウ</t>
    </rPh>
    <phoneticPr fontId="2"/>
  </si>
  <si>
    <t>図1のような冷房能力温度補正係数曲線図があれば、外気乾球温度が低い部分のデータを lowt_dataset_cに、曲がる点のデータを boundary_datasetに、</t>
    <rPh sb="0" eb="1">
      <t>ズ</t>
    </rPh>
    <rPh sb="6" eb="8">
      <t>レイボウ</t>
    </rPh>
    <rPh sb="8" eb="10">
      <t>ノウリョク</t>
    </rPh>
    <rPh sb="10" eb="12">
      <t>オンド</t>
    </rPh>
    <rPh sb="12" eb="14">
      <t>ホセイ</t>
    </rPh>
    <rPh sb="14" eb="16">
      <t>ケイスウ</t>
    </rPh>
    <rPh sb="16" eb="18">
      <t>キョクセン</t>
    </rPh>
    <rPh sb="18" eb="19">
      <t>ズ</t>
    </rPh>
    <rPh sb="24" eb="26">
      <t>ガイキ</t>
    </rPh>
    <rPh sb="26" eb="28">
      <t>カンキュウ</t>
    </rPh>
    <rPh sb="28" eb="30">
      <t>オンド</t>
    </rPh>
    <rPh sb="31" eb="32">
      <t>ヒク</t>
    </rPh>
    <rPh sb="33" eb="35">
      <t>ブブン</t>
    </rPh>
    <phoneticPr fontId="2"/>
  </si>
  <si>
    <r>
      <t>pv.VariableRefrigerantFlowEP</t>
    </r>
    <r>
      <rPr>
        <b/>
        <sz val="16"/>
        <color theme="1"/>
        <rFont val="Yu Gothic"/>
        <family val="2"/>
      </rPr>
      <t>()の</t>
    </r>
    <r>
      <rPr>
        <b/>
        <sz val="16"/>
        <color theme="1"/>
        <rFont val="Yu Gothic"/>
        <family val="2"/>
        <scheme val="minor"/>
      </rPr>
      <t>読み込みデータシート</t>
    </r>
    <rPh sb="31" eb="32">
      <t>ヨ</t>
    </rPh>
    <rPh sb="33" eb="34">
      <t>コ</t>
    </rPh>
    <phoneticPr fontId="2"/>
  </si>
  <si>
    <r>
      <t xml:space="preserve">Cooling </t>
    </r>
    <r>
      <rPr>
        <b/>
        <sz val="11"/>
        <color theme="1"/>
        <rFont val="Microsoft YaHei"/>
        <family val="2"/>
      </rPr>
      <t>Power Ratio [-]</t>
    </r>
    <phoneticPr fontId="2"/>
  </si>
  <si>
    <r>
      <t>Cooling Capacity Ratio</t>
    </r>
    <r>
      <rPr>
        <b/>
        <sz val="11"/>
        <color theme="1"/>
        <rFont val="Microsoft YaHei"/>
        <family val="2"/>
      </rPr>
      <t xml:space="preserve"> [-]</t>
    </r>
    <phoneticPr fontId="2"/>
  </si>
  <si>
    <t>●室内機の容量が室外機より小さい場合、室外機は要求された能力をちゃんと提供できると仮定しているため、cr_correctionは不要で、eirfplrのデータだけは必要。</t>
    <rPh sb="1" eb="4">
      <t>シツナイキ</t>
    </rPh>
    <rPh sb="5" eb="7">
      <t>ヨウリョウ</t>
    </rPh>
    <rPh sb="8" eb="11">
      <t>シツガイキ</t>
    </rPh>
    <rPh sb="13" eb="14">
      <t>チイ</t>
    </rPh>
    <rPh sb="16" eb="18">
      <t>バアイ</t>
    </rPh>
    <rPh sb="19" eb="22">
      <t>シツガイキ</t>
    </rPh>
    <rPh sb="23" eb="25">
      <t>ヨウキュウ</t>
    </rPh>
    <rPh sb="28" eb="30">
      <t>ノウリョク</t>
    </rPh>
    <rPh sb="35" eb="37">
      <t>テイキョウ</t>
    </rPh>
    <rPh sb="41" eb="43">
      <t>カテイ</t>
    </rPh>
    <rPh sb="64" eb="66">
      <t>フヨウ</t>
    </rPh>
    <rPh sb="82" eb="84">
      <t>ヒツヨウ</t>
    </rPh>
    <phoneticPr fontId="2"/>
  </si>
  <si>
    <t>●黄色セルに配管相当長(equivalent length)と室内機の容量が室外機の容量に占める比例(combination ratio)を入力し、</t>
    <rPh sb="1" eb="3">
      <t>キイロ</t>
    </rPh>
    <rPh sb="6" eb="8">
      <t>ハイカン</t>
    </rPh>
    <rPh sb="8" eb="11">
      <t>ソウトウチョウ</t>
    </rPh>
    <rPh sb="33" eb="34">
      <t>キ</t>
    </rPh>
    <rPh sb="35" eb="37">
      <t>ヨウリョウ</t>
    </rPh>
    <rPh sb="38" eb="41">
      <t>シツガイキ</t>
    </rPh>
    <rPh sb="42" eb="44">
      <t>ヨウリョウ</t>
    </rPh>
    <rPh sb="45" eb="46">
      <t>シ</t>
    </rPh>
    <rPh sb="70" eb="72">
      <t>ニュウリョク</t>
    </rPh>
    <phoneticPr fontId="2"/>
  </si>
  <si>
    <t>●高度差による冷房能力補正係数の最大値: 高度差が170ftつまり52mの場合、冷房能力補正係数は0.1に低下し、つまり-0.1/52=-0.001923077になる。</t>
    <rPh sb="16" eb="19">
      <t>サイダイチ</t>
    </rPh>
    <rPh sb="21" eb="24">
      <t>コウドサ</t>
    </rPh>
    <rPh sb="37" eb="39">
      <t>バアイ</t>
    </rPh>
    <rPh sb="53" eb="55">
      <t>テイカ</t>
    </rPh>
    <phoneticPr fontId="2"/>
  </si>
  <si>
    <t>図1～図5のような曲線があれば、必要なデータを読み取り入力したら、計算することができる。</t>
    <rPh sb="0" eb="1">
      <t>ズ</t>
    </rPh>
    <rPh sb="3" eb="4">
      <t>ズ</t>
    </rPh>
    <rPh sb="9" eb="11">
      <t>キョクセン</t>
    </rPh>
    <rPh sb="16" eb="18">
      <t>ヒツヨウ</t>
    </rPh>
    <rPh sb="23" eb="24">
      <t>ヨ</t>
    </rPh>
    <rPh sb="25" eb="26">
      <t>ト</t>
    </rPh>
    <rPh sb="27" eb="29">
      <t>ニュウリョク</t>
    </rPh>
    <rPh sb="33" eb="35">
      <t>ケイサン</t>
    </rPh>
    <phoneticPr fontId="2"/>
  </si>
  <si>
    <t>室外機の仕様は本モデルのと異なる場合、計算精度を保証するため新たな曲線データを入力する必要がある。</t>
    <rPh sb="0" eb="3">
      <t>シツガイキ</t>
    </rPh>
    <rPh sb="4" eb="6">
      <t>シヨウ</t>
    </rPh>
    <rPh sb="7" eb="8">
      <t>ホン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</si>
</sst>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Yu Gothic"/>
      <family val="2"/>
      <scheme val="minor"/>
    </font>
    <font>
      <sz val="11"/>
      <color theme="1"/>
      <name val="Microsoft YaHei"/>
      <family val="2"/>
      <charset val="134"/>
    </font>
    <font>
      <sz val="6"/>
      <name val="Yu Gothic"/>
      <family val="3"/>
      <charset val="128"/>
      <scheme val="minor"/>
    </font>
    <font>
      <sz val="11"/>
      <color theme="9"/>
      <name val="Yu Gothic"/>
      <family val="2"/>
      <scheme val="minor"/>
    </font>
    <font>
      <sz val="11"/>
      <color theme="1"/>
      <name val="Yu Gothic"/>
      <family val="3"/>
      <charset val="128"/>
      <scheme val="minor"/>
    </font>
    <font>
      <sz val="11"/>
      <color theme="8"/>
      <name val="Yu Gothic"/>
      <family val="2"/>
      <scheme val="minor"/>
    </font>
    <font>
      <b/>
      <sz val="11"/>
      <color rgb="FF000000"/>
      <name val="Microsoft YaHei"/>
      <family val="2"/>
      <charset val="134"/>
    </font>
    <font>
      <b/>
      <sz val="11"/>
      <color theme="1"/>
      <name val="Microsoft YaHei"/>
      <family val="2"/>
      <charset val="134"/>
    </font>
    <font>
      <sz val="11"/>
      <color theme="1"/>
      <name val="Microsoft YaHei"/>
      <family val="2"/>
    </font>
    <font>
      <b/>
      <sz val="11"/>
      <color theme="1"/>
      <name val="Microsoft YaHei"/>
      <family val="2"/>
    </font>
    <font>
      <b/>
      <sz val="11"/>
      <color rgb="FF000000"/>
      <name val="Microsoft YaHei"/>
      <family val="2"/>
    </font>
    <font>
      <sz val="11"/>
      <color rgb="FF000000"/>
      <name val="Microsoft YaHei"/>
      <family val="2"/>
    </font>
    <font>
      <b/>
      <sz val="11"/>
      <color rgb="FF000000"/>
      <name val="Yu Gothic"/>
      <family val="2"/>
      <charset val="128"/>
    </font>
    <font>
      <b/>
      <sz val="11"/>
      <color theme="1"/>
      <name val="Yu Gothic"/>
      <family val="2"/>
      <charset val="128"/>
    </font>
    <font>
      <b/>
      <sz val="11"/>
      <color theme="1"/>
      <name val="ＭＳ Ｐゴシック"/>
      <family val="2"/>
      <charset val="128"/>
    </font>
    <font>
      <b/>
      <sz val="14"/>
      <color theme="1"/>
      <name val="Yu Gothic"/>
      <family val="3"/>
      <charset val="128"/>
      <scheme val="minor"/>
    </font>
    <font>
      <sz val="11"/>
      <name val="Microsoft YaHei"/>
      <family val="2"/>
      <charset val="134"/>
    </font>
    <font>
      <b/>
      <sz val="16"/>
      <color theme="1"/>
      <name val="Yu Gothic"/>
      <family val="2"/>
      <scheme val="minor"/>
    </font>
    <font>
      <b/>
      <sz val="11"/>
      <color theme="1"/>
      <name val="Yu Gothic"/>
      <family val="3"/>
      <charset val="128"/>
    </font>
    <font>
      <sz val="11"/>
      <name val="Microsoft YaHei"/>
      <family val="2"/>
    </font>
    <font>
      <b/>
      <sz val="16"/>
      <color theme="1"/>
      <name val="Yu Gothic"/>
      <family val="2"/>
    </font>
    <font>
      <b/>
      <sz val="14"/>
      <color theme="1"/>
      <name val="Microsoft YaHei"/>
      <family val="2"/>
      <charset val="134"/>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15">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70">
    <xf numFmtId="0" fontId="0" fillId="0" borderId="0" xfId="0"/>
    <xf numFmtId="0" fontId="1" fillId="0" borderId="0" xfId="0" applyFont="1"/>
    <xf numFmtId="0" fontId="3" fillId="0" borderId="0" xfId="0" applyFont="1"/>
    <xf numFmtId="0" fontId="5" fillId="0" borderId="0" xfId="0" applyFont="1" applyFill="1"/>
    <xf numFmtId="0" fontId="1" fillId="2" borderId="0" xfId="0" applyFont="1" applyFill="1"/>
    <xf numFmtId="0" fontId="1" fillId="0" borderId="3" xfId="0" applyFont="1" applyBorder="1"/>
    <xf numFmtId="0" fontId="4" fillId="0" borderId="0" xfId="0" applyFont="1"/>
    <xf numFmtId="0" fontId="7" fillId="0" borderId="0" xfId="0" applyFont="1"/>
    <xf numFmtId="0" fontId="8" fillId="0" borderId="4" xfId="0" applyFont="1" applyBorder="1"/>
    <xf numFmtId="0" fontId="8" fillId="0" borderId="0" xfId="0" applyFont="1" applyBorder="1"/>
    <xf numFmtId="0" fontId="8" fillId="0" borderId="1" xfId="0" applyFont="1" applyBorder="1"/>
    <xf numFmtId="0" fontId="8" fillId="0" borderId="6" xfId="0" applyFont="1" applyBorder="1"/>
    <xf numFmtId="0" fontId="8" fillId="0" borderId="7" xfId="0" applyFont="1" applyBorder="1"/>
    <xf numFmtId="0" fontId="9" fillId="0" borderId="0" xfId="0" applyFont="1"/>
    <xf numFmtId="0" fontId="0" fillId="2" borderId="0" xfId="0" applyFill="1"/>
    <xf numFmtId="0" fontId="8" fillId="0" borderId="8" xfId="0" applyFont="1" applyBorder="1"/>
    <xf numFmtId="0" fontId="1" fillId="0" borderId="8" xfId="0" applyFont="1" applyBorder="1"/>
    <xf numFmtId="0" fontId="1" fillId="2" borderId="8" xfId="0" applyFont="1" applyFill="1" applyBorder="1"/>
    <xf numFmtId="0" fontId="15" fillId="0" borderId="0" xfId="0" applyFont="1"/>
    <xf numFmtId="0" fontId="1" fillId="3" borderId="8" xfId="0" applyFont="1" applyFill="1" applyBorder="1"/>
    <xf numFmtId="0" fontId="16" fillId="2" borderId="8" xfId="0" applyFont="1" applyFill="1" applyBorder="1"/>
    <xf numFmtId="0" fontId="17" fillId="0" borderId="0" xfId="0" applyFont="1"/>
    <xf numFmtId="0" fontId="0" fillId="0" borderId="8" xfId="0" applyBorder="1"/>
    <xf numFmtId="0" fontId="8" fillId="0" borderId="8" xfId="0" applyFont="1" applyBorder="1" applyAlignment="1">
      <alignment vertical="center" wrapText="1"/>
    </xf>
    <xf numFmtId="0" fontId="8" fillId="0" borderId="8" xfId="0" applyFont="1" applyBorder="1" applyAlignment="1">
      <alignment horizontal="center" vertical="center" wrapText="1"/>
    </xf>
    <xf numFmtId="0" fontId="11" fillId="0" borderId="8" xfId="0" applyFont="1" applyBorder="1" applyAlignment="1">
      <alignment horizontal="left" vertical="center" wrapText="1"/>
    </xf>
    <xf numFmtId="0" fontId="8" fillId="0" borderId="8" xfId="0" applyFont="1" applyBorder="1" applyAlignment="1">
      <alignment horizontal="left" vertical="center" wrapText="1"/>
    </xf>
    <xf numFmtId="0" fontId="4" fillId="2" borderId="8" xfId="0" applyFont="1" applyFill="1" applyBorder="1"/>
    <xf numFmtId="0" fontId="0" fillId="2" borderId="8" xfId="0" applyFill="1" applyBorder="1"/>
    <xf numFmtId="0" fontId="8" fillId="2" borderId="8" xfId="0" applyFont="1" applyFill="1" applyBorder="1"/>
    <xf numFmtId="0" fontId="19" fillId="0" borderId="8" xfId="0" applyFont="1" applyBorder="1"/>
    <xf numFmtId="0" fontId="0" fillId="0" borderId="0" xfId="0" applyAlignment="1"/>
    <xf numFmtId="0" fontId="21" fillId="0" borderId="0" xfId="0" applyFont="1"/>
    <xf numFmtId="0" fontId="8" fillId="0" borderId="0" xfId="0" applyFont="1" applyBorder="1" applyAlignment="1">
      <alignment wrapText="1"/>
    </xf>
    <xf numFmtId="0" fontId="11" fillId="2"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0" fillId="0" borderId="0" xfId="0"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0" xfId="0" applyFont="1" applyBorder="1" applyAlignment="1">
      <alignment wrapText="1"/>
    </xf>
    <xf numFmtId="0" fontId="1" fillId="0" borderId="1"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8" fillId="0" borderId="7" xfId="0" applyFont="1" applyBorder="1" applyAlignment="1">
      <alignment horizontal="center" vertical="center"/>
    </xf>
    <xf numFmtId="0" fontId="6" fillId="0" borderId="8" xfId="0" applyFont="1" applyBorder="1" applyAlignment="1">
      <alignment horizontal="center" wrapText="1"/>
    </xf>
    <xf numFmtId="0" fontId="10" fillId="0" borderId="8" xfId="0" applyFont="1" applyBorder="1" applyAlignment="1">
      <alignment horizontal="center" wrapText="1"/>
    </xf>
    <xf numFmtId="0" fontId="9" fillId="0" borderId="8" xfId="0" applyFont="1" applyBorder="1" applyAlignment="1">
      <alignment horizontal="center"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7" fillId="0" borderId="8" xfId="0" applyFont="1" applyBorder="1" applyAlignment="1">
      <alignment horizontal="center" wrapText="1"/>
    </xf>
    <xf numFmtId="0" fontId="1" fillId="0" borderId="8" xfId="0" applyFont="1" applyBorder="1" applyAlignment="1">
      <alignment horizontal="center"/>
    </xf>
    <xf numFmtId="0" fontId="8" fillId="0" borderId="8" xfId="0" applyFont="1" applyBorder="1" applyAlignment="1">
      <alignment horizontal="center" vertical="center" wrapText="1"/>
    </xf>
    <xf numFmtId="0" fontId="1" fillId="0" borderId="8" xfId="0" applyFont="1" applyBorder="1" applyAlignment="1">
      <alignment horizontal="center" vertical="center" wrapText="1"/>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7" xfId="0" applyFont="1" applyBorder="1" applyAlignment="1">
      <alignment horizontal="center" vertical="center" wrapText="1"/>
    </xf>
    <xf numFmtId="0" fontId="0" fillId="0" borderId="12" xfId="0" applyBorder="1" applyAlignment="1">
      <alignment horizontal="center"/>
    </xf>
    <xf numFmtId="0" fontId="0" fillId="0" borderId="13" xfId="0" applyBorder="1" applyAlignment="1">
      <alignment horizontal="center"/>
    </xf>
    <xf numFmtId="0" fontId="8" fillId="0" borderId="8" xfId="0" applyFont="1" applyBorder="1" applyAlignment="1">
      <alignment horizontal="center" vertical="center"/>
    </xf>
    <xf numFmtId="0" fontId="7" fillId="0" borderId="12"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8" xfId="0" applyFont="1" applyBorder="1" applyAlignment="1">
      <alignment horizontal="center"/>
    </xf>
    <xf numFmtId="0" fontId="7" fillId="0" borderId="2" xfId="0" applyFont="1" applyBorder="1" applyAlignment="1">
      <alignment horizontal="center" wrapText="1"/>
    </xf>
    <xf numFmtId="0" fontId="9" fillId="0" borderId="4" xfId="0" applyFont="1" applyBorder="1" applyAlignment="1">
      <alignment horizontal="center" wrapText="1"/>
    </xf>
    <xf numFmtId="0" fontId="9" fillId="0" borderId="5" xfId="0" applyFont="1" applyBorder="1" applyAlignment="1">
      <alignment horizontal="center" wrapText="1"/>
    </xf>
    <xf numFmtId="0" fontId="9" fillId="0" borderId="7" xfId="0" applyFont="1" applyBorder="1" applyAlignment="1">
      <alignment horizont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14</xdr:col>
      <xdr:colOff>825596</xdr:colOff>
      <xdr:row>48</xdr:row>
      <xdr:rowOff>137160</xdr:rowOff>
    </xdr:from>
    <xdr:to>
      <xdr:col>21</xdr:col>
      <xdr:colOff>68579</xdr:colOff>
      <xdr:row>60</xdr:row>
      <xdr:rowOff>68580</xdr:rowOff>
    </xdr:to>
    <xdr:pic>
      <xdr:nvPicPr>
        <xdr:cNvPr id="6" name="图片 5">
          <a:extLst>
            <a:ext uri="{FF2B5EF4-FFF2-40B4-BE49-F238E27FC236}">
              <a16:creationId xmlns:a16="http://schemas.microsoft.com/office/drawing/2014/main" id="{472060C6-D1A9-4992-9C3B-77576427AC1A}"/>
            </a:ext>
          </a:extLst>
        </xdr:cNvPr>
        <xdr:cNvPicPr>
          <a:picLocks noChangeAspect="1"/>
        </xdr:cNvPicPr>
      </xdr:nvPicPr>
      <xdr:blipFill>
        <a:blip xmlns:r="http://schemas.openxmlformats.org/officeDocument/2006/relationships" r:embed="rId1"/>
        <a:stretch>
          <a:fillRect/>
        </a:stretch>
      </xdr:blipFill>
      <xdr:spPr>
        <a:xfrm>
          <a:off x="10502996" y="13548360"/>
          <a:ext cx="4424583" cy="2674620"/>
        </a:xfrm>
        <a:prstGeom prst="rect">
          <a:avLst/>
        </a:prstGeom>
      </xdr:spPr>
    </xdr:pic>
    <xdr:clientData/>
  </xdr:twoCellAnchor>
  <xdr:twoCellAnchor editAs="oneCell">
    <xdr:from>
      <xdr:col>15</xdr:col>
      <xdr:colOff>22860</xdr:colOff>
      <xdr:row>63</xdr:row>
      <xdr:rowOff>22860</xdr:rowOff>
    </xdr:from>
    <xdr:to>
      <xdr:col>20</xdr:col>
      <xdr:colOff>249513</xdr:colOff>
      <xdr:row>74</xdr:row>
      <xdr:rowOff>79467</xdr:rowOff>
    </xdr:to>
    <xdr:pic>
      <xdr:nvPicPr>
        <xdr:cNvPr id="7" name="图片 6">
          <a:extLst>
            <a:ext uri="{FF2B5EF4-FFF2-40B4-BE49-F238E27FC236}">
              <a16:creationId xmlns:a16="http://schemas.microsoft.com/office/drawing/2014/main" id="{B940661C-9BC6-4AEB-A0C9-5DA1115D4FF0}"/>
            </a:ext>
          </a:extLst>
        </xdr:cNvPr>
        <xdr:cNvPicPr>
          <a:picLocks noChangeAspect="1"/>
        </xdr:cNvPicPr>
      </xdr:nvPicPr>
      <xdr:blipFill>
        <a:blip xmlns:r="http://schemas.openxmlformats.org/officeDocument/2006/relationships" r:embed="rId2"/>
        <a:stretch>
          <a:fillRect/>
        </a:stretch>
      </xdr:blipFill>
      <xdr:spPr>
        <a:xfrm>
          <a:off x="10881360" y="16863060"/>
          <a:ext cx="3556593" cy="2601687"/>
        </a:xfrm>
        <a:prstGeom prst="rect">
          <a:avLst/>
        </a:prstGeom>
      </xdr:spPr>
    </xdr:pic>
    <xdr:clientData/>
  </xdr:twoCellAnchor>
  <xdr:twoCellAnchor editAs="oneCell">
    <xdr:from>
      <xdr:col>14</xdr:col>
      <xdr:colOff>274320</xdr:colOff>
      <xdr:row>8</xdr:row>
      <xdr:rowOff>169900</xdr:rowOff>
    </xdr:from>
    <xdr:to>
      <xdr:col>21</xdr:col>
      <xdr:colOff>452766</xdr:colOff>
      <xdr:row>19</xdr:row>
      <xdr:rowOff>38100</xdr:rowOff>
    </xdr:to>
    <xdr:pic>
      <xdr:nvPicPr>
        <xdr:cNvPr id="2" name="图片 1">
          <a:extLst>
            <a:ext uri="{FF2B5EF4-FFF2-40B4-BE49-F238E27FC236}">
              <a16:creationId xmlns:a16="http://schemas.microsoft.com/office/drawing/2014/main" id="{377D0FD6-C437-4DFB-8E7C-E32D29D80CF8}"/>
            </a:ext>
          </a:extLst>
        </xdr:cNvPr>
        <xdr:cNvPicPr>
          <a:picLocks noChangeAspect="1"/>
        </xdr:cNvPicPr>
      </xdr:nvPicPr>
      <xdr:blipFill>
        <a:blip xmlns:r="http://schemas.openxmlformats.org/officeDocument/2006/relationships" r:embed="rId3"/>
        <a:stretch>
          <a:fillRect/>
        </a:stretch>
      </xdr:blipFill>
      <xdr:spPr>
        <a:xfrm>
          <a:off x="9951720" y="2265400"/>
          <a:ext cx="5360046" cy="2596160"/>
        </a:xfrm>
        <a:prstGeom prst="rect">
          <a:avLst/>
        </a:prstGeom>
      </xdr:spPr>
    </xdr:pic>
    <xdr:clientData/>
  </xdr:twoCellAnchor>
  <xdr:twoCellAnchor editAs="oneCell">
    <xdr:from>
      <xdr:col>14</xdr:col>
      <xdr:colOff>320040</xdr:colOff>
      <xdr:row>22</xdr:row>
      <xdr:rowOff>0</xdr:rowOff>
    </xdr:from>
    <xdr:to>
      <xdr:col>21</xdr:col>
      <xdr:colOff>259080</xdr:colOff>
      <xdr:row>32</xdr:row>
      <xdr:rowOff>106680</xdr:rowOff>
    </xdr:to>
    <xdr:pic>
      <xdr:nvPicPr>
        <xdr:cNvPr id="3" name="图片 2">
          <a:extLst>
            <a:ext uri="{FF2B5EF4-FFF2-40B4-BE49-F238E27FC236}">
              <a16:creationId xmlns:a16="http://schemas.microsoft.com/office/drawing/2014/main" id="{BB6384FC-BBB6-410C-85C4-D0CDEFEB4190}"/>
            </a:ext>
          </a:extLst>
        </xdr:cNvPr>
        <xdr:cNvPicPr>
          <a:picLocks noChangeAspect="1"/>
        </xdr:cNvPicPr>
      </xdr:nvPicPr>
      <xdr:blipFill>
        <a:blip xmlns:r="http://schemas.openxmlformats.org/officeDocument/2006/relationships" r:embed="rId4"/>
        <a:stretch>
          <a:fillRect/>
        </a:stretch>
      </xdr:blipFill>
      <xdr:spPr>
        <a:xfrm>
          <a:off x="9997440" y="5509260"/>
          <a:ext cx="5120640" cy="2392680"/>
        </a:xfrm>
        <a:prstGeom prst="rect">
          <a:avLst/>
        </a:prstGeom>
      </xdr:spPr>
    </xdr:pic>
    <xdr:clientData/>
  </xdr:twoCellAnchor>
  <xdr:twoCellAnchor editAs="oneCell">
    <xdr:from>
      <xdr:col>14</xdr:col>
      <xdr:colOff>579119</xdr:colOff>
      <xdr:row>36</xdr:row>
      <xdr:rowOff>8685</xdr:rowOff>
    </xdr:from>
    <xdr:to>
      <xdr:col>21</xdr:col>
      <xdr:colOff>594360</xdr:colOff>
      <xdr:row>46</xdr:row>
      <xdr:rowOff>236065</xdr:rowOff>
    </xdr:to>
    <xdr:pic>
      <xdr:nvPicPr>
        <xdr:cNvPr id="5" name="图片 4">
          <a:extLst>
            <a:ext uri="{FF2B5EF4-FFF2-40B4-BE49-F238E27FC236}">
              <a16:creationId xmlns:a16="http://schemas.microsoft.com/office/drawing/2014/main" id="{159F05BF-30A0-C5E5-C20F-23454FF7882D}"/>
            </a:ext>
          </a:extLst>
        </xdr:cNvPr>
        <xdr:cNvPicPr>
          <a:picLocks noChangeAspect="1"/>
        </xdr:cNvPicPr>
      </xdr:nvPicPr>
      <xdr:blipFill>
        <a:blip xmlns:r="http://schemas.openxmlformats.org/officeDocument/2006/relationships" r:embed="rId5"/>
        <a:stretch>
          <a:fillRect/>
        </a:stretch>
      </xdr:blipFill>
      <xdr:spPr>
        <a:xfrm>
          <a:off x="10256519" y="8939325"/>
          <a:ext cx="5196841" cy="36716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72E0E-249D-4F58-8692-A85D67698FF4}">
  <dimension ref="A1:Q76"/>
  <sheetViews>
    <sheetView tabSelected="1" workbookViewId="0">
      <selection activeCell="M6" sqref="M6"/>
    </sheetView>
  </sheetViews>
  <sheetFormatPr defaultRowHeight="18"/>
  <cols>
    <col min="11" max="11" width="7.09765625" customWidth="1"/>
    <col min="12" max="12" width="10.796875" customWidth="1"/>
    <col min="13" max="13" width="12.296875" customWidth="1"/>
    <col min="15" max="15" width="15.5" customWidth="1"/>
    <col min="17" max="17" width="8.5" customWidth="1"/>
  </cols>
  <sheetData>
    <row r="1" spans="1:17" ht="26.4">
      <c r="A1" s="21" t="s">
        <v>78</v>
      </c>
    </row>
    <row r="2" spans="1:17" s="6" customFormat="1"/>
    <row r="3" spans="1:17" ht="22.2">
      <c r="A3" s="18" t="s">
        <v>85</v>
      </c>
      <c r="O3" s="59" t="s">
        <v>30</v>
      </c>
      <c r="P3" s="60"/>
      <c r="Q3" t="s">
        <v>54</v>
      </c>
    </row>
    <row r="4" spans="1:17" ht="22.2">
      <c r="A4" s="18" t="s">
        <v>84</v>
      </c>
      <c r="O4" s="22" t="s">
        <v>37</v>
      </c>
      <c r="P4" s="27">
        <v>31.654800000000002</v>
      </c>
    </row>
    <row r="5" spans="1:17" ht="22.2">
      <c r="A5" s="18" t="s">
        <v>75</v>
      </c>
      <c r="O5" s="22" t="s">
        <v>38</v>
      </c>
      <c r="P5" s="28">
        <v>9.73</v>
      </c>
    </row>
    <row r="6" spans="1:17">
      <c r="O6" s="22" t="s">
        <v>39</v>
      </c>
      <c r="P6" s="22">
        <v>35</v>
      </c>
    </row>
    <row r="7" spans="1:17">
      <c r="A7" s="7" t="s">
        <v>29</v>
      </c>
      <c r="O7" s="22" t="s">
        <v>40</v>
      </c>
      <c r="P7" s="22">
        <v>19</v>
      </c>
    </row>
    <row r="8" spans="1:17">
      <c r="A8" t="s">
        <v>28</v>
      </c>
    </row>
    <row r="9" spans="1:17">
      <c r="A9" t="s">
        <v>77</v>
      </c>
    </row>
    <row r="10" spans="1:17">
      <c r="A10" t="s">
        <v>31</v>
      </c>
    </row>
    <row r="11" spans="1:17">
      <c r="A11" s="66" t="s">
        <v>80</v>
      </c>
      <c r="B11" s="67"/>
      <c r="C11" s="52" t="s">
        <v>71</v>
      </c>
      <c r="D11" s="65"/>
      <c r="E11" s="65"/>
      <c r="F11" s="52" t="s">
        <v>26</v>
      </c>
      <c r="G11" s="52"/>
      <c r="H11" s="52"/>
      <c r="I11" s="52"/>
      <c r="J11" s="52"/>
      <c r="K11" s="52"/>
      <c r="L11" s="52" t="s">
        <v>26</v>
      </c>
      <c r="M11" s="52"/>
      <c r="N11" s="52"/>
    </row>
    <row r="12" spans="1:17">
      <c r="A12" s="68"/>
      <c r="B12" s="69"/>
      <c r="C12" s="17">
        <v>-5</v>
      </c>
      <c r="D12" s="17">
        <v>4</v>
      </c>
      <c r="E12" s="17">
        <v>11</v>
      </c>
      <c r="F12" s="20">
        <v>16.8</v>
      </c>
      <c r="G12" s="20">
        <v>18.2</v>
      </c>
      <c r="H12" s="20">
        <v>19.5</v>
      </c>
      <c r="I12" s="20">
        <v>20.5</v>
      </c>
      <c r="J12" s="20">
        <v>21.6</v>
      </c>
      <c r="K12" s="20">
        <v>22.1</v>
      </c>
      <c r="L12" s="17">
        <v>28</v>
      </c>
      <c r="M12" s="17">
        <v>36</v>
      </c>
      <c r="N12" s="17">
        <v>43</v>
      </c>
    </row>
    <row r="13" spans="1:17">
      <c r="A13" s="48" t="s">
        <v>27</v>
      </c>
      <c r="B13" s="17">
        <v>15</v>
      </c>
      <c r="C13" s="19">
        <v>0.97</v>
      </c>
      <c r="D13" s="19">
        <v>0.97</v>
      </c>
      <c r="E13" s="19">
        <v>0.97</v>
      </c>
      <c r="F13" s="16"/>
      <c r="G13" s="16"/>
      <c r="H13" s="16"/>
      <c r="I13" s="16"/>
      <c r="J13" s="16"/>
      <c r="K13" s="19">
        <v>0.97</v>
      </c>
      <c r="L13" s="19">
        <v>0.934148325</v>
      </c>
      <c r="M13" s="19">
        <v>0.88553588500000002</v>
      </c>
      <c r="N13" s="19">
        <v>0.84299999999999997</v>
      </c>
    </row>
    <row r="14" spans="1:17">
      <c r="A14" s="49"/>
      <c r="B14" s="17">
        <v>16</v>
      </c>
      <c r="C14" s="19">
        <v>1.0049999999999999</v>
      </c>
      <c r="D14" s="19">
        <v>1.0049999999999999</v>
      </c>
      <c r="E14" s="19">
        <v>1.0049999999999999</v>
      </c>
      <c r="F14" s="16"/>
      <c r="G14" s="16"/>
      <c r="H14" s="16"/>
      <c r="I14" s="16"/>
      <c r="J14" s="19">
        <v>1.0049999999999999</v>
      </c>
      <c r="K14" s="16"/>
      <c r="L14" s="19">
        <v>0.95685046699999998</v>
      </c>
      <c r="M14" s="19">
        <v>0.89666355099999995</v>
      </c>
      <c r="N14" s="19">
        <v>0.84399999999999997</v>
      </c>
    </row>
    <row r="15" spans="1:17">
      <c r="A15" s="49"/>
      <c r="B15" s="17">
        <v>18</v>
      </c>
      <c r="C15" s="19">
        <v>1.08</v>
      </c>
      <c r="D15" s="19">
        <v>1.08</v>
      </c>
      <c r="E15" s="19">
        <v>1.08</v>
      </c>
      <c r="F15" s="16"/>
      <c r="G15" s="16"/>
      <c r="H15" s="16"/>
      <c r="I15" s="19">
        <v>1.08</v>
      </c>
      <c r="J15" s="16"/>
      <c r="K15" s="16"/>
      <c r="L15" s="19">
        <v>1.02</v>
      </c>
      <c r="M15" s="19">
        <v>0.95599999999999996</v>
      </c>
      <c r="N15" s="19">
        <v>0.9</v>
      </c>
    </row>
    <row r="16" spans="1:17">
      <c r="A16" s="49"/>
      <c r="B16" s="17">
        <v>20</v>
      </c>
      <c r="C16" s="19">
        <v>1.1599999999999999</v>
      </c>
      <c r="D16" s="19">
        <v>1.1599999999999999</v>
      </c>
      <c r="E16" s="19">
        <v>1.1599999999999999</v>
      </c>
      <c r="F16" s="16"/>
      <c r="G16" s="16"/>
      <c r="H16" s="19">
        <v>1.1599999999999999</v>
      </c>
      <c r="I16" s="16"/>
      <c r="J16" s="16"/>
      <c r="K16" s="16"/>
      <c r="L16" s="19">
        <v>1.08693617</v>
      </c>
      <c r="M16" s="19">
        <v>1.0181702130000001</v>
      </c>
      <c r="N16" s="19">
        <v>0.95799999999999996</v>
      </c>
    </row>
    <row r="17" spans="1:17">
      <c r="A17" s="49"/>
      <c r="B17" s="17">
        <v>22</v>
      </c>
      <c r="C17" s="19">
        <v>1.242</v>
      </c>
      <c r="D17" s="19">
        <v>1.242</v>
      </c>
      <c r="E17" s="19">
        <v>1.242</v>
      </c>
      <c r="F17" s="16"/>
      <c r="G17" s="19">
        <v>1.242</v>
      </c>
      <c r="H17" s="16"/>
      <c r="I17" s="16"/>
      <c r="J17" s="16"/>
      <c r="K17" s="16"/>
      <c r="L17" s="19">
        <v>1.1538790320000001</v>
      </c>
      <c r="M17" s="19">
        <v>1.0819435479999999</v>
      </c>
      <c r="N17" s="19">
        <v>1.0189999999999999</v>
      </c>
    </row>
    <row r="18" spans="1:17">
      <c r="A18" s="50"/>
      <c r="B18" s="17">
        <v>24</v>
      </c>
      <c r="C18" s="19">
        <v>1.3320000000000001</v>
      </c>
      <c r="D18" s="19">
        <v>1.3320000000000001</v>
      </c>
      <c r="E18" s="19">
        <v>1.3320000000000001</v>
      </c>
      <c r="F18" s="19">
        <v>1.3320000000000001</v>
      </c>
      <c r="G18" s="16"/>
      <c r="H18" s="16"/>
      <c r="I18" s="16"/>
      <c r="J18" s="16"/>
      <c r="K18" s="16"/>
      <c r="L18" s="19">
        <v>1.2234198469999999</v>
      </c>
      <c r="M18" s="19">
        <v>1.1458625950000001</v>
      </c>
      <c r="N18" s="19">
        <v>1.0780000000000001</v>
      </c>
    </row>
    <row r="19" spans="1:17" ht="34.799999999999997" customHeight="1">
      <c r="A19" s="1"/>
      <c r="B19" s="1"/>
      <c r="C19" s="45" t="s">
        <v>23</v>
      </c>
      <c r="D19" s="45"/>
      <c r="E19" s="45"/>
      <c r="F19" s="51" t="s">
        <v>24</v>
      </c>
      <c r="G19" s="51"/>
      <c r="H19" s="51"/>
      <c r="I19" s="51"/>
      <c r="J19" s="51"/>
      <c r="K19" s="51"/>
      <c r="L19" s="45" t="s">
        <v>25</v>
      </c>
      <c r="M19" s="45"/>
      <c r="N19" s="45"/>
    </row>
    <row r="21" spans="1:17">
      <c r="A21" s="13" t="s">
        <v>44</v>
      </c>
      <c r="Q21" t="s">
        <v>36</v>
      </c>
    </row>
    <row r="22" spans="1:17">
      <c r="A22" t="s">
        <v>76</v>
      </c>
    </row>
    <row r="23" spans="1:17">
      <c r="A23" t="s">
        <v>41</v>
      </c>
    </row>
    <row r="24" spans="1:17">
      <c r="A24" t="s">
        <v>35</v>
      </c>
    </row>
    <row r="25" spans="1:17">
      <c r="A25" s="66" t="s">
        <v>79</v>
      </c>
      <c r="B25" s="67"/>
      <c r="C25" s="52" t="s">
        <v>71</v>
      </c>
      <c r="D25" s="65"/>
      <c r="E25" s="65"/>
      <c r="F25" s="52" t="s">
        <v>26</v>
      </c>
      <c r="G25" s="52"/>
      <c r="H25" s="52"/>
      <c r="I25" s="52"/>
      <c r="J25" s="52"/>
      <c r="K25" s="52"/>
      <c r="L25" s="52" t="s">
        <v>26</v>
      </c>
      <c r="M25" s="52"/>
      <c r="N25" s="52"/>
    </row>
    <row r="26" spans="1:17">
      <c r="A26" s="68"/>
      <c r="B26" s="69"/>
      <c r="C26" s="17">
        <v>-5</v>
      </c>
      <c r="D26" s="17">
        <v>4</v>
      </c>
      <c r="E26" s="17">
        <v>11</v>
      </c>
      <c r="F26" s="20">
        <v>16.8</v>
      </c>
      <c r="G26" s="20">
        <v>18.2</v>
      </c>
      <c r="H26" s="20">
        <v>19.5</v>
      </c>
      <c r="I26" s="20">
        <v>20.5</v>
      </c>
      <c r="J26" s="20">
        <v>21.6</v>
      </c>
      <c r="K26" s="20">
        <v>22.1</v>
      </c>
      <c r="L26" s="17">
        <v>28</v>
      </c>
      <c r="M26" s="17">
        <v>36</v>
      </c>
      <c r="N26" s="17">
        <v>43</v>
      </c>
    </row>
    <row r="27" spans="1:17">
      <c r="A27" s="48" t="s">
        <v>27</v>
      </c>
      <c r="B27" s="17">
        <v>15</v>
      </c>
      <c r="C27" s="19">
        <v>0.64100000000000001</v>
      </c>
      <c r="D27" s="19">
        <v>0.673546125</v>
      </c>
      <c r="E27" s="19">
        <v>0.69885977899999996</v>
      </c>
      <c r="F27" s="16"/>
      <c r="G27" s="16"/>
      <c r="H27" s="16"/>
      <c r="I27" s="16"/>
      <c r="J27" s="16"/>
      <c r="K27" s="19">
        <v>0.73899999999999999</v>
      </c>
      <c r="L27" s="19">
        <v>0.83498090000000003</v>
      </c>
      <c r="M27" s="19">
        <v>0.96512439999999999</v>
      </c>
      <c r="N27" s="19">
        <v>1.079</v>
      </c>
    </row>
    <row r="28" spans="1:17">
      <c r="A28" s="49"/>
      <c r="B28" s="17">
        <v>16</v>
      </c>
      <c r="C28" s="19">
        <v>0.65300000000000002</v>
      </c>
      <c r="D28" s="19">
        <v>0.68378947400000001</v>
      </c>
      <c r="E28" s="19">
        <v>0.70773684199999998</v>
      </c>
      <c r="F28" s="16"/>
      <c r="G28" s="16"/>
      <c r="H28" s="16"/>
      <c r="I28" s="16"/>
      <c r="J28" s="19">
        <v>0.74399999999999999</v>
      </c>
      <c r="K28" s="16"/>
      <c r="L28" s="19">
        <v>0.85046730000000004</v>
      </c>
      <c r="M28" s="19">
        <v>0.98355139999999996</v>
      </c>
      <c r="N28" s="19">
        <v>1.1000000000000001</v>
      </c>
    </row>
    <row r="29" spans="1:17">
      <c r="A29" s="49"/>
      <c r="B29" s="17">
        <v>18</v>
      </c>
      <c r="C29" s="19">
        <v>0.66600000000000004</v>
      </c>
      <c r="D29" s="19">
        <v>0.69564705900000001</v>
      </c>
      <c r="E29" s="19">
        <v>0.71870588199999996</v>
      </c>
      <c r="F29" s="16"/>
      <c r="G29" s="16"/>
      <c r="H29" s="16"/>
      <c r="I29" s="19">
        <v>0.75</v>
      </c>
      <c r="J29" s="16"/>
      <c r="K29" s="16"/>
      <c r="L29" s="19">
        <v>0.87366670000000002</v>
      </c>
      <c r="M29" s="19">
        <v>1.0055778</v>
      </c>
      <c r="N29" s="19">
        <v>1.121</v>
      </c>
    </row>
    <row r="30" spans="1:17">
      <c r="A30" s="49"/>
      <c r="B30" s="17">
        <v>20</v>
      </c>
      <c r="C30" s="19">
        <v>0.67800000000000005</v>
      </c>
      <c r="D30" s="19">
        <v>0.70738775499999995</v>
      </c>
      <c r="E30" s="19">
        <v>0.73024489800000003</v>
      </c>
      <c r="F30" s="16"/>
      <c r="G30" s="16"/>
      <c r="H30" s="19">
        <v>0.75800000000000001</v>
      </c>
      <c r="I30" s="16"/>
      <c r="J30" s="16"/>
      <c r="K30" s="16"/>
      <c r="L30" s="19">
        <v>0.89631899999999998</v>
      </c>
      <c r="M30" s="19">
        <v>1.0269149</v>
      </c>
      <c r="N30" s="19">
        <v>1.141</v>
      </c>
    </row>
    <row r="31" spans="1:17">
      <c r="A31" s="49"/>
      <c r="B31" s="17">
        <v>22</v>
      </c>
      <c r="C31" s="19">
        <v>0.69199999999999995</v>
      </c>
      <c r="D31" s="19">
        <v>0.71954310300000002</v>
      </c>
      <c r="E31" s="19">
        <v>0.74096551700000002</v>
      </c>
      <c r="F31" s="16"/>
      <c r="G31" s="19">
        <v>0.76300000000000001</v>
      </c>
      <c r="H31" s="16"/>
      <c r="I31" s="16"/>
      <c r="J31" s="16"/>
      <c r="K31" s="16"/>
      <c r="L31" s="19">
        <v>0.91908869999999998</v>
      </c>
      <c r="M31" s="19">
        <v>1.0465081000000001</v>
      </c>
      <c r="N31" s="19">
        <v>1.1579999999999999</v>
      </c>
    </row>
    <row r="32" spans="1:17">
      <c r="A32" s="50"/>
      <c r="B32" s="17">
        <v>24</v>
      </c>
      <c r="C32" s="19">
        <v>0.70399999999999996</v>
      </c>
      <c r="D32" s="19">
        <v>0.73166054999999997</v>
      </c>
      <c r="E32" s="19">
        <v>0.75317431199999996</v>
      </c>
      <c r="F32" s="19">
        <v>0.77100000000000002</v>
      </c>
      <c r="G32" s="16"/>
      <c r="H32" s="16"/>
      <c r="I32" s="16"/>
      <c r="J32" s="16"/>
      <c r="K32" s="16"/>
      <c r="L32" s="19">
        <v>0.94156490000000004</v>
      </c>
      <c r="M32" s="19">
        <v>1.0633969000000001</v>
      </c>
      <c r="N32" s="19">
        <v>1.17</v>
      </c>
    </row>
    <row r="33" spans="1:17" ht="35.4" customHeight="1">
      <c r="A33" s="1"/>
      <c r="B33" s="1"/>
      <c r="C33" s="45" t="s">
        <v>32</v>
      </c>
      <c r="D33" s="46"/>
      <c r="E33" s="46"/>
      <c r="F33" s="47" t="s">
        <v>33</v>
      </c>
      <c r="G33" s="47"/>
      <c r="H33" s="47"/>
      <c r="I33" s="47"/>
      <c r="J33" s="47"/>
      <c r="K33" s="47"/>
      <c r="L33" s="46" t="s">
        <v>34</v>
      </c>
      <c r="M33" s="46"/>
      <c r="N33" s="46"/>
      <c r="Q33" t="s">
        <v>42</v>
      </c>
    </row>
    <row r="36" spans="1:17">
      <c r="A36" s="7" t="s">
        <v>43</v>
      </c>
    </row>
    <row r="37" spans="1:17">
      <c r="A37" t="s">
        <v>81</v>
      </c>
    </row>
    <row r="38" spans="1:17" ht="36" customHeight="1">
      <c r="C38" s="62" t="s">
        <v>11</v>
      </c>
      <c r="D38" s="63"/>
      <c r="E38" s="63"/>
      <c r="F38" s="64"/>
      <c r="H38" t="s">
        <v>52</v>
      </c>
    </row>
    <row r="39" spans="1:17" ht="62.4">
      <c r="B39" s="44"/>
      <c r="C39" s="25" t="s">
        <v>49</v>
      </c>
      <c r="D39" s="26" t="s">
        <v>50</v>
      </c>
      <c r="E39" s="26" t="s">
        <v>46</v>
      </c>
      <c r="F39" s="24" t="s">
        <v>51</v>
      </c>
      <c r="H39" t="s">
        <v>53</v>
      </c>
    </row>
    <row r="40" spans="1:17" ht="34.200000000000003" customHeight="1">
      <c r="B40" s="61" t="s">
        <v>12</v>
      </c>
      <c r="C40" s="29">
        <v>4</v>
      </c>
      <c r="D40" s="15">
        <f>C40/$P$5</f>
        <v>0.41109969167523125</v>
      </c>
      <c r="E40" s="29">
        <v>15.79809</v>
      </c>
      <c r="F40" s="15">
        <f>E40/$P$4</f>
        <v>0.49907407407407406</v>
      </c>
      <c r="H40" t="s">
        <v>55</v>
      </c>
    </row>
    <row r="41" spans="1:17">
      <c r="B41" s="61"/>
      <c r="C41" s="29">
        <v>5.25</v>
      </c>
      <c r="D41" s="15">
        <f>C41/$P$5</f>
        <v>0.53956834532374098</v>
      </c>
      <c r="E41" s="29">
        <v>20.516999999999999</v>
      </c>
      <c r="F41" s="15">
        <f>E41/$P$4</f>
        <v>0.64814814814814814</v>
      </c>
    </row>
    <row r="42" spans="1:17">
      <c r="B42" s="61"/>
      <c r="C42" s="29">
        <v>7.4</v>
      </c>
      <c r="D42" s="15">
        <f>C42/$P$5</f>
        <v>0.76053442959917783</v>
      </c>
      <c r="E42" s="29">
        <v>26.379000000000001</v>
      </c>
      <c r="F42" s="15">
        <f>E42/$P$4</f>
        <v>0.83333333333333337</v>
      </c>
    </row>
    <row r="43" spans="1:17">
      <c r="B43" s="61"/>
      <c r="C43" s="29">
        <v>9.73</v>
      </c>
      <c r="D43" s="15">
        <f>C43/$P$5</f>
        <v>1</v>
      </c>
      <c r="E43" s="29">
        <v>31.654800000000002</v>
      </c>
      <c r="F43" s="15">
        <f>E43/$P$4</f>
        <v>1</v>
      </c>
    </row>
    <row r="45" spans="1:17">
      <c r="A45" t="s">
        <v>56</v>
      </c>
    </row>
    <row r="46" spans="1:17" ht="30.6" customHeight="1">
      <c r="B46" s="62" t="s">
        <v>48</v>
      </c>
      <c r="C46" s="63"/>
      <c r="D46" s="63"/>
      <c r="E46" s="64"/>
    </row>
    <row r="47" spans="1:17" ht="63.6" customHeight="1">
      <c r="B47" s="26" t="s">
        <v>45</v>
      </c>
      <c r="C47" s="26" t="s">
        <v>9</v>
      </c>
      <c r="D47" s="26" t="s">
        <v>46</v>
      </c>
      <c r="E47" s="23" t="s">
        <v>10</v>
      </c>
      <c r="H47" t="s">
        <v>57</v>
      </c>
      <c r="Q47" t="s">
        <v>47</v>
      </c>
    </row>
    <row r="48" spans="1:17">
      <c r="B48" s="29">
        <v>31.654800000000002</v>
      </c>
      <c r="C48" s="30">
        <f>B48/$P$4</f>
        <v>1</v>
      </c>
      <c r="D48" s="29">
        <v>31.654800000000002</v>
      </c>
      <c r="E48" s="30">
        <f>D48/$P$4</f>
        <v>1</v>
      </c>
      <c r="H48" t="s">
        <v>58</v>
      </c>
      <c r="Q48" t="s">
        <v>61</v>
      </c>
    </row>
    <row r="49" spans="1:17">
      <c r="B49" s="29">
        <v>37.700000000000003</v>
      </c>
      <c r="C49" s="30">
        <f>B49/B48</f>
        <v>1.1909726171070423</v>
      </c>
      <c r="D49" s="29">
        <v>47.482199999999999</v>
      </c>
      <c r="E49" s="30">
        <f>D49/D48</f>
        <v>1.4999999999999998</v>
      </c>
      <c r="H49" t="s">
        <v>55</v>
      </c>
    </row>
    <row r="52" spans="1:17">
      <c r="A52" s="7" t="s">
        <v>59</v>
      </c>
    </row>
    <row r="53" spans="1:17">
      <c r="A53" t="s">
        <v>82</v>
      </c>
    </row>
    <row r="54" spans="1:17">
      <c r="A54" t="s">
        <v>63</v>
      </c>
    </row>
    <row r="55" spans="1:17">
      <c r="B55" s="55" t="s">
        <v>15</v>
      </c>
      <c r="C55" s="56"/>
      <c r="D55" s="52" t="s">
        <v>16</v>
      </c>
      <c r="E55" s="52"/>
      <c r="F55" s="52"/>
      <c r="G55" s="52"/>
    </row>
    <row r="56" spans="1:17" ht="18" customHeight="1">
      <c r="B56" s="57"/>
      <c r="C56" s="58"/>
      <c r="D56" s="17">
        <v>1.5</v>
      </c>
      <c r="E56" s="17">
        <v>1</v>
      </c>
      <c r="F56" s="17">
        <v>0.75</v>
      </c>
      <c r="G56" s="17">
        <v>0.5</v>
      </c>
    </row>
    <row r="57" spans="1:17">
      <c r="B57" s="53" t="s">
        <v>62</v>
      </c>
      <c r="C57" s="17">
        <v>8</v>
      </c>
      <c r="D57" s="19">
        <v>1</v>
      </c>
      <c r="E57" s="19">
        <v>1</v>
      </c>
      <c r="F57" s="19">
        <v>1</v>
      </c>
      <c r="G57" s="19">
        <v>1</v>
      </c>
      <c r="I57" t="s">
        <v>64</v>
      </c>
    </row>
    <row r="58" spans="1:17">
      <c r="B58" s="54"/>
      <c r="C58" s="17">
        <v>30</v>
      </c>
      <c r="D58" s="19">
        <v>0.94499999999999995</v>
      </c>
      <c r="E58" s="19">
        <v>0.95399999999999996</v>
      </c>
      <c r="F58" s="19">
        <v>0.96</v>
      </c>
      <c r="G58" s="19">
        <v>0.96899999999999997</v>
      </c>
      <c r="I58" t="s">
        <v>65</v>
      </c>
    </row>
    <row r="59" spans="1:17">
      <c r="B59" s="54"/>
      <c r="C59" s="17">
        <v>50</v>
      </c>
      <c r="D59" s="19">
        <v>0.9</v>
      </c>
      <c r="E59" s="19">
        <v>0.91500000000000004</v>
      </c>
      <c r="F59" s="19">
        <v>0.93799999999999994</v>
      </c>
      <c r="G59" s="19">
        <v>0.94299999999999995</v>
      </c>
      <c r="I59" t="s">
        <v>66</v>
      </c>
    </row>
    <row r="60" spans="1:17">
      <c r="B60" s="54"/>
      <c r="C60" s="17">
        <v>80</v>
      </c>
      <c r="D60" s="19">
        <v>0.85</v>
      </c>
      <c r="E60" s="19">
        <v>0.86499999999999999</v>
      </c>
      <c r="F60" s="19">
        <v>0.88200000000000001</v>
      </c>
      <c r="G60" s="19">
        <v>0.90600000000000003</v>
      </c>
      <c r="I60" t="s">
        <v>67</v>
      </c>
    </row>
    <row r="61" spans="1:17">
      <c r="B61" s="54"/>
      <c r="C61" s="17">
        <v>110</v>
      </c>
      <c r="D61" s="19">
        <v>0.80700000000000005</v>
      </c>
      <c r="E61" s="19">
        <v>0.82199999999999995</v>
      </c>
      <c r="F61" s="19">
        <v>0.84299999999999997</v>
      </c>
      <c r="G61" s="19">
        <v>0.873</v>
      </c>
      <c r="I61" t="s">
        <v>68</v>
      </c>
    </row>
    <row r="62" spans="1:17">
      <c r="B62" s="54"/>
      <c r="C62" s="17">
        <v>140</v>
      </c>
      <c r="D62" s="19">
        <v>0.76800000000000002</v>
      </c>
      <c r="E62" s="19">
        <v>0.78200000000000003</v>
      </c>
      <c r="F62" s="19">
        <v>0.80500000000000005</v>
      </c>
      <c r="G62" s="19">
        <v>0.84099999999999997</v>
      </c>
      <c r="I62" t="s">
        <v>69</v>
      </c>
      <c r="Q62" t="s">
        <v>60</v>
      </c>
    </row>
    <row r="63" spans="1:17">
      <c r="B63" s="54"/>
      <c r="C63" s="17">
        <v>175</v>
      </c>
      <c r="D63" s="19">
        <v>0.72199999999999998</v>
      </c>
      <c r="E63" s="19">
        <v>0.73699999999999999</v>
      </c>
      <c r="F63" s="19">
        <v>0.76100000000000001</v>
      </c>
      <c r="G63" s="19">
        <v>0.80800000000000005</v>
      </c>
      <c r="I63" t="s">
        <v>70</v>
      </c>
    </row>
    <row r="65" spans="1:17">
      <c r="A65" t="s">
        <v>83</v>
      </c>
    </row>
    <row r="66" spans="1:17">
      <c r="A66" t="s">
        <v>72</v>
      </c>
    </row>
    <row r="67" spans="1:17">
      <c r="A67" s="31" t="s">
        <v>73</v>
      </c>
      <c r="C67" s="31"/>
    </row>
    <row r="70" spans="1:17" ht="20.399999999999999">
      <c r="A70" s="32"/>
    </row>
    <row r="76" spans="1:17">
      <c r="Q76" t="s">
        <v>74</v>
      </c>
    </row>
  </sheetData>
  <mergeCells count="23">
    <mergeCell ref="D55:G55"/>
    <mergeCell ref="B57:B63"/>
    <mergeCell ref="B55:C56"/>
    <mergeCell ref="O3:P3"/>
    <mergeCell ref="B40:B43"/>
    <mergeCell ref="B46:E46"/>
    <mergeCell ref="C25:E25"/>
    <mergeCell ref="F25:K25"/>
    <mergeCell ref="L25:N25"/>
    <mergeCell ref="C11:E11"/>
    <mergeCell ref="F11:K11"/>
    <mergeCell ref="L11:N11"/>
    <mergeCell ref="A11:B12"/>
    <mergeCell ref="A25:B26"/>
    <mergeCell ref="C38:F38"/>
    <mergeCell ref="A27:A32"/>
    <mergeCell ref="C33:E33"/>
    <mergeCell ref="F33:K33"/>
    <mergeCell ref="L33:N33"/>
    <mergeCell ref="A13:A18"/>
    <mergeCell ref="C19:E19"/>
    <mergeCell ref="F19:K19"/>
    <mergeCell ref="L19:N19"/>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63A64-915B-4740-92B3-A80A58FE5F77}">
  <dimension ref="A1:C7"/>
  <sheetViews>
    <sheetView workbookViewId="0">
      <selection activeCell="C17" sqref="C17"/>
    </sheetView>
  </sheetViews>
  <sheetFormatPr defaultRowHeight="18"/>
  <sheetData>
    <row r="1" spans="1:3">
      <c r="A1" s="4" t="s">
        <v>3</v>
      </c>
      <c r="B1" s="4" t="s">
        <v>1</v>
      </c>
      <c r="C1" s="1" t="s">
        <v>2</v>
      </c>
    </row>
    <row r="2" spans="1:3">
      <c r="A2">
        <f>データ入力シート!F12</f>
        <v>16.8</v>
      </c>
      <c r="B2">
        <f>データ入力シート!B18</f>
        <v>24</v>
      </c>
      <c r="C2">
        <f>B2*B2</f>
        <v>576</v>
      </c>
    </row>
    <row r="3" spans="1:3">
      <c r="A3">
        <f>データ入力シート!G12</f>
        <v>18.2</v>
      </c>
      <c r="B3">
        <f>データ入力シート!B17</f>
        <v>22</v>
      </c>
      <c r="C3">
        <f t="shared" ref="C3:C7" si="0">B3*B3</f>
        <v>484</v>
      </c>
    </row>
    <row r="4" spans="1:3">
      <c r="A4">
        <f>データ入力シート!H12</f>
        <v>19.5</v>
      </c>
      <c r="B4">
        <f>データ入力シート!B16</f>
        <v>20</v>
      </c>
      <c r="C4">
        <f t="shared" si="0"/>
        <v>400</v>
      </c>
    </row>
    <row r="5" spans="1:3">
      <c r="A5">
        <f>データ入力シート!I12</f>
        <v>20.5</v>
      </c>
      <c r="B5">
        <f>データ入力シート!B15</f>
        <v>18</v>
      </c>
      <c r="C5">
        <f t="shared" si="0"/>
        <v>324</v>
      </c>
    </row>
    <row r="6" spans="1:3">
      <c r="A6">
        <f>データ入力シート!J12</f>
        <v>21.6</v>
      </c>
      <c r="B6">
        <f>データ入力シート!B14</f>
        <v>16</v>
      </c>
      <c r="C6">
        <f t="shared" si="0"/>
        <v>256</v>
      </c>
    </row>
    <row r="7" spans="1:3">
      <c r="A7">
        <f>データ入力シート!K12</f>
        <v>22.1</v>
      </c>
      <c r="B7">
        <f>データ入力シート!B13</f>
        <v>15</v>
      </c>
      <c r="C7">
        <f t="shared" si="0"/>
        <v>225</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EDCD8-DB01-4221-AC4C-97CE152F2CE9}">
  <dimension ref="A1:F26"/>
  <sheetViews>
    <sheetView workbookViewId="0">
      <selection activeCell="H18" sqref="H18"/>
    </sheetView>
  </sheetViews>
  <sheetFormatPr defaultRowHeight="18"/>
  <sheetData>
    <row r="1" spans="1:6">
      <c r="A1" s="4" t="s">
        <v>0</v>
      </c>
      <c r="B1" s="4" t="s">
        <v>1</v>
      </c>
      <c r="C1" s="1" t="s">
        <v>2</v>
      </c>
      <c r="D1" s="4" t="s">
        <v>3</v>
      </c>
      <c r="E1" s="1" t="s">
        <v>4</v>
      </c>
      <c r="F1" s="1" t="s">
        <v>5</v>
      </c>
    </row>
    <row r="2" spans="1:6">
      <c r="A2">
        <f>データ入力シート!C18</f>
        <v>1.3320000000000001</v>
      </c>
      <c r="B2" s="2">
        <f>データ入力シート!B18</f>
        <v>24</v>
      </c>
      <c r="C2">
        <f>B2*B2</f>
        <v>576</v>
      </c>
      <c r="D2">
        <f>データ入力シート!$C$12</f>
        <v>-5</v>
      </c>
      <c r="E2">
        <f>D2*D2</f>
        <v>25</v>
      </c>
      <c r="F2">
        <f>B2*D2</f>
        <v>-120</v>
      </c>
    </row>
    <row r="3" spans="1:6">
      <c r="A3">
        <f>データ入力シート!D18</f>
        <v>1.3320000000000001</v>
      </c>
      <c r="B3" s="2">
        <f>データ入力シート!B18</f>
        <v>24</v>
      </c>
      <c r="C3">
        <f t="shared" ref="C3:C25" si="0">B3*B3</f>
        <v>576</v>
      </c>
      <c r="D3">
        <f>データ入力シート!$D$12</f>
        <v>4</v>
      </c>
      <c r="E3">
        <f t="shared" ref="E3:E25" si="1">D3*D3</f>
        <v>16</v>
      </c>
      <c r="F3">
        <f t="shared" ref="F3:F25" si="2">B3*D3</f>
        <v>96</v>
      </c>
    </row>
    <row r="4" spans="1:6">
      <c r="A4">
        <f>データ入力シート!E18</f>
        <v>1.3320000000000001</v>
      </c>
      <c r="B4" s="2">
        <f>データ入力シート!B18</f>
        <v>24</v>
      </c>
      <c r="C4">
        <f t="shared" si="0"/>
        <v>576</v>
      </c>
      <c r="D4">
        <f>データ入力シート!$E$12</f>
        <v>11</v>
      </c>
      <c r="E4">
        <f t="shared" si="1"/>
        <v>121</v>
      </c>
      <c r="F4">
        <f t="shared" si="2"/>
        <v>264</v>
      </c>
    </row>
    <row r="5" spans="1:6">
      <c r="A5">
        <f>データ入力シート!F18</f>
        <v>1.3320000000000001</v>
      </c>
      <c r="B5" s="2">
        <f>データ入力シート!B18</f>
        <v>24</v>
      </c>
      <c r="C5">
        <f t="shared" si="0"/>
        <v>576</v>
      </c>
      <c r="D5">
        <f>データ入力シート!F12</f>
        <v>16.8</v>
      </c>
      <c r="E5">
        <f t="shared" si="1"/>
        <v>282.24</v>
      </c>
      <c r="F5">
        <f t="shared" si="2"/>
        <v>403.20000000000005</v>
      </c>
    </row>
    <row r="6" spans="1:6">
      <c r="A6">
        <f>データ入力シート!C17</f>
        <v>1.242</v>
      </c>
      <c r="B6" s="2">
        <f>データ入力シート!B17</f>
        <v>22</v>
      </c>
      <c r="C6">
        <f t="shared" si="0"/>
        <v>484</v>
      </c>
      <c r="D6">
        <f>データ入力シート!$C$12</f>
        <v>-5</v>
      </c>
      <c r="E6">
        <f t="shared" si="1"/>
        <v>25</v>
      </c>
      <c r="F6">
        <f t="shared" si="2"/>
        <v>-110</v>
      </c>
    </row>
    <row r="7" spans="1:6">
      <c r="A7">
        <f>データ入力シート!D17</f>
        <v>1.242</v>
      </c>
      <c r="B7" s="2">
        <f>データ入力シート!B17</f>
        <v>22</v>
      </c>
      <c r="C7">
        <f t="shared" si="0"/>
        <v>484</v>
      </c>
      <c r="D7">
        <f>データ入力シート!$D$12</f>
        <v>4</v>
      </c>
      <c r="E7">
        <f t="shared" si="1"/>
        <v>16</v>
      </c>
      <c r="F7">
        <f t="shared" si="2"/>
        <v>88</v>
      </c>
    </row>
    <row r="8" spans="1:6">
      <c r="A8">
        <f>データ入力シート!E17</f>
        <v>1.242</v>
      </c>
      <c r="B8" s="2">
        <f>データ入力シート!B17</f>
        <v>22</v>
      </c>
      <c r="C8">
        <f t="shared" si="0"/>
        <v>484</v>
      </c>
      <c r="D8">
        <f>データ入力シート!$E$12</f>
        <v>11</v>
      </c>
      <c r="E8">
        <f t="shared" si="1"/>
        <v>121</v>
      </c>
      <c r="F8">
        <f t="shared" si="2"/>
        <v>242</v>
      </c>
    </row>
    <row r="9" spans="1:6">
      <c r="A9">
        <f>データ入力シート!G17</f>
        <v>1.242</v>
      </c>
      <c r="B9" s="2">
        <f>データ入力シート!B17</f>
        <v>22</v>
      </c>
      <c r="C9">
        <f t="shared" si="0"/>
        <v>484</v>
      </c>
      <c r="D9">
        <f>データ入力シート!G12</f>
        <v>18.2</v>
      </c>
      <c r="E9">
        <f t="shared" si="1"/>
        <v>331.23999999999995</v>
      </c>
      <c r="F9">
        <f t="shared" si="2"/>
        <v>400.4</v>
      </c>
    </row>
    <row r="10" spans="1:6">
      <c r="A10">
        <f>データ入力シート!C16</f>
        <v>1.1599999999999999</v>
      </c>
      <c r="B10" s="2">
        <f>データ入力シート!B16</f>
        <v>20</v>
      </c>
      <c r="C10">
        <f t="shared" si="0"/>
        <v>400</v>
      </c>
      <c r="D10">
        <f>データ入力シート!$C$12</f>
        <v>-5</v>
      </c>
      <c r="E10">
        <f t="shared" si="1"/>
        <v>25</v>
      </c>
      <c r="F10">
        <f t="shared" si="2"/>
        <v>-100</v>
      </c>
    </row>
    <row r="11" spans="1:6">
      <c r="A11">
        <f>データ入力シート!D16</f>
        <v>1.1599999999999999</v>
      </c>
      <c r="B11" s="2">
        <f>データ入力シート!B16</f>
        <v>20</v>
      </c>
      <c r="C11">
        <f t="shared" si="0"/>
        <v>400</v>
      </c>
      <c r="D11">
        <f>データ入力シート!$D$12</f>
        <v>4</v>
      </c>
      <c r="E11">
        <f t="shared" si="1"/>
        <v>16</v>
      </c>
      <c r="F11">
        <f t="shared" si="2"/>
        <v>80</v>
      </c>
    </row>
    <row r="12" spans="1:6">
      <c r="A12">
        <f>データ入力シート!E16</f>
        <v>1.1599999999999999</v>
      </c>
      <c r="B12" s="2">
        <f>データ入力シート!B16</f>
        <v>20</v>
      </c>
      <c r="C12">
        <f t="shared" si="0"/>
        <v>400</v>
      </c>
      <c r="D12">
        <f>データ入力シート!$E$12</f>
        <v>11</v>
      </c>
      <c r="E12">
        <f t="shared" si="1"/>
        <v>121</v>
      </c>
      <c r="F12">
        <f t="shared" si="2"/>
        <v>220</v>
      </c>
    </row>
    <row r="13" spans="1:6">
      <c r="A13">
        <f>データ入力シート!H16</f>
        <v>1.1599999999999999</v>
      </c>
      <c r="B13" s="2">
        <f>データ入力シート!B16</f>
        <v>20</v>
      </c>
      <c r="C13">
        <f t="shared" si="0"/>
        <v>400</v>
      </c>
      <c r="D13">
        <f>データ入力シート!H12</f>
        <v>19.5</v>
      </c>
      <c r="E13">
        <f t="shared" si="1"/>
        <v>380.25</v>
      </c>
      <c r="F13">
        <f t="shared" si="2"/>
        <v>390</v>
      </c>
    </row>
    <row r="14" spans="1:6">
      <c r="A14">
        <f>データ入力シート!C15</f>
        <v>1.08</v>
      </c>
      <c r="B14" s="2">
        <f>データ入力シート!B15</f>
        <v>18</v>
      </c>
      <c r="C14">
        <f t="shared" si="0"/>
        <v>324</v>
      </c>
      <c r="D14">
        <f>データ入力シート!$C$12</f>
        <v>-5</v>
      </c>
      <c r="E14">
        <f t="shared" si="1"/>
        <v>25</v>
      </c>
      <c r="F14">
        <f t="shared" si="2"/>
        <v>-90</v>
      </c>
    </row>
    <row r="15" spans="1:6">
      <c r="A15">
        <f>データ入力シート!D15</f>
        <v>1.08</v>
      </c>
      <c r="B15" s="2">
        <f>データ入力シート!B15</f>
        <v>18</v>
      </c>
      <c r="C15">
        <f t="shared" si="0"/>
        <v>324</v>
      </c>
      <c r="D15">
        <f>データ入力シート!$D$12</f>
        <v>4</v>
      </c>
      <c r="E15">
        <f t="shared" si="1"/>
        <v>16</v>
      </c>
      <c r="F15">
        <f t="shared" si="2"/>
        <v>72</v>
      </c>
    </row>
    <row r="16" spans="1:6">
      <c r="A16">
        <f>データ入力シート!E15</f>
        <v>1.08</v>
      </c>
      <c r="B16" s="2">
        <f>データ入力シート!B15</f>
        <v>18</v>
      </c>
      <c r="C16">
        <f t="shared" si="0"/>
        <v>324</v>
      </c>
      <c r="D16">
        <f>データ入力シート!$E$12</f>
        <v>11</v>
      </c>
      <c r="E16">
        <f t="shared" si="1"/>
        <v>121</v>
      </c>
      <c r="F16">
        <f t="shared" si="2"/>
        <v>198</v>
      </c>
    </row>
    <row r="17" spans="1:6">
      <c r="A17">
        <f>データ入力シート!I15</f>
        <v>1.08</v>
      </c>
      <c r="B17" s="2">
        <f>データ入力シート!B15</f>
        <v>18</v>
      </c>
      <c r="C17">
        <f t="shared" si="0"/>
        <v>324</v>
      </c>
      <c r="D17">
        <f>データ入力シート!I12</f>
        <v>20.5</v>
      </c>
      <c r="E17">
        <f t="shared" si="1"/>
        <v>420.25</v>
      </c>
      <c r="F17">
        <f t="shared" si="2"/>
        <v>369</v>
      </c>
    </row>
    <row r="18" spans="1:6">
      <c r="A18">
        <f>データ入力シート!C14</f>
        <v>1.0049999999999999</v>
      </c>
      <c r="B18" s="2">
        <f>データ入力シート!B14</f>
        <v>16</v>
      </c>
      <c r="C18">
        <f t="shared" si="0"/>
        <v>256</v>
      </c>
      <c r="D18">
        <f>データ入力シート!$C$12</f>
        <v>-5</v>
      </c>
      <c r="E18">
        <f t="shared" si="1"/>
        <v>25</v>
      </c>
      <c r="F18">
        <f t="shared" si="2"/>
        <v>-80</v>
      </c>
    </row>
    <row r="19" spans="1:6">
      <c r="A19">
        <f>データ入力シート!D14</f>
        <v>1.0049999999999999</v>
      </c>
      <c r="B19" s="2">
        <f>データ入力シート!B14</f>
        <v>16</v>
      </c>
      <c r="C19">
        <f t="shared" si="0"/>
        <v>256</v>
      </c>
      <c r="D19">
        <f>データ入力シート!$D$12</f>
        <v>4</v>
      </c>
      <c r="E19">
        <f t="shared" si="1"/>
        <v>16</v>
      </c>
      <c r="F19">
        <f t="shared" si="2"/>
        <v>64</v>
      </c>
    </row>
    <row r="20" spans="1:6">
      <c r="A20">
        <f>データ入力シート!E14</f>
        <v>1.0049999999999999</v>
      </c>
      <c r="B20" s="2">
        <f>データ入力シート!B14</f>
        <v>16</v>
      </c>
      <c r="C20">
        <f t="shared" si="0"/>
        <v>256</v>
      </c>
      <c r="D20">
        <f>データ入力シート!$E$12</f>
        <v>11</v>
      </c>
      <c r="E20">
        <f t="shared" si="1"/>
        <v>121</v>
      </c>
      <c r="F20">
        <f t="shared" si="2"/>
        <v>176</v>
      </c>
    </row>
    <row r="21" spans="1:6">
      <c r="A21">
        <f>データ入力シート!J14</f>
        <v>1.0049999999999999</v>
      </c>
      <c r="B21" s="2">
        <f>データ入力シート!B14</f>
        <v>16</v>
      </c>
      <c r="C21">
        <f t="shared" si="0"/>
        <v>256</v>
      </c>
      <c r="D21">
        <f>データ入力シート!J12</f>
        <v>21.6</v>
      </c>
      <c r="E21">
        <f t="shared" si="1"/>
        <v>466.56000000000006</v>
      </c>
      <c r="F21">
        <f t="shared" si="2"/>
        <v>345.6</v>
      </c>
    </row>
    <row r="22" spans="1:6">
      <c r="A22">
        <f>データ入力シート!C13</f>
        <v>0.97</v>
      </c>
      <c r="B22" s="2">
        <f>データ入力シート!B13</f>
        <v>15</v>
      </c>
      <c r="C22">
        <f t="shared" si="0"/>
        <v>225</v>
      </c>
      <c r="D22">
        <f>データ入力シート!$C$12</f>
        <v>-5</v>
      </c>
      <c r="E22">
        <f t="shared" si="1"/>
        <v>25</v>
      </c>
      <c r="F22">
        <f t="shared" si="2"/>
        <v>-75</v>
      </c>
    </row>
    <row r="23" spans="1:6">
      <c r="A23">
        <f>データ入力シート!D13</f>
        <v>0.97</v>
      </c>
      <c r="B23" s="2">
        <f>データ入力シート!B13</f>
        <v>15</v>
      </c>
      <c r="C23">
        <f t="shared" si="0"/>
        <v>225</v>
      </c>
      <c r="D23">
        <f>データ入力シート!$D$12</f>
        <v>4</v>
      </c>
      <c r="E23">
        <f t="shared" si="1"/>
        <v>16</v>
      </c>
      <c r="F23">
        <f t="shared" si="2"/>
        <v>60</v>
      </c>
    </row>
    <row r="24" spans="1:6">
      <c r="A24">
        <f>データ入力シート!E13</f>
        <v>0.97</v>
      </c>
      <c r="B24" s="2">
        <f>データ入力シート!B13</f>
        <v>15</v>
      </c>
      <c r="C24">
        <f t="shared" si="0"/>
        <v>225</v>
      </c>
      <c r="D24">
        <f>データ入力シート!$E$12</f>
        <v>11</v>
      </c>
      <c r="E24">
        <f t="shared" si="1"/>
        <v>121</v>
      </c>
      <c r="F24">
        <f t="shared" si="2"/>
        <v>165</v>
      </c>
    </row>
    <row r="25" spans="1:6">
      <c r="A25">
        <f>データ入力シート!K13</f>
        <v>0.97</v>
      </c>
      <c r="B25" s="2">
        <f>データ入力シート!B13</f>
        <v>15</v>
      </c>
      <c r="C25">
        <f t="shared" si="0"/>
        <v>225</v>
      </c>
      <c r="D25">
        <f>データ入力シート!K12</f>
        <v>22.1</v>
      </c>
      <c r="E25">
        <f t="shared" si="1"/>
        <v>488.41000000000008</v>
      </c>
      <c r="F25">
        <f t="shared" si="2"/>
        <v>331.5</v>
      </c>
    </row>
    <row r="26" spans="1:6">
      <c r="B26" s="3"/>
      <c r="C26" s="3"/>
      <c r="D26" s="3"/>
      <c r="E26" s="3"/>
      <c r="F26" s="3"/>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9ED83-4A91-4296-865F-B65253BD4734}">
  <dimension ref="A1:F25"/>
  <sheetViews>
    <sheetView workbookViewId="0">
      <selection activeCell="A2" sqref="A2"/>
    </sheetView>
  </sheetViews>
  <sheetFormatPr defaultRowHeight="18"/>
  <sheetData>
    <row r="1" spans="1:6">
      <c r="A1" s="4" t="s">
        <v>0</v>
      </c>
      <c r="B1" s="4" t="s">
        <v>1</v>
      </c>
      <c r="C1" s="1" t="s">
        <v>2</v>
      </c>
      <c r="D1" s="4" t="s">
        <v>3</v>
      </c>
      <c r="E1" s="1" t="s">
        <v>4</v>
      </c>
      <c r="F1" s="1" t="s">
        <v>5</v>
      </c>
    </row>
    <row r="2" spans="1:6">
      <c r="A2">
        <f>データ入力シート!F18</f>
        <v>1.3320000000000001</v>
      </c>
      <c r="B2">
        <f>データ入力シート!$B$18</f>
        <v>24</v>
      </c>
      <c r="C2">
        <f>B2*B2</f>
        <v>576</v>
      </c>
      <c r="D2">
        <f>データ入力シート!F12</f>
        <v>16.8</v>
      </c>
      <c r="E2">
        <f>D2*D2</f>
        <v>282.24</v>
      </c>
      <c r="F2">
        <f>B2*D2</f>
        <v>403.20000000000005</v>
      </c>
    </row>
    <row r="3" spans="1:6">
      <c r="A3">
        <f>データ入力シート!L18</f>
        <v>1.2234198469999999</v>
      </c>
      <c r="B3">
        <f>データ入力シート!$B$18</f>
        <v>24</v>
      </c>
      <c r="C3">
        <f t="shared" ref="C3:C25" si="0">B3*B3</f>
        <v>576</v>
      </c>
      <c r="D3">
        <f>データ入力シート!$L$12</f>
        <v>28</v>
      </c>
      <c r="E3">
        <f t="shared" ref="E3:E25" si="1">D3*D3</f>
        <v>784</v>
      </c>
      <c r="F3">
        <f t="shared" ref="F3:F25" si="2">B3*D3</f>
        <v>672</v>
      </c>
    </row>
    <row r="4" spans="1:6">
      <c r="A4">
        <f>データ入力シート!M18</f>
        <v>1.1458625950000001</v>
      </c>
      <c r="B4">
        <f>データ入力シート!$B$18</f>
        <v>24</v>
      </c>
      <c r="C4">
        <f t="shared" si="0"/>
        <v>576</v>
      </c>
      <c r="D4">
        <f>データ入力シート!$M$12</f>
        <v>36</v>
      </c>
      <c r="E4">
        <f t="shared" si="1"/>
        <v>1296</v>
      </c>
      <c r="F4">
        <f t="shared" si="2"/>
        <v>864</v>
      </c>
    </row>
    <row r="5" spans="1:6">
      <c r="A5">
        <f>データ入力シート!N18</f>
        <v>1.0780000000000001</v>
      </c>
      <c r="B5">
        <f>データ入力シート!$B$18</f>
        <v>24</v>
      </c>
      <c r="C5">
        <f t="shared" si="0"/>
        <v>576</v>
      </c>
      <c r="D5">
        <f>データ入力シート!$N$12</f>
        <v>43</v>
      </c>
      <c r="E5">
        <f t="shared" si="1"/>
        <v>1849</v>
      </c>
      <c r="F5">
        <f t="shared" si="2"/>
        <v>1032</v>
      </c>
    </row>
    <row r="6" spans="1:6">
      <c r="A6">
        <f>データ入力シート!G17</f>
        <v>1.242</v>
      </c>
      <c r="B6">
        <f>データ入力シート!$B$17</f>
        <v>22</v>
      </c>
      <c r="C6">
        <f t="shared" si="0"/>
        <v>484</v>
      </c>
      <c r="D6">
        <f>データ入力シート!G12</f>
        <v>18.2</v>
      </c>
      <c r="E6">
        <f t="shared" si="1"/>
        <v>331.23999999999995</v>
      </c>
      <c r="F6">
        <f t="shared" si="2"/>
        <v>400.4</v>
      </c>
    </row>
    <row r="7" spans="1:6">
      <c r="A7">
        <f>データ入力シート!L17</f>
        <v>1.1538790320000001</v>
      </c>
      <c r="B7">
        <f>データ入力シート!$B$17</f>
        <v>22</v>
      </c>
      <c r="C7">
        <f t="shared" si="0"/>
        <v>484</v>
      </c>
      <c r="D7">
        <f>データ入力シート!$L$12</f>
        <v>28</v>
      </c>
      <c r="E7">
        <f t="shared" si="1"/>
        <v>784</v>
      </c>
      <c r="F7">
        <f t="shared" si="2"/>
        <v>616</v>
      </c>
    </row>
    <row r="8" spans="1:6">
      <c r="A8">
        <f>データ入力シート!M17</f>
        <v>1.0819435479999999</v>
      </c>
      <c r="B8">
        <f>データ入力シート!$B$17</f>
        <v>22</v>
      </c>
      <c r="C8">
        <f t="shared" si="0"/>
        <v>484</v>
      </c>
      <c r="D8">
        <f>データ入力シート!$M$12</f>
        <v>36</v>
      </c>
      <c r="E8">
        <f t="shared" si="1"/>
        <v>1296</v>
      </c>
      <c r="F8">
        <f t="shared" si="2"/>
        <v>792</v>
      </c>
    </row>
    <row r="9" spans="1:6">
      <c r="A9">
        <f>データ入力シート!N17</f>
        <v>1.0189999999999999</v>
      </c>
      <c r="B9">
        <f>データ入力シート!$B$17</f>
        <v>22</v>
      </c>
      <c r="C9">
        <f t="shared" si="0"/>
        <v>484</v>
      </c>
      <c r="D9">
        <f>データ入力シート!$N$12</f>
        <v>43</v>
      </c>
      <c r="E9">
        <f t="shared" si="1"/>
        <v>1849</v>
      </c>
      <c r="F9">
        <f t="shared" si="2"/>
        <v>946</v>
      </c>
    </row>
    <row r="10" spans="1:6">
      <c r="A10">
        <f>データ入力シート!H16</f>
        <v>1.1599999999999999</v>
      </c>
      <c r="B10">
        <f>データ入力シート!$B$16</f>
        <v>20</v>
      </c>
      <c r="C10">
        <f t="shared" si="0"/>
        <v>400</v>
      </c>
      <c r="D10">
        <f>データ入力シート!H12</f>
        <v>19.5</v>
      </c>
      <c r="E10">
        <f t="shared" si="1"/>
        <v>380.25</v>
      </c>
      <c r="F10">
        <f t="shared" si="2"/>
        <v>390</v>
      </c>
    </row>
    <row r="11" spans="1:6">
      <c r="A11">
        <f>データ入力シート!L16</f>
        <v>1.08693617</v>
      </c>
      <c r="B11">
        <f>データ入力シート!$B$16</f>
        <v>20</v>
      </c>
      <c r="C11">
        <f t="shared" si="0"/>
        <v>400</v>
      </c>
      <c r="D11">
        <f>データ入力シート!$L$12</f>
        <v>28</v>
      </c>
      <c r="E11">
        <f t="shared" si="1"/>
        <v>784</v>
      </c>
      <c r="F11">
        <f t="shared" si="2"/>
        <v>560</v>
      </c>
    </row>
    <row r="12" spans="1:6">
      <c r="A12">
        <f>データ入力シート!M16</f>
        <v>1.0181702130000001</v>
      </c>
      <c r="B12">
        <f>データ入力シート!$B$16</f>
        <v>20</v>
      </c>
      <c r="C12">
        <f t="shared" si="0"/>
        <v>400</v>
      </c>
      <c r="D12">
        <f>データ入力シート!$M$12</f>
        <v>36</v>
      </c>
      <c r="E12">
        <f t="shared" si="1"/>
        <v>1296</v>
      </c>
      <c r="F12">
        <f t="shared" si="2"/>
        <v>720</v>
      </c>
    </row>
    <row r="13" spans="1:6">
      <c r="A13">
        <f>データ入力シート!N16</f>
        <v>0.95799999999999996</v>
      </c>
      <c r="B13">
        <f>データ入力シート!$B$16</f>
        <v>20</v>
      </c>
      <c r="C13">
        <f t="shared" si="0"/>
        <v>400</v>
      </c>
      <c r="D13">
        <f>データ入力シート!$N$12</f>
        <v>43</v>
      </c>
      <c r="E13">
        <f t="shared" si="1"/>
        <v>1849</v>
      </c>
      <c r="F13">
        <f t="shared" si="2"/>
        <v>860</v>
      </c>
    </row>
    <row r="14" spans="1:6">
      <c r="A14">
        <f>データ入力シート!I15</f>
        <v>1.08</v>
      </c>
      <c r="B14">
        <f>データ入力シート!$B$15</f>
        <v>18</v>
      </c>
      <c r="C14">
        <f t="shared" si="0"/>
        <v>324</v>
      </c>
      <c r="D14">
        <f>データ入力シート!I12</f>
        <v>20.5</v>
      </c>
      <c r="E14">
        <f t="shared" si="1"/>
        <v>420.25</v>
      </c>
      <c r="F14">
        <f t="shared" si="2"/>
        <v>369</v>
      </c>
    </row>
    <row r="15" spans="1:6">
      <c r="A15">
        <f>データ入力シート!L15</f>
        <v>1.02</v>
      </c>
      <c r="B15">
        <f>データ入力シート!$B$15</f>
        <v>18</v>
      </c>
      <c r="C15">
        <f t="shared" si="0"/>
        <v>324</v>
      </c>
      <c r="D15">
        <f>データ入力シート!$L$12</f>
        <v>28</v>
      </c>
      <c r="E15">
        <f t="shared" si="1"/>
        <v>784</v>
      </c>
      <c r="F15">
        <f t="shared" si="2"/>
        <v>504</v>
      </c>
    </row>
    <row r="16" spans="1:6">
      <c r="A16">
        <f>データ入力シート!M15</f>
        <v>0.95599999999999996</v>
      </c>
      <c r="B16">
        <f>データ入力シート!$B$15</f>
        <v>18</v>
      </c>
      <c r="C16">
        <f t="shared" si="0"/>
        <v>324</v>
      </c>
      <c r="D16">
        <f>データ入力シート!$M$12</f>
        <v>36</v>
      </c>
      <c r="E16">
        <f t="shared" si="1"/>
        <v>1296</v>
      </c>
      <c r="F16">
        <f t="shared" si="2"/>
        <v>648</v>
      </c>
    </row>
    <row r="17" spans="1:6">
      <c r="A17">
        <f>データ入力シート!N15</f>
        <v>0.9</v>
      </c>
      <c r="B17">
        <f>データ入力シート!$B$15</f>
        <v>18</v>
      </c>
      <c r="C17">
        <f t="shared" si="0"/>
        <v>324</v>
      </c>
      <c r="D17">
        <f>データ入力シート!$N$12</f>
        <v>43</v>
      </c>
      <c r="E17">
        <f t="shared" si="1"/>
        <v>1849</v>
      </c>
      <c r="F17">
        <f t="shared" si="2"/>
        <v>774</v>
      </c>
    </row>
    <row r="18" spans="1:6">
      <c r="A18">
        <f>データ入力シート!J14</f>
        <v>1.0049999999999999</v>
      </c>
      <c r="B18">
        <f>データ入力シート!$B$14</f>
        <v>16</v>
      </c>
      <c r="C18">
        <f t="shared" si="0"/>
        <v>256</v>
      </c>
      <c r="D18">
        <f>データ入力シート!J12</f>
        <v>21.6</v>
      </c>
      <c r="E18">
        <f t="shared" si="1"/>
        <v>466.56000000000006</v>
      </c>
      <c r="F18">
        <f t="shared" si="2"/>
        <v>345.6</v>
      </c>
    </row>
    <row r="19" spans="1:6">
      <c r="A19">
        <f>データ入力シート!L14</f>
        <v>0.95685046699999998</v>
      </c>
      <c r="B19">
        <f>データ入力シート!$B$14</f>
        <v>16</v>
      </c>
      <c r="C19">
        <f t="shared" si="0"/>
        <v>256</v>
      </c>
      <c r="D19">
        <f>データ入力シート!$L$12</f>
        <v>28</v>
      </c>
      <c r="E19">
        <f t="shared" si="1"/>
        <v>784</v>
      </c>
      <c r="F19">
        <f t="shared" si="2"/>
        <v>448</v>
      </c>
    </row>
    <row r="20" spans="1:6">
      <c r="A20">
        <f>データ入力シート!M14</f>
        <v>0.89666355099999995</v>
      </c>
      <c r="B20">
        <f>データ入力シート!$B$14</f>
        <v>16</v>
      </c>
      <c r="C20">
        <f t="shared" si="0"/>
        <v>256</v>
      </c>
      <c r="D20">
        <f>データ入力シート!$M$12</f>
        <v>36</v>
      </c>
      <c r="E20">
        <f t="shared" si="1"/>
        <v>1296</v>
      </c>
      <c r="F20">
        <f t="shared" si="2"/>
        <v>576</v>
      </c>
    </row>
    <row r="21" spans="1:6">
      <c r="A21">
        <f>データ入力シート!N14</f>
        <v>0.84399999999999997</v>
      </c>
      <c r="B21">
        <f>データ入力シート!$B$14</f>
        <v>16</v>
      </c>
      <c r="C21">
        <f t="shared" si="0"/>
        <v>256</v>
      </c>
      <c r="D21">
        <f>データ入力シート!$N$12</f>
        <v>43</v>
      </c>
      <c r="E21">
        <f t="shared" si="1"/>
        <v>1849</v>
      </c>
      <c r="F21">
        <f t="shared" si="2"/>
        <v>688</v>
      </c>
    </row>
    <row r="22" spans="1:6">
      <c r="A22">
        <f>データ入力シート!K13</f>
        <v>0.97</v>
      </c>
      <c r="B22">
        <f>データ入力シート!$B$13</f>
        <v>15</v>
      </c>
      <c r="C22">
        <f t="shared" si="0"/>
        <v>225</v>
      </c>
      <c r="D22">
        <f>データ入力シート!K12</f>
        <v>22.1</v>
      </c>
      <c r="E22">
        <f t="shared" si="1"/>
        <v>488.41000000000008</v>
      </c>
      <c r="F22">
        <f t="shared" si="2"/>
        <v>331.5</v>
      </c>
    </row>
    <row r="23" spans="1:6">
      <c r="A23">
        <f>データ入力シート!L13</f>
        <v>0.934148325</v>
      </c>
      <c r="B23">
        <f>データ入力シート!$B$13</f>
        <v>15</v>
      </c>
      <c r="C23">
        <f t="shared" si="0"/>
        <v>225</v>
      </c>
      <c r="D23">
        <f>データ入力シート!$L$12</f>
        <v>28</v>
      </c>
      <c r="E23">
        <f t="shared" si="1"/>
        <v>784</v>
      </c>
      <c r="F23">
        <f t="shared" si="2"/>
        <v>420</v>
      </c>
    </row>
    <row r="24" spans="1:6">
      <c r="A24">
        <f>データ入力シート!M13</f>
        <v>0.88553588500000002</v>
      </c>
      <c r="B24">
        <f>データ入力シート!$B$13</f>
        <v>15</v>
      </c>
      <c r="C24">
        <f t="shared" si="0"/>
        <v>225</v>
      </c>
      <c r="D24">
        <f>データ入力シート!$M$12</f>
        <v>36</v>
      </c>
      <c r="E24">
        <f t="shared" si="1"/>
        <v>1296</v>
      </c>
      <c r="F24">
        <f t="shared" si="2"/>
        <v>540</v>
      </c>
    </row>
    <row r="25" spans="1:6">
      <c r="A25">
        <f>データ入力シート!N13</f>
        <v>0.84299999999999997</v>
      </c>
      <c r="B25">
        <f>データ入力シート!$B$13</f>
        <v>15</v>
      </c>
      <c r="C25">
        <f t="shared" si="0"/>
        <v>225</v>
      </c>
      <c r="D25">
        <f>データ入力シート!$N$12</f>
        <v>43</v>
      </c>
      <c r="E25">
        <f t="shared" si="1"/>
        <v>1849</v>
      </c>
      <c r="F25">
        <f t="shared" si="2"/>
        <v>645</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EF23-BB01-40D4-9649-AF25921642F0}">
  <dimension ref="A1:H25"/>
  <sheetViews>
    <sheetView workbookViewId="0">
      <selection activeCell="K17" sqref="K17"/>
    </sheetView>
  </sheetViews>
  <sheetFormatPr defaultRowHeight="15.6"/>
  <cols>
    <col min="1" max="1" width="10" style="1" customWidth="1"/>
    <col min="2" max="2" width="9.19921875" style="1" customWidth="1"/>
    <col min="3" max="16384" width="8.796875" style="1"/>
  </cols>
  <sheetData>
    <row r="1" spans="1:8">
      <c r="A1" s="4" t="s">
        <v>8</v>
      </c>
      <c r="B1" s="4" t="s">
        <v>6</v>
      </c>
      <c r="C1" s="1" t="s">
        <v>7</v>
      </c>
      <c r="D1" s="4" t="s">
        <v>1</v>
      </c>
      <c r="E1" s="1" t="s">
        <v>2</v>
      </c>
      <c r="F1" s="4" t="s">
        <v>3</v>
      </c>
      <c r="G1" s="1" t="s">
        <v>4</v>
      </c>
      <c r="H1" s="1" t="s">
        <v>5</v>
      </c>
    </row>
    <row r="2" spans="1:8" ht="18">
      <c r="A2" s="6">
        <f>データ入力シート!C32</f>
        <v>0.70399999999999996</v>
      </c>
      <c r="B2">
        <f>データ入力シート!C18</f>
        <v>1.3320000000000001</v>
      </c>
      <c r="C2" s="6">
        <f>A2/B2</f>
        <v>0.5285285285285285</v>
      </c>
      <c r="D2" s="6">
        <f>データ入力シート!$B$32</f>
        <v>24</v>
      </c>
      <c r="E2" s="6">
        <f>D2*D2</f>
        <v>576</v>
      </c>
      <c r="F2" s="6">
        <f>データ入力シート!$C$26</f>
        <v>-5</v>
      </c>
      <c r="G2" s="6">
        <f>F2*F2</f>
        <v>25</v>
      </c>
      <c r="H2" s="6">
        <f>D2*F2</f>
        <v>-120</v>
      </c>
    </row>
    <row r="3" spans="1:8" ht="18">
      <c r="A3" s="6">
        <f>データ入力シート!D32</f>
        <v>0.73166054999999997</v>
      </c>
      <c r="B3">
        <f>データ入力シート!D18</f>
        <v>1.3320000000000001</v>
      </c>
      <c r="C3" s="6">
        <f>A3/B3</f>
        <v>0.54929470720720719</v>
      </c>
      <c r="D3" s="6">
        <f>データ入力シート!$B$32</f>
        <v>24</v>
      </c>
      <c r="E3" s="6">
        <f t="shared" ref="E3:E25" si="0">D3*D3</f>
        <v>576</v>
      </c>
      <c r="F3" s="6">
        <f>データ入力シート!$D$26</f>
        <v>4</v>
      </c>
      <c r="G3" s="6">
        <f t="shared" ref="G3:G25" si="1">F3*F3</f>
        <v>16</v>
      </c>
      <c r="H3" s="6">
        <f t="shared" ref="H3:H25" si="2">D3*F3</f>
        <v>96</v>
      </c>
    </row>
    <row r="4" spans="1:8" ht="18">
      <c r="A4" s="6">
        <f>データ入力シート!E32</f>
        <v>0.75317431199999996</v>
      </c>
      <c r="B4">
        <f>データ入力シート!E18</f>
        <v>1.3320000000000001</v>
      </c>
      <c r="C4" s="6">
        <f t="shared" ref="C4:C25" si="3">A4/B4</f>
        <v>0.56544618018018011</v>
      </c>
      <c r="D4" s="6">
        <f>データ入力シート!$B$32</f>
        <v>24</v>
      </c>
      <c r="E4" s="6">
        <f t="shared" si="0"/>
        <v>576</v>
      </c>
      <c r="F4" s="6">
        <f>データ入力シート!$E$26</f>
        <v>11</v>
      </c>
      <c r="G4" s="6">
        <f t="shared" si="1"/>
        <v>121</v>
      </c>
      <c r="H4" s="6">
        <f t="shared" si="2"/>
        <v>264</v>
      </c>
    </row>
    <row r="5" spans="1:8" ht="18">
      <c r="A5" s="6">
        <f>データ入力シート!F32</f>
        <v>0.77100000000000002</v>
      </c>
      <c r="B5">
        <f>データ入力シート!F18</f>
        <v>1.3320000000000001</v>
      </c>
      <c r="C5" s="6">
        <f t="shared" si="3"/>
        <v>0.5788288288288288</v>
      </c>
      <c r="D5" s="6">
        <f>データ入力シート!$B$32</f>
        <v>24</v>
      </c>
      <c r="E5" s="6">
        <f t="shared" si="0"/>
        <v>576</v>
      </c>
      <c r="F5" s="6">
        <f>データ入力シート!F26</f>
        <v>16.8</v>
      </c>
      <c r="G5" s="6">
        <f t="shared" si="1"/>
        <v>282.24</v>
      </c>
      <c r="H5" s="6">
        <f t="shared" si="2"/>
        <v>403.20000000000005</v>
      </c>
    </row>
    <row r="6" spans="1:8" ht="18">
      <c r="A6" s="6">
        <f>データ入力シート!C31</f>
        <v>0.69199999999999995</v>
      </c>
      <c r="B6">
        <f>データ入力シート!C17</f>
        <v>1.242</v>
      </c>
      <c r="C6" s="6">
        <f t="shared" si="3"/>
        <v>0.55716586151368752</v>
      </c>
      <c r="D6" s="6">
        <f>データ入力シート!$B$31</f>
        <v>22</v>
      </c>
      <c r="E6" s="6">
        <f t="shared" si="0"/>
        <v>484</v>
      </c>
      <c r="F6" s="6">
        <f>データ入力シート!$C$26</f>
        <v>-5</v>
      </c>
      <c r="G6" s="6">
        <f t="shared" si="1"/>
        <v>25</v>
      </c>
      <c r="H6" s="6">
        <f t="shared" si="2"/>
        <v>-110</v>
      </c>
    </row>
    <row r="7" spans="1:8" ht="18">
      <c r="A7" s="6">
        <f>データ入力シート!D31</f>
        <v>0.71954310300000002</v>
      </c>
      <c r="B7">
        <f>データ入力シート!D17</f>
        <v>1.242</v>
      </c>
      <c r="C7" s="6">
        <f t="shared" si="3"/>
        <v>0.57934227294685992</v>
      </c>
      <c r="D7" s="6">
        <f>データ入力シート!$B$31</f>
        <v>22</v>
      </c>
      <c r="E7" s="6">
        <f t="shared" si="0"/>
        <v>484</v>
      </c>
      <c r="F7" s="6">
        <f>データ入力シート!$D$26</f>
        <v>4</v>
      </c>
      <c r="G7" s="6">
        <f t="shared" si="1"/>
        <v>16</v>
      </c>
      <c r="H7" s="6">
        <f t="shared" si="2"/>
        <v>88</v>
      </c>
    </row>
    <row r="8" spans="1:8" ht="18">
      <c r="A8" s="6">
        <f>データ入力シート!E31</f>
        <v>0.74096551700000002</v>
      </c>
      <c r="B8">
        <f>データ入力シート!E17</f>
        <v>1.242</v>
      </c>
      <c r="C8" s="6">
        <f t="shared" si="3"/>
        <v>0.59659059339774556</v>
      </c>
      <c r="D8" s="6">
        <f>データ入力シート!$B$31</f>
        <v>22</v>
      </c>
      <c r="E8" s="6">
        <f t="shared" si="0"/>
        <v>484</v>
      </c>
      <c r="F8" s="6">
        <f>データ入力シート!$E$26</f>
        <v>11</v>
      </c>
      <c r="G8" s="6">
        <f t="shared" si="1"/>
        <v>121</v>
      </c>
      <c r="H8" s="6">
        <f t="shared" si="2"/>
        <v>242</v>
      </c>
    </row>
    <row r="9" spans="1:8" ht="18">
      <c r="A9" s="6">
        <f>データ入力シート!G31</f>
        <v>0.76300000000000001</v>
      </c>
      <c r="B9">
        <f>データ入力シート!G17</f>
        <v>1.242</v>
      </c>
      <c r="C9" s="6">
        <f t="shared" si="3"/>
        <v>0.61433172302737526</v>
      </c>
      <c r="D9" s="6">
        <f>データ入力シート!$B$31</f>
        <v>22</v>
      </c>
      <c r="E9" s="6">
        <f t="shared" si="0"/>
        <v>484</v>
      </c>
      <c r="F9" s="6">
        <f>データ入力シート!G26</f>
        <v>18.2</v>
      </c>
      <c r="G9" s="6">
        <f t="shared" si="1"/>
        <v>331.23999999999995</v>
      </c>
      <c r="H9" s="6">
        <f t="shared" si="2"/>
        <v>400.4</v>
      </c>
    </row>
    <row r="10" spans="1:8" ht="18">
      <c r="A10" s="6">
        <f>データ入力シート!C30</f>
        <v>0.67800000000000005</v>
      </c>
      <c r="B10">
        <f>データ入力シート!C16</f>
        <v>1.1599999999999999</v>
      </c>
      <c r="C10" s="6">
        <f t="shared" si="3"/>
        <v>0.58448275862068977</v>
      </c>
      <c r="D10" s="6">
        <f>データ入力シート!$B$30</f>
        <v>20</v>
      </c>
      <c r="E10" s="6">
        <f t="shared" si="0"/>
        <v>400</v>
      </c>
      <c r="F10" s="6">
        <f>データ入力シート!$C$26</f>
        <v>-5</v>
      </c>
      <c r="G10" s="6">
        <f t="shared" si="1"/>
        <v>25</v>
      </c>
      <c r="H10" s="6">
        <f t="shared" si="2"/>
        <v>-100</v>
      </c>
    </row>
    <row r="11" spans="1:8" ht="18">
      <c r="A11" s="6">
        <f>データ入力シート!D30</f>
        <v>0.70738775499999995</v>
      </c>
      <c r="B11">
        <f>データ入力シート!D16</f>
        <v>1.1599999999999999</v>
      </c>
      <c r="C11" s="6">
        <f t="shared" si="3"/>
        <v>0.60981703017241384</v>
      </c>
      <c r="D11" s="6">
        <f>データ入力シート!$B$30</f>
        <v>20</v>
      </c>
      <c r="E11" s="6">
        <f t="shared" si="0"/>
        <v>400</v>
      </c>
      <c r="F11" s="6">
        <f>データ入力シート!$D$26</f>
        <v>4</v>
      </c>
      <c r="G11" s="6">
        <f t="shared" si="1"/>
        <v>16</v>
      </c>
      <c r="H11" s="6">
        <f t="shared" si="2"/>
        <v>80</v>
      </c>
    </row>
    <row r="12" spans="1:8" ht="18">
      <c r="A12" s="6">
        <f>データ入力シート!E30</f>
        <v>0.73024489800000003</v>
      </c>
      <c r="B12">
        <f>データ入力シート!E16</f>
        <v>1.1599999999999999</v>
      </c>
      <c r="C12" s="6">
        <f t="shared" si="3"/>
        <v>0.62952146379310348</v>
      </c>
      <c r="D12" s="6">
        <f>データ入力シート!$B$30</f>
        <v>20</v>
      </c>
      <c r="E12" s="6">
        <f t="shared" si="0"/>
        <v>400</v>
      </c>
      <c r="F12" s="6">
        <f>データ入力シート!$E$26</f>
        <v>11</v>
      </c>
      <c r="G12" s="6">
        <f t="shared" si="1"/>
        <v>121</v>
      </c>
      <c r="H12" s="6">
        <f t="shared" si="2"/>
        <v>220</v>
      </c>
    </row>
    <row r="13" spans="1:8" ht="18">
      <c r="A13" s="6">
        <f>データ入力シート!H30</f>
        <v>0.75800000000000001</v>
      </c>
      <c r="B13">
        <f>データ入力シート!H16</f>
        <v>1.1599999999999999</v>
      </c>
      <c r="C13" s="6">
        <f t="shared" si="3"/>
        <v>0.65344827586206899</v>
      </c>
      <c r="D13" s="6">
        <f>データ入力シート!$B$30</f>
        <v>20</v>
      </c>
      <c r="E13" s="6">
        <f t="shared" si="0"/>
        <v>400</v>
      </c>
      <c r="F13" s="6">
        <f>データ入力シート!H26</f>
        <v>19.5</v>
      </c>
      <c r="G13" s="6">
        <f t="shared" si="1"/>
        <v>380.25</v>
      </c>
      <c r="H13" s="6">
        <f t="shared" si="2"/>
        <v>390</v>
      </c>
    </row>
    <row r="14" spans="1:8" ht="18">
      <c r="A14" s="6">
        <f>データ入力シート!C29</f>
        <v>0.66600000000000004</v>
      </c>
      <c r="B14">
        <f>データ入力シート!C15</f>
        <v>1.08</v>
      </c>
      <c r="C14" s="6">
        <f t="shared" si="3"/>
        <v>0.6166666666666667</v>
      </c>
      <c r="D14" s="6">
        <f>データ入力シート!$B$29</f>
        <v>18</v>
      </c>
      <c r="E14" s="6">
        <f t="shared" si="0"/>
        <v>324</v>
      </c>
      <c r="F14" s="6">
        <f>データ入力シート!$C$26</f>
        <v>-5</v>
      </c>
      <c r="G14" s="6">
        <f t="shared" si="1"/>
        <v>25</v>
      </c>
      <c r="H14" s="6">
        <f t="shared" si="2"/>
        <v>-90</v>
      </c>
    </row>
    <row r="15" spans="1:8" ht="18">
      <c r="A15" s="6">
        <f>データ入力シート!D29</f>
        <v>0.69564705900000001</v>
      </c>
      <c r="B15">
        <f>データ入力シート!D15</f>
        <v>1.08</v>
      </c>
      <c r="C15" s="6">
        <f t="shared" si="3"/>
        <v>0.6441176472222222</v>
      </c>
      <c r="D15" s="6">
        <f>データ入力シート!$B$29</f>
        <v>18</v>
      </c>
      <c r="E15" s="6">
        <f t="shared" si="0"/>
        <v>324</v>
      </c>
      <c r="F15" s="6">
        <f>データ入力シート!$D$26</f>
        <v>4</v>
      </c>
      <c r="G15" s="6">
        <f t="shared" si="1"/>
        <v>16</v>
      </c>
      <c r="H15" s="6">
        <f t="shared" si="2"/>
        <v>72</v>
      </c>
    </row>
    <row r="16" spans="1:8" ht="18">
      <c r="A16" s="6">
        <f>データ入力シート!E29</f>
        <v>0.71870588199999996</v>
      </c>
      <c r="B16">
        <f>データ入力シート!E15</f>
        <v>1.08</v>
      </c>
      <c r="C16" s="6">
        <f t="shared" si="3"/>
        <v>0.66546840925925921</v>
      </c>
      <c r="D16" s="6">
        <f>データ入力シート!$B$29</f>
        <v>18</v>
      </c>
      <c r="E16" s="6">
        <f t="shared" si="0"/>
        <v>324</v>
      </c>
      <c r="F16" s="6">
        <f>データ入力シート!$E$26</f>
        <v>11</v>
      </c>
      <c r="G16" s="6">
        <f t="shared" si="1"/>
        <v>121</v>
      </c>
      <c r="H16" s="6">
        <f t="shared" si="2"/>
        <v>198</v>
      </c>
    </row>
    <row r="17" spans="1:8" ht="18">
      <c r="A17" s="6">
        <f>データ入力シート!I29</f>
        <v>0.75</v>
      </c>
      <c r="B17">
        <f>データ入力シート!I15</f>
        <v>1.08</v>
      </c>
      <c r="C17" s="6">
        <f t="shared" si="3"/>
        <v>0.69444444444444442</v>
      </c>
      <c r="D17" s="6">
        <f>データ入力シート!$B$29</f>
        <v>18</v>
      </c>
      <c r="E17" s="6">
        <f t="shared" si="0"/>
        <v>324</v>
      </c>
      <c r="F17" s="6">
        <f>データ入力シート!I26</f>
        <v>20.5</v>
      </c>
      <c r="G17" s="6">
        <f t="shared" si="1"/>
        <v>420.25</v>
      </c>
      <c r="H17" s="6">
        <f t="shared" si="2"/>
        <v>369</v>
      </c>
    </row>
    <row r="18" spans="1:8" ht="18">
      <c r="A18" s="6">
        <f>データ入力シート!C28</f>
        <v>0.65300000000000002</v>
      </c>
      <c r="B18">
        <f>データ入力シート!C14</f>
        <v>1.0049999999999999</v>
      </c>
      <c r="C18" s="6">
        <f t="shared" si="3"/>
        <v>0.64975124378109461</v>
      </c>
      <c r="D18" s="6">
        <f>データ入力シート!$B$28</f>
        <v>16</v>
      </c>
      <c r="E18" s="6">
        <f t="shared" si="0"/>
        <v>256</v>
      </c>
      <c r="F18" s="6">
        <f>データ入力シート!$C$26</f>
        <v>-5</v>
      </c>
      <c r="G18" s="6">
        <f t="shared" si="1"/>
        <v>25</v>
      </c>
      <c r="H18" s="6">
        <f t="shared" si="2"/>
        <v>-80</v>
      </c>
    </row>
    <row r="19" spans="1:8" ht="18">
      <c r="A19" s="6">
        <f>データ入力シート!D28</f>
        <v>0.68378947400000001</v>
      </c>
      <c r="B19">
        <f>データ入力シート!D14</f>
        <v>1.0049999999999999</v>
      </c>
      <c r="C19" s="6">
        <f t="shared" si="3"/>
        <v>0.68038753631840809</v>
      </c>
      <c r="D19" s="6">
        <f>データ入力シート!$B$28</f>
        <v>16</v>
      </c>
      <c r="E19" s="6">
        <f t="shared" si="0"/>
        <v>256</v>
      </c>
      <c r="F19" s="6">
        <f>データ入力シート!$D$26</f>
        <v>4</v>
      </c>
      <c r="G19" s="6">
        <f t="shared" si="1"/>
        <v>16</v>
      </c>
      <c r="H19" s="6">
        <f t="shared" si="2"/>
        <v>64</v>
      </c>
    </row>
    <row r="20" spans="1:8" ht="18">
      <c r="A20" s="6">
        <f>データ入力シート!E28</f>
        <v>0.70773684199999998</v>
      </c>
      <c r="B20">
        <f>データ入力シート!E14</f>
        <v>1.0049999999999999</v>
      </c>
      <c r="C20" s="6">
        <f t="shared" si="3"/>
        <v>0.70421576318407964</v>
      </c>
      <c r="D20" s="6">
        <f>データ入力シート!$B$28</f>
        <v>16</v>
      </c>
      <c r="E20" s="6">
        <f t="shared" si="0"/>
        <v>256</v>
      </c>
      <c r="F20" s="6">
        <f>データ入力シート!$E$26</f>
        <v>11</v>
      </c>
      <c r="G20" s="6">
        <f t="shared" si="1"/>
        <v>121</v>
      </c>
      <c r="H20" s="6">
        <f t="shared" si="2"/>
        <v>176</v>
      </c>
    </row>
    <row r="21" spans="1:8" ht="18">
      <c r="A21" s="6">
        <f>データ入力シート!J28</f>
        <v>0.74399999999999999</v>
      </c>
      <c r="B21">
        <f>データ入力シート!J14</f>
        <v>1.0049999999999999</v>
      </c>
      <c r="C21" s="6">
        <f t="shared" si="3"/>
        <v>0.74029850746268666</v>
      </c>
      <c r="D21" s="6">
        <f>データ入力シート!$B$28</f>
        <v>16</v>
      </c>
      <c r="E21" s="6">
        <f t="shared" si="0"/>
        <v>256</v>
      </c>
      <c r="F21" s="6">
        <f>データ入力シート!J26</f>
        <v>21.6</v>
      </c>
      <c r="G21" s="6">
        <f t="shared" si="1"/>
        <v>466.56000000000006</v>
      </c>
      <c r="H21" s="6">
        <f t="shared" si="2"/>
        <v>345.6</v>
      </c>
    </row>
    <row r="22" spans="1:8" ht="18">
      <c r="A22" s="6">
        <f>データ入力シート!C27</f>
        <v>0.64100000000000001</v>
      </c>
      <c r="B22">
        <f>データ入力シート!C13</f>
        <v>0.97</v>
      </c>
      <c r="C22" s="6">
        <f t="shared" si="3"/>
        <v>0.66082474226804122</v>
      </c>
      <c r="D22" s="6">
        <f>データ入力シート!$B$27</f>
        <v>15</v>
      </c>
      <c r="E22" s="6">
        <f t="shared" si="0"/>
        <v>225</v>
      </c>
      <c r="F22" s="6">
        <f>データ入力シート!$C$26</f>
        <v>-5</v>
      </c>
      <c r="G22" s="6">
        <f t="shared" si="1"/>
        <v>25</v>
      </c>
      <c r="H22" s="6">
        <f t="shared" si="2"/>
        <v>-75</v>
      </c>
    </row>
    <row r="23" spans="1:8" ht="18">
      <c r="A23" s="6">
        <f>データ入力シート!D27</f>
        <v>0.673546125</v>
      </c>
      <c r="B23">
        <f>データ入力シート!D13</f>
        <v>0.97</v>
      </c>
      <c r="C23" s="6">
        <f t="shared" si="3"/>
        <v>0.69437744845360827</v>
      </c>
      <c r="D23" s="6">
        <f>データ入力シート!$B$27</f>
        <v>15</v>
      </c>
      <c r="E23" s="6">
        <f t="shared" si="0"/>
        <v>225</v>
      </c>
      <c r="F23" s="6">
        <f>データ入力シート!$D$26</f>
        <v>4</v>
      </c>
      <c r="G23" s="6">
        <f t="shared" si="1"/>
        <v>16</v>
      </c>
      <c r="H23" s="6">
        <f t="shared" si="2"/>
        <v>60</v>
      </c>
    </row>
    <row r="24" spans="1:8" ht="18">
      <c r="A24" s="6">
        <f>データ入力シート!E27</f>
        <v>0.69885977899999996</v>
      </c>
      <c r="B24">
        <f>データ入力シート!E13</f>
        <v>0.97</v>
      </c>
      <c r="C24" s="6">
        <f t="shared" si="3"/>
        <v>0.72047399896907216</v>
      </c>
      <c r="D24" s="6">
        <f>データ入力シート!$B$27</f>
        <v>15</v>
      </c>
      <c r="E24" s="6">
        <f t="shared" si="0"/>
        <v>225</v>
      </c>
      <c r="F24" s="6">
        <f>データ入力シート!$E$26</f>
        <v>11</v>
      </c>
      <c r="G24" s="6">
        <f t="shared" si="1"/>
        <v>121</v>
      </c>
      <c r="H24" s="6">
        <f t="shared" si="2"/>
        <v>165</v>
      </c>
    </row>
    <row r="25" spans="1:8" ht="18">
      <c r="A25" s="6">
        <f>データ入力シート!K27</f>
        <v>0.73899999999999999</v>
      </c>
      <c r="B25">
        <f>データ入力シート!K13</f>
        <v>0.97</v>
      </c>
      <c r="C25" s="6">
        <f t="shared" si="3"/>
        <v>0.76185567010309274</v>
      </c>
      <c r="D25" s="6">
        <f>データ入力シート!$B$27</f>
        <v>15</v>
      </c>
      <c r="E25" s="6">
        <f t="shared" si="0"/>
        <v>225</v>
      </c>
      <c r="F25" s="6">
        <f>データ入力シート!K26</f>
        <v>22.1</v>
      </c>
      <c r="G25" s="6">
        <f t="shared" si="1"/>
        <v>488.41000000000008</v>
      </c>
      <c r="H25" s="6">
        <f t="shared" si="2"/>
        <v>331.5</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713EF-0A62-4D96-B6C7-52C722CB7DE2}">
  <dimension ref="A1:H25"/>
  <sheetViews>
    <sheetView workbookViewId="0">
      <selection activeCell="C2" sqref="C2"/>
    </sheetView>
  </sheetViews>
  <sheetFormatPr defaultRowHeight="18"/>
  <sheetData>
    <row r="1" spans="1:8">
      <c r="A1" s="4" t="s">
        <v>8</v>
      </c>
      <c r="B1" s="4" t="s">
        <v>6</v>
      </c>
      <c r="C1" s="1" t="s">
        <v>7</v>
      </c>
      <c r="D1" s="4" t="s">
        <v>1</v>
      </c>
      <c r="E1" s="1" t="s">
        <v>2</v>
      </c>
      <c r="F1" s="4" t="s">
        <v>3</v>
      </c>
      <c r="G1" s="1" t="s">
        <v>4</v>
      </c>
      <c r="H1" s="1" t="s">
        <v>5</v>
      </c>
    </row>
    <row r="2" spans="1:8">
      <c r="A2" s="6">
        <f>データ入力シート!F32</f>
        <v>0.77100000000000002</v>
      </c>
      <c r="B2">
        <f>データ入力シート!F18</f>
        <v>1.3320000000000001</v>
      </c>
      <c r="C2" s="6">
        <f>A2/B2</f>
        <v>0.5788288288288288</v>
      </c>
      <c r="D2" s="6">
        <f>データ入力シート!$B$32</f>
        <v>24</v>
      </c>
      <c r="E2" s="6">
        <f>D2*D2</f>
        <v>576</v>
      </c>
      <c r="F2" s="6">
        <f>データ入力シート!F26</f>
        <v>16.8</v>
      </c>
      <c r="G2" s="6">
        <f>F2*F2</f>
        <v>282.24</v>
      </c>
      <c r="H2" s="6">
        <f>D2*F2</f>
        <v>403.20000000000005</v>
      </c>
    </row>
    <row r="3" spans="1:8">
      <c r="A3" s="6">
        <f>データ入力シート!L32</f>
        <v>0.94156490000000004</v>
      </c>
      <c r="B3">
        <f>データ入力シート!L18</f>
        <v>1.2234198469999999</v>
      </c>
      <c r="C3" s="6">
        <f>A3/B3</f>
        <v>0.76961715334997349</v>
      </c>
      <c r="D3" s="6">
        <f>データ入力シート!$B$32</f>
        <v>24</v>
      </c>
      <c r="E3" s="6">
        <f t="shared" ref="E3:E25" si="0">D3*D3</f>
        <v>576</v>
      </c>
      <c r="F3" s="6">
        <f>データ入力シート!$L$26</f>
        <v>28</v>
      </c>
      <c r="G3" s="6">
        <f t="shared" ref="G3:G25" si="1">F3*F3</f>
        <v>784</v>
      </c>
      <c r="H3" s="6">
        <f t="shared" ref="H3:H25" si="2">D3*F3</f>
        <v>672</v>
      </c>
    </row>
    <row r="4" spans="1:8">
      <c r="A4" s="6">
        <f>データ入力シート!M32</f>
        <v>1.0633969000000001</v>
      </c>
      <c r="B4">
        <f>データ入力シート!M18</f>
        <v>1.1458625950000001</v>
      </c>
      <c r="C4" s="6">
        <f t="shared" ref="C4:C25" si="3">A4/B4</f>
        <v>0.9280317767943197</v>
      </c>
      <c r="D4" s="6">
        <f>データ入力シート!$B$32</f>
        <v>24</v>
      </c>
      <c r="E4" s="6">
        <f t="shared" si="0"/>
        <v>576</v>
      </c>
      <c r="F4" s="6">
        <f>データ入力シート!$M$26</f>
        <v>36</v>
      </c>
      <c r="G4" s="6">
        <f t="shared" si="1"/>
        <v>1296</v>
      </c>
      <c r="H4" s="6">
        <f t="shared" si="2"/>
        <v>864</v>
      </c>
    </row>
    <row r="5" spans="1:8">
      <c r="A5" s="6">
        <f>データ入力シート!N32</f>
        <v>1.17</v>
      </c>
      <c r="B5">
        <f>データ入力シート!N18</f>
        <v>1.0780000000000001</v>
      </c>
      <c r="C5" s="6">
        <f t="shared" si="3"/>
        <v>1.085343228200371</v>
      </c>
      <c r="D5" s="6">
        <f>データ入力シート!$B$32</f>
        <v>24</v>
      </c>
      <c r="E5" s="6">
        <f t="shared" si="0"/>
        <v>576</v>
      </c>
      <c r="F5" s="6">
        <f>データ入力シート!$N$26</f>
        <v>43</v>
      </c>
      <c r="G5" s="6">
        <f t="shared" si="1"/>
        <v>1849</v>
      </c>
      <c r="H5" s="6">
        <f t="shared" si="2"/>
        <v>1032</v>
      </c>
    </row>
    <row r="6" spans="1:8">
      <c r="A6" s="6">
        <f>データ入力シート!G31</f>
        <v>0.76300000000000001</v>
      </c>
      <c r="B6">
        <f>データ入力シート!G17</f>
        <v>1.242</v>
      </c>
      <c r="C6" s="6">
        <f t="shared" si="3"/>
        <v>0.61433172302737526</v>
      </c>
      <c r="D6" s="6">
        <f>データ入力シート!$B$31</f>
        <v>22</v>
      </c>
      <c r="E6" s="6">
        <f t="shared" si="0"/>
        <v>484</v>
      </c>
      <c r="F6" s="6">
        <f>データ入力シート!G26</f>
        <v>18.2</v>
      </c>
      <c r="G6" s="6">
        <f t="shared" si="1"/>
        <v>331.23999999999995</v>
      </c>
      <c r="H6" s="6">
        <f t="shared" si="2"/>
        <v>400.4</v>
      </c>
    </row>
    <row r="7" spans="1:8">
      <c r="A7" s="6">
        <f>データ入力シート!L31</f>
        <v>0.91908869999999998</v>
      </c>
      <c r="B7">
        <f>データ入力シート!L17</f>
        <v>1.1538790320000001</v>
      </c>
      <c r="C7" s="6">
        <f t="shared" si="3"/>
        <v>0.79652084361647357</v>
      </c>
      <c r="D7" s="6">
        <f>データ入力シート!$B$31</f>
        <v>22</v>
      </c>
      <c r="E7" s="6">
        <f t="shared" si="0"/>
        <v>484</v>
      </c>
      <c r="F7" s="6">
        <f>データ入力シート!$L$26</f>
        <v>28</v>
      </c>
      <c r="G7" s="6">
        <f t="shared" si="1"/>
        <v>784</v>
      </c>
      <c r="H7" s="6">
        <f t="shared" si="2"/>
        <v>616</v>
      </c>
    </row>
    <row r="8" spans="1:8">
      <c r="A8" s="6">
        <f>データ入力シート!M31</f>
        <v>1.0465081000000001</v>
      </c>
      <c r="B8">
        <f>データ入力シート!M17</f>
        <v>1.0819435479999999</v>
      </c>
      <c r="C8" s="6">
        <f t="shared" si="3"/>
        <v>0.96724833928211573</v>
      </c>
      <c r="D8" s="6">
        <f>データ入力シート!$B$31</f>
        <v>22</v>
      </c>
      <c r="E8" s="6">
        <f t="shared" si="0"/>
        <v>484</v>
      </c>
      <c r="F8" s="6">
        <f>データ入力シート!$M$26</f>
        <v>36</v>
      </c>
      <c r="G8" s="6">
        <f t="shared" si="1"/>
        <v>1296</v>
      </c>
      <c r="H8" s="6">
        <f t="shared" si="2"/>
        <v>792</v>
      </c>
    </row>
    <row r="9" spans="1:8">
      <c r="A9" s="6">
        <f>データ入力シート!N31</f>
        <v>1.1579999999999999</v>
      </c>
      <c r="B9">
        <f>データ入力シート!N17</f>
        <v>1.0189999999999999</v>
      </c>
      <c r="C9" s="6">
        <f t="shared" si="3"/>
        <v>1.1364082433758587</v>
      </c>
      <c r="D9" s="6">
        <f>データ入力シート!$B$31</f>
        <v>22</v>
      </c>
      <c r="E9" s="6">
        <f t="shared" si="0"/>
        <v>484</v>
      </c>
      <c r="F9" s="6">
        <f>データ入力シート!$N$26</f>
        <v>43</v>
      </c>
      <c r="G9" s="6">
        <f t="shared" si="1"/>
        <v>1849</v>
      </c>
      <c r="H9" s="6">
        <f t="shared" si="2"/>
        <v>946</v>
      </c>
    </row>
    <row r="10" spans="1:8">
      <c r="A10" s="6">
        <f>データ入力シート!H30</f>
        <v>0.75800000000000001</v>
      </c>
      <c r="B10">
        <f>データ入力シート!H16</f>
        <v>1.1599999999999999</v>
      </c>
      <c r="C10" s="6">
        <f t="shared" si="3"/>
        <v>0.65344827586206899</v>
      </c>
      <c r="D10" s="6">
        <f>データ入力シート!$B$30</f>
        <v>20</v>
      </c>
      <c r="E10" s="6">
        <f t="shared" si="0"/>
        <v>400</v>
      </c>
      <c r="F10" s="6">
        <f>データ入力シート!H26</f>
        <v>19.5</v>
      </c>
      <c r="G10" s="6">
        <f t="shared" si="1"/>
        <v>380.25</v>
      </c>
      <c r="H10" s="6">
        <f t="shared" si="2"/>
        <v>390</v>
      </c>
    </row>
    <row r="11" spans="1:8">
      <c r="A11" s="6">
        <f>データ入力シート!L30</f>
        <v>0.89631899999999998</v>
      </c>
      <c r="B11">
        <f>データ入力シート!L16</f>
        <v>1.08693617</v>
      </c>
      <c r="C11" s="6">
        <f t="shared" si="3"/>
        <v>0.82462892002204691</v>
      </c>
      <c r="D11" s="6">
        <f>データ入力シート!$B$30</f>
        <v>20</v>
      </c>
      <c r="E11" s="6">
        <f t="shared" si="0"/>
        <v>400</v>
      </c>
      <c r="F11" s="6">
        <f>データ入力シート!$L$26</f>
        <v>28</v>
      </c>
      <c r="G11" s="6">
        <f t="shared" si="1"/>
        <v>784</v>
      </c>
      <c r="H11" s="6">
        <f t="shared" si="2"/>
        <v>560</v>
      </c>
    </row>
    <row r="12" spans="1:8">
      <c r="A12" s="6">
        <f>データ入力シート!M30</f>
        <v>1.0269149</v>
      </c>
      <c r="B12">
        <f>データ入力シート!M16</f>
        <v>1.0181702130000001</v>
      </c>
      <c r="C12" s="6">
        <f t="shared" si="3"/>
        <v>1.0085886297677418</v>
      </c>
      <c r="D12" s="6">
        <f>データ入力シート!$B$30</f>
        <v>20</v>
      </c>
      <c r="E12" s="6">
        <f t="shared" si="0"/>
        <v>400</v>
      </c>
      <c r="F12" s="6">
        <f>データ入力シート!$M$26</f>
        <v>36</v>
      </c>
      <c r="G12" s="6">
        <f t="shared" si="1"/>
        <v>1296</v>
      </c>
      <c r="H12" s="6">
        <f t="shared" si="2"/>
        <v>720</v>
      </c>
    </row>
    <row r="13" spans="1:8">
      <c r="A13" s="6">
        <f>データ入力シート!N30</f>
        <v>1.141</v>
      </c>
      <c r="B13">
        <f>データ入力シート!N16</f>
        <v>0.95799999999999996</v>
      </c>
      <c r="C13" s="6">
        <f t="shared" si="3"/>
        <v>1.1910229645093946</v>
      </c>
      <c r="D13" s="6">
        <f>データ入力シート!$B$30</f>
        <v>20</v>
      </c>
      <c r="E13" s="6">
        <f t="shared" si="0"/>
        <v>400</v>
      </c>
      <c r="F13" s="6">
        <f>データ入力シート!$N$26</f>
        <v>43</v>
      </c>
      <c r="G13" s="6">
        <f t="shared" si="1"/>
        <v>1849</v>
      </c>
      <c r="H13" s="6">
        <f t="shared" si="2"/>
        <v>860</v>
      </c>
    </row>
    <row r="14" spans="1:8">
      <c r="A14" s="6">
        <f>データ入力シート!I29</f>
        <v>0.75</v>
      </c>
      <c r="B14">
        <f>データ入力シート!I15</f>
        <v>1.08</v>
      </c>
      <c r="C14" s="6">
        <f t="shared" si="3"/>
        <v>0.69444444444444442</v>
      </c>
      <c r="D14" s="6">
        <f>データ入力シート!$B$29</f>
        <v>18</v>
      </c>
      <c r="E14" s="6">
        <f t="shared" si="0"/>
        <v>324</v>
      </c>
      <c r="F14" s="6">
        <f>データ入力シート!I26</f>
        <v>20.5</v>
      </c>
      <c r="G14" s="6">
        <f t="shared" si="1"/>
        <v>420.25</v>
      </c>
      <c r="H14" s="6">
        <f t="shared" si="2"/>
        <v>369</v>
      </c>
    </row>
    <row r="15" spans="1:8">
      <c r="A15" s="6">
        <f>データ入力シート!L29</f>
        <v>0.87366670000000002</v>
      </c>
      <c r="B15">
        <f>データ入力シート!L15</f>
        <v>1.02</v>
      </c>
      <c r="C15" s="6">
        <f t="shared" si="3"/>
        <v>0.85653598039215684</v>
      </c>
      <c r="D15" s="6">
        <f>データ入力シート!$B$29</f>
        <v>18</v>
      </c>
      <c r="E15" s="6">
        <f t="shared" si="0"/>
        <v>324</v>
      </c>
      <c r="F15" s="6">
        <f>データ入力シート!$L$26</f>
        <v>28</v>
      </c>
      <c r="G15" s="6">
        <f t="shared" si="1"/>
        <v>784</v>
      </c>
      <c r="H15" s="6">
        <f t="shared" si="2"/>
        <v>504</v>
      </c>
    </row>
    <row r="16" spans="1:8">
      <c r="A16" s="6">
        <f>データ入力シート!M29</f>
        <v>1.0055778</v>
      </c>
      <c r="B16">
        <f>データ入力シート!M15</f>
        <v>0.95599999999999996</v>
      </c>
      <c r="C16" s="6">
        <f t="shared" si="3"/>
        <v>1.0518596234309623</v>
      </c>
      <c r="D16" s="6">
        <f>データ入力シート!$B$29</f>
        <v>18</v>
      </c>
      <c r="E16" s="6">
        <f t="shared" si="0"/>
        <v>324</v>
      </c>
      <c r="F16" s="6">
        <f>データ入力シート!$M$26</f>
        <v>36</v>
      </c>
      <c r="G16" s="6">
        <f t="shared" si="1"/>
        <v>1296</v>
      </c>
      <c r="H16" s="6">
        <f t="shared" si="2"/>
        <v>648</v>
      </c>
    </row>
    <row r="17" spans="1:8">
      <c r="A17" s="6">
        <f>データ入力シート!N29</f>
        <v>1.121</v>
      </c>
      <c r="B17">
        <f>データ入力シート!N15</f>
        <v>0.9</v>
      </c>
      <c r="C17" s="6">
        <f t="shared" si="3"/>
        <v>1.2455555555555555</v>
      </c>
      <c r="D17" s="6">
        <f>データ入力シート!$B$29</f>
        <v>18</v>
      </c>
      <c r="E17" s="6">
        <f t="shared" si="0"/>
        <v>324</v>
      </c>
      <c r="F17" s="6">
        <f>データ入力シート!$N$26</f>
        <v>43</v>
      </c>
      <c r="G17" s="6">
        <f t="shared" si="1"/>
        <v>1849</v>
      </c>
      <c r="H17" s="6">
        <f t="shared" si="2"/>
        <v>774</v>
      </c>
    </row>
    <row r="18" spans="1:8">
      <c r="A18" s="6">
        <f>データ入力シート!J28</f>
        <v>0.74399999999999999</v>
      </c>
      <c r="B18">
        <f>データ入力シート!J14</f>
        <v>1.0049999999999999</v>
      </c>
      <c r="C18" s="6">
        <f t="shared" si="3"/>
        <v>0.74029850746268666</v>
      </c>
      <c r="D18" s="6">
        <f>データ入力シート!$B$28</f>
        <v>16</v>
      </c>
      <c r="E18" s="6">
        <f t="shared" si="0"/>
        <v>256</v>
      </c>
      <c r="F18" s="6">
        <f>データ入力シート!J26</f>
        <v>21.6</v>
      </c>
      <c r="G18" s="6">
        <f t="shared" si="1"/>
        <v>466.56000000000006</v>
      </c>
      <c r="H18" s="6">
        <f t="shared" si="2"/>
        <v>345.6</v>
      </c>
    </row>
    <row r="19" spans="1:8">
      <c r="A19" s="6">
        <f>データ入力シート!L28</f>
        <v>0.85046730000000004</v>
      </c>
      <c r="B19">
        <f>データ入力シート!L14</f>
        <v>0.95685046699999998</v>
      </c>
      <c r="C19" s="6">
        <f t="shared" si="3"/>
        <v>0.88881944392675938</v>
      </c>
      <c r="D19" s="6">
        <f>データ入力シート!$B$28</f>
        <v>16</v>
      </c>
      <c r="E19" s="6">
        <f t="shared" si="0"/>
        <v>256</v>
      </c>
      <c r="F19" s="6">
        <f>データ入力シート!$L$26</f>
        <v>28</v>
      </c>
      <c r="G19" s="6">
        <f t="shared" si="1"/>
        <v>784</v>
      </c>
      <c r="H19" s="6">
        <f t="shared" si="2"/>
        <v>448</v>
      </c>
    </row>
    <row r="20" spans="1:8">
      <c r="A20" s="6">
        <f>データ入力シート!M28</f>
        <v>0.98355139999999996</v>
      </c>
      <c r="B20">
        <f>データ入力シート!M14</f>
        <v>0.89666355099999995</v>
      </c>
      <c r="C20" s="6">
        <f t="shared" si="3"/>
        <v>1.096901283545092</v>
      </c>
      <c r="D20" s="6">
        <f>データ入力シート!$B$28</f>
        <v>16</v>
      </c>
      <c r="E20" s="6">
        <f t="shared" si="0"/>
        <v>256</v>
      </c>
      <c r="F20" s="6">
        <f>データ入力シート!$M$26</f>
        <v>36</v>
      </c>
      <c r="G20" s="6">
        <f t="shared" si="1"/>
        <v>1296</v>
      </c>
      <c r="H20" s="6">
        <f t="shared" si="2"/>
        <v>576</v>
      </c>
    </row>
    <row r="21" spans="1:8">
      <c r="A21" s="6">
        <f>データ入力シート!N28</f>
        <v>1.1000000000000001</v>
      </c>
      <c r="B21">
        <f>データ入力シート!N14</f>
        <v>0.84399999999999997</v>
      </c>
      <c r="C21" s="6">
        <f t="shared" si="3"/>
        <v>1.3033175355450239</v>
      </c>
      <c r="D21" s="6">
        <f>データ入力シート!$B$28</f>
        <v>16</v>
      </c>
      <c r="E21" s="6">
        <f t="shared" si="0"/>
        <v>256</v>
      </c>
      <c r="F21" s="6">
        <f>データ入力シート!$N$26</f>
        <v>43</v>
      </c>
      <c r="G21" s="6">
        <f t="shared" si="1"/>
        <v>1849</v>
      </c>
      <c r="H21" s="6">
        <f t="shared" si="2"/>
        <v>688</v>
      </c>
    </row>
    <row r="22" spans="1:8">
      <c r="A22" s="6">
        <f>データ入力シート!K27</f>
        <v>0.73899999999999999</v>
      </c>
      <c r="B22">
        <f>データ入力シート!K13</f>
        <v>0.97</v>
      </c>
      <c r="C22" s="6">
        <f t="shared" si="3"/>
        <v>0.76185567010309274</v>
      </c>
      <c r="D22" s="6">
        <f>データ入力シート!$B$27</f>
        <v>15</v>
      </c>
      <c r="E22" s="6">
        <f t="shared" si="0"/>
        <v>225</v>
      </c>
      <c r="F22" s="6">
        <f>データ入力シート!K26</f>
        <v>22.1</v>
      </c>
      <c r="G22" s="6">
        <f t="shared" si="1"/>
        <v>488.41000000000008</v>
      </c>
      <c r="H22" s="6">
        <f t="shared" si="2"/>
        <v>331.5</v>
      </c>
    </row>
    <row r="23" spans="1:8">
      <c r="A23" s="6">
        <f>データ入力シート!L27</f>
        <v>0.83498090000000003</v>
      </c>
      <c r="B23">
        <f>データ入力シート!L13</f>
        <v>0.934148325</v>
      </c>
      <c r="C23" s="6">
        <f t="shared" si="3"/>
        <v>0.89384188533443021</v>
      </c>
      <c r="D23" s="6">
        <f>データ入力シート!$B$27</f>
        <v>15</v>
      </c>
      <c r="E23" s="6">
        <f t="shared" si="0"/>
        <v>225</v>
      </c>
      <c r="F23" s="6">
        <f>データ入力シート!$L$26</f>
        <v>28</v>
      </c>
      <c r="G23" s="6">
        <f t="shared" si="1"/>
        <v>784</v>
      </c>
      <c r="H23" s="6">
        <f t="shared" si="2"/>
        <v>420</v>
      </c>
    </row>
    <row r="24" spans="1:8">
      <c r="A24" s="6">
        <f>データ入力シート!M27</f>
        <v>0.96512439999999999</v>
      </c>
      <c r="B24">
        <f>データ入力シート!M13</f>
        <v>0.88553588500000002</v>
      </c>
      <c r="C24" s="6">
        <f t="shared" si="3"/>
        <v>1.0898761036657481</v>
      </c>
      <c r="D24" s="6">
        <f>データ入力シート!$B$27</f>
        <v>15</v>
      </c>
      <c r="E24" s="6">
        <f t="shared" si="0"/>
        <v>225</v>
      </c>
      <c r="F24" s="6">
        <f>データ入力シート!$M$26</f>
        <v>36</v>
      </c>
      <c r="G24" s="6">
        <f t="shared" si="1"/>
        <v>1296</v>
      </c>
      <c r="H24" s="6">
        <f t="shared" si="2"/>
        <v>540</v>
      </c>
    </row>
    <row r="25" spans="1:8">
      <c r="A25" s="6">
        <f>データ入力シート!N27</f>
        <v>1.079</v>
      </c>
      <c r="B25">
        <f>データ入力シート!N13</f>
        <v>0.84299999999999997</v>
      </c>
      <c r="C25" s="6">
        <f t="shared" si="3"/>
        <v>1.2799525504151839</v>
      </c>
      <c r="D25" s="6">
        <f>データ入力シート!$B$27</f>
        <v>15</v>
      </c>
      <c r="E25" s="6">
        <f t="shared" si="0"/>
        <v>225</v>
      </c>
      <c r="F25" s="6">
        <f>データ入力シート!$N$26</f>
        <v>43</v>
      </c>
      <c r="G25" s="6">
        <f t="shared" si="1"/>
        <v>1849</v>
      </c>
      <c r="H25" s="6">
        <f t="shared" si="2"/>
        <v>645</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306E6-BC20-4DC3-A5B0-1EE4F48AA946}">
  <dimension ref="A1:B3"/>
  <sheetViews>
    <sheetView workbookViewId="0">
      <selection activeCell="D3" sqref="D3"/>
    </sheetView>
  </sheetViews>
  <sheetFormatPr defaultRowHeight="18"/>
  <cols>
    <col min="1" max="1" width="16.19921875" customWidth="1"/>
    <col min="2" max="2" width="23" customWidth="1"/>
  </cols>
  <sheetData>
    <row r="1" spans="1:2">
      <c r="A1" s="5" t="s">
        <v>9</v>
      </c>
      <c r="B1" s="8" t="s">
        <v>10</v>
      </c>
    </row>
    <row r="2" spans="1:2">
      <c r="A2" s="9">
        <f>データ入力シート!C48</f>
        <v>1</v>
      </c>
      <c r="B2" s="10">
        <f>データ入力シート!E48</f>
        <v>1</v>
      </c>
    </row>
    <row r="3" spans="1:2">
      <c r="A3" s="11">
        <f>データ入力シート!C49</f>
        <v>1.1909726171070423</v>
      </c>
      <c r="B3" s="12">
        <f>データ入力シート!E49</f>
        <v>1.4999999999999998</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8989E-FE2C-4628-A563-C412AD332A16}">
  <dimension ref="A1:G5"/>
  <sheetViews>
    <sheetView workbookViewId="0">
      <selection activeCell="I6" sqref="I6"/>
    </sheetView>
  </sheetViews>
  <sheetFormatPr defaultRowHeight="18"/>
  <sheetData>
    <row r="1" spans="1:7" ht="63.6">
      <c r="A1" s="33" t="s">
        <v>12</v>
      </c>
      <c r="B1" s="34" t="s">
        <v>49</v>
      </c>
      <c r="C1" s="35" t="s">
        <v>50</v>
      </c>
      <c r="D1" s="36" t="s">
        <v>46</v>
      </c>
      <c r="E1" s="35" t="s">
        <v>51</v>
      </c>
      <c r="F1" s="35" t="s">
        <v>13</v>
      </c>
      <c r="G1" s="35" t="s">
        <v>14</v>
      </c>
    </row>
    <row r="2" spans="1:7">
      <c r="A2" s="37"/>
      <c r="B2" s="38">
        <f>データ入力シート!C40</f>
        <v>4</v>
      </c>
      <c r="C2" s="38">
        <f>データ入力シート!D40</f>
        <v>0.41109969167523125</v>
      </c>
      <c r="D2" s="38">
        <f>データ入力シート!E40</f>
        <v>15.79809</v>
      </c>
      <c r="E2" s="38">
        <f>データ入力シート!F40</f>
        <v>0.49907407407407406</v>
      </c>
      <c r="F2" s="38">
        <f>E2*E2</f>
        <v>0.24907493141289436</v>
      </c>
      <c r="G2" s="39">
        <f>E2*E2*E2</f>
        <v>0.12430684076995376</v>
      </c>
    </row>
    <row r="3" spans="1:7">
      <c r="A3" s="33"/>
      <c r="B3" s="40">
        <f>データ入力シート!C41</f>
        <v>5.25</v>
      </c>
      <c r="C3" s="40">
        <f>データ入力シート!D41</f>
        <v>0.53956834532374098</v>
      </c>
      <c r="D3" s="40">
        <f>データ入力シート!E41</f>
        <v>20.516999999999999</v>
      </c>
      <c r="E3" s="40">
        <f>データ入力シート!F41</f>
        <v>0.64814814814814814</v>
      </c>
      <c r="F3" s="40">
        <f t="shared" ref="F3:F5" si="0">E3*E3</f>
        <v>0.42009602194787377</v>
      </c>
      <c r="G3" s="41">
        <f t="shared" ref="G3:G5" si="1">E3*E3*E3</f>
        <v>0.27228445866991818</v>
      </c>
    </row>
    <row r="4" spans="1:7">
      <c r="A4" s="33"/>
      <c r="B4" s="40">
        <f>データ入力シート!C42</f>
        <v>7.4</v>
      </c>
      <c r="C4" s="40">
        <f>データ入力シート!D42</f>
        <v>0.76053442959917783</v>
      </c>
      <c r="D4" s="40">
        <f>データ入力シート!E42</f>
        <v>26.379000000000001</v>
      </c>
      <c r="E4" s="40">
        <f>データ入力シート!F42</f>
        <v>0.83333333333333337</v>
      </c>
      <c r="F4" s="40">
        <f t="shared" si="0"/>
        <v>0.69444444444444453</v>
      </c>
      <c r="G4" s="41">
        <f t="shared" si="1"/>
        <v>0.57870370370370383</v>
      </c>
    </row>
    <row r="5" spans="1:7">
      <c r="A5" s="33"/>
      <c r="B5" s="42">
        <f>データ入力シート!C43</f>
        <v>9.73</v>
      </c>
      <c r="C5" s="42">
        <f>データ入力シート!D43</f>
        <v>1</v>
      </c>
      <c r="D5" s="42">
        <f>データ入力シート!E43</f>
        <v>31.654800000000002</v>
      </c>
      <c r="E5" s="42">
        <f>データ入力シート!F43</f>
        <v>1</v>
      </c>
      <c r="F5" s="42">
        <f t="shared" si="0"/>
        <v>1</v>
      </c>
      <c r="G5" s="43">
        <f t="shared" si="1"/>
        <v>1</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0C7DC-BBF2-4E74-9E89-2775B877ACDC}">
  <dimension ref="A1:F29"/>
  <sheetViews>
    <sheetView workbookViewId="0">
      <selection activeCell="H3" sqref="H3"/>
    </sheetView>
  </sheetViews>
  <sheetFormatPr defaultRowHeight="18"/>
  <cols>
    <col min="1" max="1" width="14.59765625" customWidth="1"/>
  </cols>
  <sheetData>
    <row r="1" spans="1:6">
      <c r="A1" s="14" t="s">
        <v>17</v>
      </c>
      <c r="B1" s="14" t="s">
        <v>18</v>
      </c>
      <c r="C1" t="s">
        <v>19</v>
      </c>
      <c r="D1" s="14" t="s">
        <v>20</v>
      </c>
      <c r="E1" t="s">
        <v>21</v>
      </c>
      <c r="F1" t="s">
        <v>22</v>
      </c>
    </row>
    <row r="2" spans="1:6">
      <c r="A2">
        <f>データ入力シート!D57</f>
        <v>1</v>
      </c>
      <c r="B2">
        <f>データ入力シート!$C$57</f>
        <v>8</v>
      </c>
      <c r="C2">
        <f>B2*B2</f>
        <v>64</v>
      </c>
      <c r="D2">
        <f>データ入力シート!$D$56</f>
        <v>1.5</v>
      </c>
      <c r="E2">
        <f>D2*D2</f>
        <v>2.25</v>
      </c>
      <c r="F2">
        <f>B2*D2</f>
        <v>12</v>
      </c>
    </row>
    <row r="3" spans="1:6">
      <c r="A3">
        <f>データ入力シート!D58</f>
        <v>0.94499999999999995</v>
      </c>
      <c r="B3">
        <f>データ入力シート!$C$58</f>
        <v>30</v>
      </c>
      <c r="C3">
        <f t="shared" ref="C3:C29" si="0">B3*B3</f>
        <v>900</v>
      </c>
      <c r="D3">
        <f>データ入力シート!$D$56</f>
        <v>1.5</v>
      </c>
      <c r="E3">
        <f t="shared" ref="E3:E29" si="1">D3*D3</f>
        <v>2.25</v>
      </c>
      <c r="F3">
        <f t="shared" ref="F3:F29" si="2">B3*D3</f>
        <v>45</v>
      </c>
    </row>
    <row r="4" spans="1:6">
      <c r="A4">
        <f>データ入力シート!D59</f>
        <v>0.9</v>
      </c>
      <c r="B4">
        <f>データ入力シート!$C$59</f>
        <v>50</v>
      </c>
      <c r="C4">
        <f t="shared" si="0"/>
        <v>2500</v>
      </c>
      <c r="D4">
        <f>データ入力シート!$D$56</f>
        <v>1.5</v>
      </c>
      <c r="E4">
        <f t="shared" si="1"/>
        <v>2.25</v>
      </c>
      <c r="F4">
        <f t="shared" si="2"/>
        <v>75</v>
      </c>
    </row>
    <row r="5" spans="1:6">
      <c r="A5">
        <f>データ入力シート!D60</f>
        <v>0.85</v>
      </c>
      <c r="B5">
        <f>データ入力シート!$C$60</f>
        <v>80</v>
      </c>
      <c r="C5">
        <f t="shared" si="0"/>
        <v>6400</v>
      </c>
      <c r="D5">
        <f>データ入力シート!$D$56</f>
        <v>1.5</v>
      </c>
      <c r="E5">
        <f t="shared" si="1"/>
        <v>2.25</v>
      </c>
      <c r="F5">
        <f t="shared" si="2"/>
        <v>120</v>
      </c>
    </row>
    <row r="6" spans="1:6">
      <c r="A6">
        <f>データ入力シート!D61</f>
        <v>0.80700000000000005</v>
      </c>
      <c r="B6">
        <f>データ入力シート!$C$61</f>
        <v>110</v>
      </c>
      <c r="C6">
        <f t="shared" si="0"/>
        <v>12100</v>
      </c>
      <c r="D6">
        <f>データ入力シート!$D$56</f>
        <v>1.5</v>
      </c>
      <c r="E6">
        <f t="shared" si="1"/>
        <v>2.25</v>
      </c>
      <c r="F6">
        <f t="shared" si="2"/>
        <v>165</v>
      </c>
    </row>
    <row r="7" spans="1:6">
      <c r="A7">
        <f>データ入力シート!D62</f>
        <v>0.76800000000000002</v>
      </c>
      <c r="B7">
        <f>データ入力シート!$C$62</f>
        <v>140</v>
      </c>
      <c r="C7">
        <f t="shared" si="0"/>
        <v>19600</v>
      </c>
      <c r="D7">
        <f>データ入力シート!$D$56</f>
        <v>1.5</v>
      </c>
      <c r="E7">
        <f t="shared" si="1"/>
        <v>2.25</v>
      </c>
      <c r="F7">
        <f t="shared" si="2"/>
        <v>210</v>
      </c>
    </row>
    <row r="8" spans="1:6">
      <c r="A8">
        <f>データ入力シート!D63</f>
        <v>0.72199999999999998</v>
      </c>
      <c r="B8">
        <f>データ入力シート!$C$63</f>
        <v>175</v>
      </c>
      <c r="C8">
        <f t="shared" si="0"/>
        <v>30625</v>
      </c>
      <c r="D8">
        <f>データ入力シート!$D$56</f>
        <v>1.5</v>
      </c>
      <c r="E8">
        <f t="shared" si="1"/>
        <v>2.25</v>
      </c>
      <c r="F8">
        <f t="shared" si="2"/>
        <v>262.5</v>
      </c>
    </row>
    <row r="9" spans="1:6">
      <c r="A9">
        <f>データ入力シート!E57</f>
        <v>1</v>
      </c>
      <c r="B9">
        <f>データ入力シート!$C$57</f>
        <v>8</v>
      </c>
      <c r="C9">
        <f t="shared" si="0"/>
        <v>64</v>
      </c>
      <c r="D9">
        <f>データ入力シート!$E$56</f>
        <v>1</v>
      </c>
      <c r="E9">
        <f t="shared" si="1"/>
        <v>1</v>
      </c>
      <c r="F9">
        <f t="shared" si="2"/>
        <v>8</v>
      </c>
    </row>
    <row r="10" spans="1:6">
      <c r="A10">
        <f>データ入力シート!E58</f>
        <v>0.95399999999999996</v>
      </c>
      <c r="B10">
        <f>データ入力シート!$C$58</f>
        <v>30</v>
      </c>
      <c r="C10">
        <f t="shared" si="0"/>
        <v>900</v>
      </c>
      <c r="D10">
        <f>データ入力シート!$E$56</f>
        <v>1</v>
      </c>
      <c r="E10">
        <f t="shared" si="1"/>
        <v>1</v>
      </c>
      <c r="F10">
        <f t="shared" si="2"/>
        <v>30</v>
      </c>
    </row>
    <row r="11" spans="1:6">
      <c r="A11">
        <f>データ入力シート!E59</f>
        <v>0.91500000000000004</v>
      </c>
      <c r="B11">
        <f>データ入力シート!$C$59</f>
        <v>50</v>
      </c>
      <c r="C11">
        <f t="shared" si="0"/>
        <v>2500</v>
      </c>
      <c r="D11">
        <f>データ入力シート!$E$56</f>
        <v>1</v>
      </c>
      <c r="E11">
        <f t="shared" si="1"/>
        <v>1</v>
      </c>
      <c r="F11">
        <f t="shared" si="2"/>
        <v>50</v>
      </c>
    </row>
    <row r="12" spans="1:6">
      <c r="A12">
        <f>データ入力シート!E60</f>
        <v>0.86499999999999999</v>
      </c>
      <c r="B12">
        <f>データ入力シート!$C$60</f>
        <v>80</v>
      </c>
      <c r="C12">
        <f t="shared" si="0"/>
        <v>6400</v>
      </c>
      <c r="D12">
        <f>データ入力シート!$E$56</f>
        <v>1</v>
      </c>
      <c r="E12">
        <f t="shared" si="1"/>
        <v>1</v>
      </c>
      <c r="F12">
        <f t="shared" si="2"/>
        <v>80</v>
      </c>
    </row>
    <row r="13" spans="1:6">
      <c r="A13">
        <f>データ入力シート!E61</f>
        <v>0.82199999999999995</v>
      </c>
      <c r="B13">
        <f>データ入力シート!$C$61</f>
        <v>110</v>
      </c>
      <c r="C13">
        <f t="shared" si="0"/>
        <v>12100</v>
      </c>
      <c r="D13">
        <f>データ入力シート!$E$56</f>
        <v>1</v>
      </c>
      <c r="E13">
        <f t="shared" si="1"/>
        <v>1</v>
      </c>
      <c r="F13">
        <f t="shared" si="2"/>
        <v>110</v>
      </c>
    </row>
    <row r="14" spans="1:6">
      <c r="A14">
        <f>データ入力シート!E62</f>
        <v>0.78200000000000003</v>
      </c>
      <c r="B14">
        <f>データ入力シート!$C$62</f>
        <v>140</v>
      </c>
      <c r="C14">
        <f t="shared" si="0"/>
        <v>19600</v>
      </c>
      <c r="D14">
        <f>データ入力シート!$E$56</f>
        <v>1</v>
      </c>
      <c r="E14">
        <f t="shared" si="1"/>
        <v>1</v>
      </c>
      <c r="F14">
        <f t="shared" si="2"/>
        <v>140</v>
      </c>
    </row>
    <row r="15" spans="1:6">
      <c r="A15">
        <f>データ入力シート!E63</f>
        <v>0.73699999999999999</v>
      </c>
      <c r="B15">
        <f>データ入力シート!$C$63</f>
        <v>175</v>
      </c>
      <c r="C15">
        <f t="shared" si="0"/>
        <v>30625</v>
      </c>
      <c r="D15">
        <f>データ入力シート!$E$56</f>
        <v>1</v>
      </c>
      <c r="E15">
        <f t="shared" si="1"/>
        <v>1</v>
      </c>
      <c r="F15">
        <f t="shared" si="2"/>
        <v>175</v>
      </c>
    </row>
    <row r="16" spans="1:6">
      <c r="A16">
        <f>データ入力シート!F57</f>
        <v>1</v>
      </c>
      <c r="B16">
        <f>データ入力シート!$C$57</f>
        <v>8</v>
      </c>
      <c r="C16">
        <f t="shared" si="0"/>
        <v>64</v>
      </c>
      <c r="D16">
        <f>データ入力シート!$F$56</f>
        <v>0.75</v>
      </c>
      <c r="E16">
        <f t="shared" si="1"/>
        <v>0.5625</v>
      </c>
      <c r="F16">
        <f t="shared" si="2"/>
        <v>6</v>
      </c>
    </row>
    <row r="17" spans="1:6">
      <c r="A17">
        <f>データ入力シート!F58</f>
        <v>0.96</v>
      </c>
      <c r="B17">
        <f>データ入力シート!$C$58</f>
        <v>30</v>
      </c>
      <c r="C17">
        <f t="shared" si="0"/>
        <v>900</v>
      </c>
      <c r="D17">
        <f>データ入力シート!$F$56</f>
        <v>0.75</v>
      </c>
      <c r="E17">
        <f t="shared" si="1"/>
        <v>0.5625</v>
      </c>
      <c r="F17">
        <f t="shared" si="2"/>
        <v>22.5</v>
      </c>
    </row>
    <row r="18" spans="1:6">
      <c r="A18">
        <f>データ入力シート!F59</f>
        <v>0.93799999999999994</v>
      </c>
      <c r="B18">
        <f>データ入力シート!$C$59</f>
        <v>50</v>
      </c>
      <c r="C18">
        <f t="shared" si="0"/>
        <v>2500</v>
      </c>
      <c r="D18">
        <f>データ入力シート!$F$56</f>
        <v>0.75</v>
      </c>
      <c r="E18">
        <f t="shared" si="1"/>
        <v>0.5625</v>
      </c>
      <c r="F18">
        <f t="shared" si="2"/>
        <v>37.5</v>
      </c>
    </row>
    <row r="19" spans="1:6">
      <c r="A19">
        <f>データ入力シート!F60</f>
        <v>0.88200000000000001</v>
      </c>
      <c r="B19">
        <f>データ入力シート!$C$60</f>
        <v>80</v>
      </c>
      <c r="C19">
        <f t="shared" si="0"/>
        <v>6400</v>
      </c>
      <c r="D19">
        <f>データ入力シート!$F$56</f>
        <v>0.75</v>
      </c>
      <c r="E19">
        <f t="shared" si="1"/>
        <v>0.5625</v>
      </c>
      <c r="F19">
        <f t="shared" si="2"/>
        <v>60</v>
      </c>
    </row>
    <row r="20" spans="1:6">
      <c r="A20">
        <f>データ入力シート!F61</f>
        <v>0.84299999999999997</v>
      </c>
      <c r="B20">
        <f>データ入力シート!$C$61</f>
        <v>110</v>
      </c>
      <c r="C20">
        <f t="shared" si="0"/>
        <v>12100</v>
      </c>
      <c r="D20">
        <f>データ入力シート!$F$56</f>
        <v>0.75</v>
      </c>
      <c r="E20">
        <f t="shared" si="1"/>
        <v>0.5625</v>
      </c>
      <c r="F20">
        <f t="shared" si="2"/>
        <v>82.5</v>
      </c>
    </row>
    <row r="21" spans="1:6">
      <c r="A21">
        <f>データ入力シート!F62</f>
        <v>0.80500000000000005</v>
      </c>
      <c r="B21">
        <f>データ入力シート!$C$62</f>
        <v>140</v>
      </c>
      <c r="C21">
        <f t="shared" si="0"/>
        <v>19600</v>
      </c>
      <c r="D21">
        <f>データ入力シート!$F$56</f>
        <v>0.75</v>
      </c>
      <c r="E21">
        <f t="shared" si="1"/>
        <v>0.5625</v>
      </c>
      <c r="F21">
        <f t="shared" si="2"/>
        <v>105</v>
      </c>
    </row>
    <row r="22" spans="1:6">
      <c r="A22">
        <f>データ入力シート!F63</f>
        <v>0.76100000000000001</v>
      </c>
      <c r="B22">
        <f>データ入力シート!$C$63</f>
        <v>175</v>
      </c>
      <c r="C22">
        <f t="shared" si="0"/>
        <v>30625</v>
      </c>
      <c r="D22">
        <f>データ入力シート!$F$56</f>
        <v>0.75</v>
      </c>
      <c r="E22">
        <f t="shared" si="1"/>
        <v>0.5625</v>
      </c>
      <c r="F22">
        <f t="shared" si="2"/>
        <v>131.25</v>
      </c>
    </row>
    <row r="23" spans="1:6">
      <c r="A23">
        <f>データ入力シート!G57</f>
        <v>1</v>
      </c>
      <c r="B23">
        <f>データ入力シート!$C$57</f>
        <v>8</v>
      </c>
      <c r="C23">
        <f t="shared" si="0"/>
        <v>64</v>
      </c>
      <c r="D23">
        <f>データ入力シート!$G$56</f>
        <v>0.5</v>
      </c>
      <c r="E23">
        <f t="shared" si="1"/>
        <v>0.25</v>
      </c>
      <c r="F23">
        <f t="shared" si="2"/>
        <v>4</v>
      </c>
    </row>
    <row r="24" spans="1:6">
      <c r="A24">
        <f>データ入力シート!G58</f>
        <v>0.96899999999999997</v>
      </c>
      <c r="B24">
        <f>データ入力シート!$C$58</f>
        <v>30</v>
      </c>
      <c r="C24">
        <f t="shared" si="0"/>
        <v>900</v>
      </c>
      <c r="D24">
        <f>データ入力シート!$G$56</f>
        <v>0.5</v>
      </c>
      <c r="E24">
        <f t="shared" si="1"/>
        <v>0.25</v>
      </c>
      <c r="F24">
        <f t="shared" si="2"/>
        <v>15</v>
      </c>
    </row>
    <row r="25" spans="1:6">
      <c r="A25">
        <f>データ入力シート!G59</f>
        <v>0.94299999999999995</v>
      </c>
      <c r="B25">
        <f>データ入力シート!$C$59</f>
        <v>50</v>
      </c>
      <c r="C25">
        <f t="shared" si="0"/>
        <v>2500</v>
      </c>
      <c r="D25">
        <f>データ入力シート!$G$56</f>
        <v>0.5</v>
      </c>
      <c r="E25">
        <f t="shared" si="1"/>
        <v>0.25</v>
      </c>
      <c r="F25">
        <f t="shared" si="2"/>
        <v>25</v>
      </c>
    </row>
    <row r="26" spans="1:6">
      <c r="A26">
        <f>データ入力シート!G60</f>
        <v>0.90600000000000003</v>
      </c>
      <c r="B26">
        <f>データ入力シート!$C$60</f>
        <v>80</v>
      </c>
      <c r="C26">
        <f t="shared" si="0"/>
        <v>6400</v>
      </c>
      <c r="D26">
        <f>データ入力シート!$G$56</f>
        <v>0.5</v>
      </c>
      <c r="E26">
        <f t="shared" si="1"/>
        <v>0.25</v>
      </c>
      <c r="F26">
        <f t="shared" si="2"/>
        <v>40</v>
      </c>
    </row>
    <row r="27" spans="1:6">
      <c r="A27">
        <f>データ入力シート!G61</f>
        <v>0.873</v>
      </c>
      <c r="B27">
        <f>データ入力シート!$C$61</f>
        <v>110</v>
      </c>
      <c r="C27">
        <f t="shared" si="0"/>
        <v>12100</v>
      </c>
      <c r="D27">
        <f>データ入力シート!$G$56</f>
        <v>0.5</v>
      </c>
      <c r="E27">
        <f t="shared" si="1"/>
        <v>0.25</v>
      </c>
      <c r="F27">
        <f t="shared" si="2"/>
        <v>55</v>
      </c>
    </row>
    <row r="28" spans="1:6">
      <c r="A28">
        <f>データ入力シート!G62</f>
        <v>0.84099999999999997</v>
      </c>
      <c r="B28">
        <f>データ入力シート!$C$62</f>
        <v>140</v>
      </c>
      <c r="C28">
        <f t="shared" si="0"/>
        <v>19600</v>
      </c>
      <c r="D28">
        <f>データ入力シート!$G$56</f>
        <v>0.5</v>
      </c>
      <c r="E28">
        <f t="shared" si="1"/>
        <v>0.25</v>
      </c>
      <c r="F28">
        <f t="shared" si="2"/>
        <v>70</v>
      </c>
    </row>
    <row r="29" spans="1:6">
      <c r="A29">
        <f>データ入力シート!G63</f>
        <v>0.80800000000000005</v>
      </c>
      <c r="B29">
        <f>データ入力シート!$C$63</f>
        <v>175</v>
      </c>
      <c r="C29">
        <f t="shared" si="0"/>
        <v>30625</v>
      </c>
      <c r="D29">
        <f>データ入力シート!$G$56</f>
        <v>0.5</v>
      </c>
      <c r="E29">
        <f t="shared" si="1"/>
        <v>0.25</v>
      </c>
      <c r="F29">
        <f t="shared" si="2"/>
        <v>87.5</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データ入力シート</vt:lpstr>
      <vt:lpstr>boundary_dataset</vt:lpstr>
      <vt:lpstr>lowt_dataset_c</vt:lpstr>
      <vt:lpstr>hight_dataset_c</vt:lpstr>
      <vt:lpstr>lowt_dataset_p</vt:lpstr>
      <vt:lpstr>hight_dataset_p</vt:lpstr>
      <vt:lpstr>cr_correction</vt:lpstr>
      <vt:lpstr>eirfplr</vt:lpstr>
      <vt:lpstr>piping_correction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石闪瑞</dc:creator>
  <cp:lastModifiedBy>shanr</cp:lastModifiedBy>
  <dcterms:created xsi:type="dcterms:W3CDTF">2015-06-05T18:19:34Z</dcterms:created>
  <dcterms:modified xsi:type="dcterms:W3CDTF">2022-08-17T05:16:26Z</dcterms:modified>
</cp:coreProperties>
</file>