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tetitromso-my.sharepoint.com/personal/cci002_uit_no/Documents/PhD/Project/Methods/RNA extraction/"/>
    </mc:Choice>
  </mc:AlternateContent>
  <xr:revisionPtr revIDLastSave="0" documentId="8_{43156E00-7A44-4D5D-AACA-5CFC3DBA6701}" xr6:coauthVersionLast="47" xr6:coauthVersionMax="47" xr10:uidLastSave="{00000000-0000-0000-0000-000000000000}"/>
  <bookViews>
    <workbookView xWindow="19090" yWindow="-110" windowWidth="25820" windowHeight="13900" activeTab="1" xr2:uid="{14074C37-C1E6-4363-8D93-020A607638E5}"/>
  </bookViews>
  <sheets>
    <sheet name="Sheet2" sheetId="2" r:id="rId1"/>
    <sheet name="Sheet3" sheetId="3" r:id="rId2"/>
  </sheets>
  <calcPr calcId="191029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8" i="2" l="1"/>
  <c r="K46" i="2"/>
  <c r="K44" i="2"/>
  <c r="K42" i="2"/>
  <c r="K40" i="2"/>
  <c r="K38" i="2"/>
  <c r="J48" i="2"/>
  <c r="J46" i="2"/>
  <c r="J44" i="2"/>
  <c r="J42" i="2"/>
  <c r="J40" i="2"/>
  <c r="J38" i="2"/>
  <c r="I38" i="2"/>
  <c r="H48" i="2"/>
  <c r="H46" i="2"/>
  <c r="H44" i="2"/>
  <c r="H42" i="2"/>
  <c r="H40" i="2"/>
  <c r="H38" i="2"/>
  <c r="G48" i="2"/>
  <c r="E48" i="2"/>
  <c r="G46" i="2"/>
  <c r="E46" i="2"/>
  <c r="G44" i="2"/>
  <c r="E44" i="2"/>
  <c r="G42" i="2"/>
  <c r="E42" i="2"/>
  <c r="G40" i="2"/>
  <c r="E40" i="2"/>
  <c r="G38" i="2"/>
  <c r="E38" i="2"/>
  <c r="G36" i="2"/>
  <c r="E36" i="2"/>
  <c r="G34" i="2"/>
  <c r="E34" i="2"/>
  <c r="G32" i="2"/>
  <c r="E32" i="2"/>
  <c r="G30" i="2"/>
  <c r="E30" i="2"/>
  <c r="G28" i="2"/>
  <c r="E28" i="2"/>
  <c r="G26" i="2"/>
  <c r="E26" i="2"/>
  <c r="G24" i="2"/>
  <c r="E24" i="2"/>
  <c r="G22" i="2"/>
  <c r="E22" i="2"/>
  <c r="G20" i="2"/>
  <c r="E20" i="2"/>
  <c r="G18" i="2"/>
  <c r="E18" i="2"/>
  <c r="G16" i="2"/>
  <c r="E16" i="2"/>
  <c r="G14" i="2"/>
  <c r="E14" i="2"/>
  <c r="G12" i="2"/>
  <c r="E12" i="2"/>
  <c r="G10" i="2"/>
  <c r="E10" i="2"/>
  <c r="G8" i="2"/>
  <c r="E8" i="2"/>
  <c r="G6" i="2"/>
  <c r="E6" i="2"/>
  <c r="G4" i="2"/>
  <c r="E4" i="2"/>
  <c r="G2" i="2"/>
  <c r="E2" i="2"/>
  <c r="H24" i="2" l="1"/>
  <c r="H12" i="2"/>
  <c r="H20" i="2"/>
  <c r="H28" i="2"/>
  <c r="H36" i="2"/>
  <c r="H34" i="2"/>
  <c r="H10" i="2"/>
  <c r="H6" i="2"/>
  <c r="H14" i="2"/>
  <c r="H22" i="2"/>
  <c r="H30" i="2"/>
  <c r="H8" i="2"/>
  <c r="H16" i="2"/>
  <c r="I14" i="2" s="1"/>
  <c r="H32" i="2"/>
  <c r="I26" i="2" s="1"/>
  <c r="J36" i="2" s="1"/>
  <c r="K36" i="2" s="1"/>
  <c r="H4" i="2"/>
  <c r="H18" i="2"/>
  <c r="H2" i="2"/>
  <c r="H26" i="2"/>
  <c r="I2" i="2" l="1"/>
  <c r="J8" i="2" s="1"/>
  <c r="K8" i="2" s="1"/>
  <c r="J14" i="2"/>
  <c r="K14" i="2" s="1"/>
  <c r="J6" i="2"/>
  <c r="J10" i="2"/>
  <c r="K10" i="2" s="1"/>
  <c r="J2" i="2"/>
  <c r="K2" i="2" s="1"/>
  <c r="J22" i="2"/>
  <c r="K22" i="2" s="1"/>
  <c r="J20" i="2"/>
  <c r="K20" i="2" s="1"/>
  <c r="J24" i="2"/>
  <c r="K24" i="2" s="1"/>
  <c r="J12" i="2"/>
  <c r="K12" i="2" s="1"/>
  <c r="J28" i="2"/>
  <c r="K28" i="2" s="1"/>
  <c r="J16" i="2"/>
  <c r="K16" i="2" s="1"/>
  <c r="J32" i="2"/>
  <c r="K32" i="2" s="1"/>
  <c r="J18" i="2"/>
  <c r="K18" i="2" s="1"/>
  <c r="J34" i="2"/>
  <c r="K34" i="2" s="1"/>
  <c r="J26" i="2"/>
  <c r="K26" i="2" s="1"/>
  <c r="J30" i="2"/>
  <c r="K30" i="2" s="1"/>
  <c r="J4" i="2" l="1"/>
  <c r="K4" i="2" s="1"/>
</calcChain>
</file>

<file path=xl/sharedStrings.xml><?xml version="1.0" encoding="utf-8"?>
<sst xmlns="http://schemas.openxmlformats.org/spreadsheetml/2006/main" count="143" uniqueCount="28">
  <si>
    <t>ID</t>
  </si>
  <si>
    <t>ZT</t>
  </si>
  <si>
    <t>ARNTL</t>
  </si>
  <si>
    <t>Liver</t>
  </si>
  <si>
    <t>k1</t>
  </si>
  <si>
    <t>k2</t>
  </si>
  <si>
    <t>k3</t>
  </si>
  <si>
    <t>k4</t>
  </si>
  <si>
    <t>k5</t>
  </si>
  <si>
    <t>k6</t>
  </si>
  <si>
    <t>Kidney</t>
  </si>
  <si>
    <t>Lungs</t>
  </si>
  <si>
    <t>NA</t>
  </si>
  <si>
    <t>sample</t>
  </si>
  <si>
    <t>RPLP0</t>
  </si>
  <si>
    <t>Average</t>
  </si>
  <si>
    <t xml:space="preserve">LIVER </t>
  </si>
  <si>
    <t xml:space="preserve">KIDNEY </t>
  </si>
  <si>
    <t xml:space="preserve">LUNGS </t>
  </si>
  <si>
    <t>∆CT</t>
  </si>
  <si>
    <t>Control average ∆CT</t>
  </si>
  <si>
    <t>∆∆CT</t>
  </si>
  <si>
    <t>2^(-∆∆CT)</t>
  </si>
  <si>
    <t>ZT18</t>
  </si>
  <si>
    <t>ZT6</t>
  </si>
  <si>
    <t xml:space="preserve">VC </t>
  </si>
  <si>
    <t>Tissue</t>
  </si>
  <si>
    <t>Visual cortex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</si>
</sst>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_ ;\-0.00\ "/>
    <numFmt numFmtId="165" formatCode="###0.00;\-###0.00"/>
    <numFmt numFmtId="166" formatCode="0.0_ ;\-0.0\ "/>
  </numFmts>
  <fonts count="2" x14ac:knownFonts="1">
    <font>
      <sz val="11"/>
      <color theme="1"/>
      <name val="Calibri"/>
      <family val="2"/>
      <scheme val="minor"/>
    </font>
    <font>
      <sz val="8.25"/>
      <name val="Microsoft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 applyProtection="1">
      <alignment vertical="top"/>
      <protection locked="0"/>
    </xf>
    <xf numFmtId="165" fontId="1" fillId="0" borderId="0" xfId="0" applyNumberFormat="1" applyFont="1" applyAlignment="1">
      <alignment vertical="center"/>
    </xf>
    <xf numFmtId="165" fontId="1" fillId="0" borderId="0" xfId="0" applyNumberFormat="1" applyFont="1" applyAlignment="1" applyProtection="1">
      <alignment vertical="top"/>
      <protection locked="0"/>
    </xf>
    <xf numFmtId="165" fontId="1" fillId="2" borderId="0" xfId="0" applyNumberFormat="1" applyFont="1" applyFill="1" applyAlignment="1">
      <alignment vertical="center"/>
    </xf>
    <xf numFmtId="164" fontId="0" fillId="0" borderId="0" xfId="0" applyNumberFormat="1"/>
    <xf numFmtId="166" fontId="0" fillId="0" borderId="0" xfId="0" applyNumberFormat="1"/>
    <xf numFmtId="164" fontId="0" fillId="3" borderId="0" xfId="0" applyNumberForma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Liver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Sheet2!$M$1</c:f>
              <c:strCache>
                <c:ptCount val="1"/>
                <c:pt idx="0">
                  <c:v>ZT18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Sheet2!$M$2:$M$4</c:f>
              <c:numCache>
                <c:formatCode>0.0_ ;\-0.0\ </c:formatCode>
                <c:ptCount val="3"/>
                <c:pt idx="0">
                  <c:v>4.3653198428942463</c:v>
                </c:pt>
                <c:pt idx="1">
                  <c:v>3.1716096472561528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D9-4EC8-9810-F7597C7203D1}"/>
            </c:ext>
          </c:extLst>
        </c:ser>
        <c:ser>
          <c:idx val="1"/>
          <c:order val="1"/>
          <c:tx>
            <c:strRef>
              <c:f>Sheet2!$N$1</c:f>
              <c:strCache>
                <c:ptCount val="1"/>
                <c:pt idx="0">
                  <c:v>ZT6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Sheet2!$N$2:$N$4</c:f>
              <c:numCache>
                <c:formatCode>0.0_ ;\-0.0\ </c:formatCode>
                <c:ptCount val="3"/>
                <c:pt idx="0">
                  <c:v>0.75627550992266002</c:v>
                </c:pt>
                <c:pt idx="1">
                  <c:v>0.8017891660521137</c:v>
                </c:pt>
                <c:pt idx="2">
                  <c:v>1.6491485575113221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D9-4EC8-9810-F7597C720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83411439"/>
        <c:axId val="645586159"/>
      </c:barChart>
      <c:catAx>
        <c:axId val="9834114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86159"/>
        <c:crosses val="autoZero"/>
        <c:auto val="1"/>
        <c:lblAlgn val="ctr"/>
        <c:lblOffset val="100"/>
        <c:noMultiLvlLbl val="0"/>
      </c:catAx>
      <c:valAx>
        <c:axId val="64558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;\-0.0\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11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Kidney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Sheet2!$M$14</c:f>
              <c:strCache>
                <c:ptCount val="1"/>
                <c:pt idx="0">
                  <c:v>ZT18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Sheet2!$M$15:$M$17</c:f>
              <c:numCache>
                <c:formatCode>General</c:formatCode>
                <c:ptCount val="3"/>
                <c:pt idx="0">
                  <c:v>0.78096931525325508</c:v>
                </c:pt>
                <c:pt idx="1">
                  <c:v>0.75848096212091676</c:v>
                </c:pt>
                <c:pt idx="2">
                  <c:v>0.79383249095764785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C-4B19-B937-6BD8356995A9}"/>
            </c:ext>
          </c:extLst>
        </c:ser>
        <c:ser>
          <c:idx val="1"/>
          <c:order val="1"/>
          <c:tx>
            <c:strRef>
              <c:f>Sheet2!$N$14</c:f>
              <c:strCache>
                <c:ptCount val="1"/>
                <c:pt idx="0">
                  <c:v>ZT6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Sheet2!$N$15:$N$17</c:f>
              <c:numCache>
                <c:formatCode>General</c:formatCode>
                <c:ptCount val="3"/>
                <c:pt idx="0">
                  <c:v>0.81694059110542128</c:v>
                </c:pt>
                <c:pt idx="1">
                  <c:v>1.0070884425392568</c:v>
                </c:pt>
                <c:pt idx="2">
                  <c:v>1.2154634751049138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C-4B19-B937-6BD8356995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1640831"/>
        <c:axId val="645554479"/>
      </c:barChart>
      <c:catAx>
        <c:axId val="8116408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5554479"/>
        <c:crosses val="autoZero"/>
        <c:auto val="1"/>
        <c:lblAlgn val="ctr"/>
        <c:lblOffset val="100"/>
        <c:noMultiLvlLbl val="0"/>
      </c:catAx>
      <c:valAx>
        <c:axId val="64555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6408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Lungs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Sheet2!$M$26</c:f>
              <c:strCache>
                <c:ptCount val="1"/>
                <c:pt idx="0">
                  <c:v>ZT18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Sheet2!$M$27:$M$29</c:f>
              <c:numCache>
                <c:formatCode>General</c:formatCode>
                <c:ptCount val="3"/>
                <c:pt idx="0">
                  <c:v>0.68264410852345236</c:v>
                </c:pt>
                <c:pt idx="1">
                  <c:v>3.7047139591317437</c:v>
                </c:pt>
                <c:pt idx="2">
                  <c:v>3.5096593076694274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64-49B6-B121-DB2E0995888D}"/>
            </c:ext>
          </c:extLst>
        </c:ser>
        <c:ser>
          <c:idx val="1"/>
          <c:order val="1"/>
          <c:tx>
            <c:strRef>
              <c:f>Sheet2!$N$26</c:f>
              <c:strCache>
                <c:ptCount val="1"/>
                <c:pt idx="0">
                  <c:v>ZT6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Sheet2!$N$27:$N$29</c:f>
              <c:numCache>
                <c:formatCode>General</c:formatCode>
                <c:ptCount val="3"/>
                <c:pt idx="0">
                  <c:v>0.35109764903820334</c:v>
                </c:pt>
                <c:pt idx="1">
                  <c:v>1.2109221130178707</c:v>
                </c:pt>
                <c:pt idx="2">
                  <c:v>2.352100469079792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64-49B6-B121-DB2E099588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7154175"/>
        <c:axId val="661568991"/>
      </c:barChart>
      <c:catAx>
        <c:axId val="6671541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68991"/>
        <c:crosses val="autoZero"/>
        <c:auto val="1"/>
        <c:lblAlgn val="ctr"/>
        <c:lblOffset val="100"/>
        <c:noMultiLvlLbl val="0"/>
      </c:catAx>
      <c:valAx>
        <c:axId val="66156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154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Visual</a:t>
            </a:r>
            <a:r>
              <a:rPr lang="en-GB" baseline="0"/>
              <a:t> cortex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Sheet2!$M$38</c:f>
              <c:strCache>
                <c:ptCount val="1"/>
                <c:pt idx="0">
                  <c:v>ZT18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Sheet2!$M$39:$M$41</c:f>
              <c:numCache>
                <c:formatCode>General</c:formatCode>
                <c:ptCount val="3"/>
                <c:pt idx="0">
                  <c:v>2.9681741027530761</c:v>
                </c:pt>
                <c:pt idx="1">
                  <c:v>2.9833556252243514</c:v>
                </c:pt>
                <c:pt idx="2">
                  <c:v>2.9091947751608309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B5-435F-9DDA-2D671B5C6664}"/>
            </c:ext>
          </c:extLst>
        </c:ser>
        <c:ser>
          <c:idx val="1"/>
          <c:order val="1"/>
          <c:tx>
            <c:strRef>
              <c:f>Sheet2!$N$38</c:f>
              <c:strCache>
                <c:ptCount val="1"/>
                <c:pt idx="0">
                  <c:v>ZT6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Sheet2!$N$39:$N$41</c:f>
              <c:numCache>
                <c:formatCode>General</c:formatCode>
                <c:ptCount val="3"/>
                <c:pt idx="0">
                  <c:v>0.19071850862505657</c:v>
                </c:pt>
                <c:pt idx="1">
                  <c:v>2.4146297912649897</c:v>
                </c:pt>
                <c:pt idx="2">
                  <c:v>2.1714838485322834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B5-435F-9DDA-2D671B5C6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08257055"/>
        <c:axId val="661558911"/>
      </c:barChart>
      <c:catAx>
        <c:axId val="8082570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58911"/>
        <c:crosses val="autoZero"/>
        <c:auto val="1"/>
        <c:lblAlgn val="ctr"/>
        <c:lblOffset val="100"/>
        <c:noMultiLvlLbl val="0"/>
      </c:catAx>
      <c:valAx>
        <c:axId val="66155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257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463550</xdr:colOff>
      <xdr:row>0</xdr:row>
      <xdr:rowOff>68262</xdr:rowOff>
    </xdr:from>
    <xdr:to>
      <xdr:col>20</xdr:col>
      <xdr:colOff>404812</xdr:colOff>
      <xdr:row>11</xdr:row>
      <xdr:rowOff>95249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0134794-84EE-92B8-889B-95DA1B0EC6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448469</xdr:colOff>
      <xdr:row>12</xdr:row>
      <xdr:rowOff>21430</xdr:rowOff>
    </xdr:from>
    <xdr:to>
      <xdr:col>20</xdr:col>
      <xdr:colOff>468313</xdr:colOff>
      <xdr:row>23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44FCED3-771E-B90F-D473-6724C8CAAD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472280</xdr:colOff>
      <xdr:row>24</xdr:row>
      <xdr:rowOff>108744</xdr:rowOff>
    </xdr:from>
    <xdr:to>
      <xdr:col>20</xdr:col>
      <xdr:colOff>349250</xdr:colOff>
      <xdr:row>37</xdr:row>
      <xdr:rowOff>71437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CC4BBE-2555-21A3-A912-93877D3BA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400843</xdr:colOff>
      <xdr:row>37</xdr:row>
      <xdr:rowOff>156368</xdr:rowOff>
    </xdr:from>
    <xdr:to>
      <xdr:col>20</xdr:col>
      <xdr:colOff>420687</xdr:colOff>
      <xdr:row>50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0868A4D-717F-0131-BF5A-856C2AD6E3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E3734-3453-4144-BFCC-9B2180FC2F7A}">
  <dimension ref="A1:N49"/>
  <sheetViews>
    <sheetView topLeftCell="A10" zoomScale="80" zoomScaleNormal="80" workbookViewId="0">
      <selection activeCell="M1" sqref="M1:N41"/>
    </sheetView>
  </sheetViews>
  <sheetFormatPr defaultRowHeight="14.5" x14ac:dyDescent="0.35"/>
  <cols>
    <col min="8" max="8" width="18.1796875" customWidth="1"/>
    <col min="9" max="9" width="18.54296875" customWidth="1"/>
    <col min="10" max="10" width="11.453125" customWidth="1"/>
    <col min="11" max="11" width="9.7265625" customWidth="1"/>
    <col min="13" max="13" width="6.90625" customWidth="1"/>
    <col min="14" max="14" width="5.90625" customWidth="1"/>
  </cols>
  <sheetData>
    <row r="1" spans="1:14" x14ac:dyDescent="0.35">
      <c r="A1" s="1" t="s">
        <v>13</v>
      </c>
      <c r="B1" s="1" t="s">
        <v>0</v>
      </c>
      <c r="C1" s="1" t="s">
        <v>1</v>
      </c>
      <c r="D1" s="1" t="s">
        <v>14</v>
      </c>
      <c r="E1" s="1" t="s">
        <v>15</v>
      </c>
      <c r="F1" s="1" t="s">
        <v>2</v>
      </c>
      <c r="G1" s="1" t="s">
        <v>2</v>
      </c>
      <c r="H1" s="1" t="s">
        <v>19</v>
      </c>
      <c r="I1" s="1" t="s">
        <v>20</v>
      </c>
      <c r="J1" t="s">
        <v>21</v>
      </c>
      <c r="K1" s="1" t="s">
        <v>22</v>
      </c>
      <c r="M1" s="1" t="s">
        <v>23</v>
      </c>
      <c r="N1" t="s">
        <v>24</v>
      </c>
    </row>
    <row r="2" spans="1:14" x14ac:dyDescent="0.35">
      <c r="A2" t="s">
        <v>16</v>
      </c>
      <c r="B2" t="s">
        <v>4</v>
      </c>
      <c r="C2">
        <v>18</v>
      </c>
      <c r="D2" s="2">
        <v>22.985167184652202</v>
      </c>
      <c r="E2" s="3">
        <f>AVERAGE(D2:D3)</f>
        <v>22.860472068397399</v>
      </c>
      <c r="F2" s="2">
        <v>30.434622465104699</v>
      </c>
      <c r="G2" s="3">
        <f>AVERAGE(F2:F3)</f>
        <v>30.370517382913299</v>
      </c>
      <c r="H2" s="5">
        <f>G2-E2</f>
        <v>7.5100453145158994</v>
      </c>
      <c r="I2" s="5">
        <f>AVERAGE(H4,H12,H8)</f>
        <v>9.6361326771569829</v>
      </c>
      <c r="J2" s="5">
        <f>H2-I2</f>
        <v>-2.1260873626410834</v>
      </c>
      <c r="K2" s="5">
        <f>2^(-J2)</f>
        <v>4.3653198428942463</v>
      </c>
      <c r="M2" s="6">
        <v>4.3653198428942463</v>
      </c>
      <c r="N2" s="6">
        <v>0.75627550992266002</v>
      </c>
    </row>
    <row r="3" spans="1:14" x14ac:dyDescent="0.35">
      <c r="A3" t="s">
        <v>16</v>
      </c>
      <c r="B3" t="s">
        <v>4</v>
      </c>
      <c r="C3">
        <v>18</v>
      </c>
      <c r="D3" s="2">
        <v>22.735776952142601</v>
      </c>
      <c r="E3" s="3"/>
      <c r="F3" s="2">
        <v>30.306412300721899</v>
      </c>
      <c r="G3" s="3"/>
      <c r="H3" s="5"/>
      <c r="I3" s="5"/>
      <c r="J3" s="5"/>
      <c r="K3" s="5"/>
      <c r="M3" s="6">
        <v>3.1716096472561528</v>
      </c>
      <c r="N3" s="6">
        <v>0.8017891660521137</v>
      </c>
    </row>
    <row r="4" spans="1:14" x14ac:dyDescent="0.35">
      <c r="A4" t="s">
        <v>16</v>
      </c>
      <c r="B4" t="s">
        <v>5</v>
      </c>
      <c r="C4">
        <v>6</v>
      </c>
      <c r="D4" s="2">
        <v>22.364603165929999</v>
      </c>
      <c r="E4" s="3">
        <f t="shared" ref="E4:E34" si="0">AVERAGE(D4:D5)</f>
        <v>22.445012605566902</v>
      </c>
      <c r="F4" s="2">
        <v>32.486196510296601</v>
      </c>
      <c r="G4" s="3">
        <f t="shared" ref="G4:G34" si="1">AVERAGE(F4:F5)</f>
        <v>32.484161475981999</v>
      </c>
      <c r="H4" s="5">
        <f>G4-E4</f>
        <v>10.039148870415097</v>
      </c>
      <c r="I4" s="5"/>
      <c r="J4" s="5">
        <f>H4-I2</f>
        <v>0.40301619325811444</v>
      </c>
      <c r="K4" s="5">
        <f>2^(-J4)</f>
        <v>0.75627550992266002</v>
      </c>
      <c r="M4" s="6"/>
      <c r="N4" s="6">
        <v>1.6491485575113221</v>
      </c>
    </row>
    <row r="5" spans="1:14" x14ac:dyDescent="0.35">
      <c r="A5" t="s">
        <v>16</v>
      </c>
      <c r="B5" t="s">
        <v>5</v>
      </c>
      <c r="C5">
        <v>6</v>
      </c>
      <c r="D5" s="2">
        <v>22.525422045203801</v>
      </c>
      <c r="E5" s="3"/>
      <c r="F5" s="2">
        <v>32.482126441667397</v>
      </c>
      <c r="G5" s="3"/>
      <c r="H5" s="5"/>
      <c r="I5" s="5"/>
      <c r="J5" s="5"/>
      <c r="K5" s="5"/>
    </row>
    <row r="6" spans="1:14" x14ac:dyDescent="0.35">
      <c r="A6" t="s">
        <v>16</v>
      </c>
      <c r="B6" t="s">
        <v>6</v>
      </c>
      <c r="C6">
        <v>18</v>
      </c>
      <c r="D6" s="4">
        <v>36.079910027724999</v>
      </c>
      <c r="E6" s="3">
        <f t="shared" si="0"/>
        <v>35.489431583030253</v>
      </c>
      <c r="F6" s="2">
        <v>0</v>
      </c>
      <c r="G6" s="3">
        <f t="shared" si="1"/>
        <v>0</v>
      </c>
      <c r="H6" s="5">
        <f>G6-E6</f>
        <v>-35.489431583030253</v>
      </c>
      <c r="I6" s="5"/>
      <c r="J6" s="7">
        <f>H6-I2</f>
        <v>-45.125564260187232</v>
      </c>
      <c r="K6" s="5"/>
    </row>
    <row r="7" spans="1:14" x14ac:dyDescent="0.35">
      <c r="A7" t="s">
        <v>16</v>
      </c>
      <c r="B7" t="s">
        <v>6</v>
      </c>
      <c r="C7">
        <v>18</v>
      </c>
      <c r="D7" s="4">
        <v>34.8989531383355</v>
      </c>
      <c r="E7" s="3"/>
      <c r="F7" s="2">
        <v>0</v>
      </c>
      <c r="G7" s="3"/>
      <c r="H7" s="5"/>
      <c r="I7" s="5"/>
      <c r="J7" s="5"/>
      <c r="K7" s="5"/>
    </row>
    <row r="8" spans="1:14" x14ac:dyDescent="0.35">
      <c r="A8" t="s">
        <v>16</v>
      </c>
      <c r="B8" t="s">
        <v>7</v>
      </c>
      <c r="C8">
        <v>6</v>
      </c>
      <c r="D8" s="2">
        <v>22.842951117077099</v>
      </c>
      <c r="E8" s="3">
        <f t="shared" si="0"/>
        <v>22.905158036002398</v>
      </c>
      <c r="F8" s="2">
        <v>32.760949373556898</v>
      </c>
      <c r="G8" s="3">
        <f t="shared" si="1"/>
        <v>32.85999588443245</v>
      </c>
      <c r="H8" s="5">
        <f>G8-E8</f>
        <v>9.9548378484300528</v>
      </c>
      <c r="I8" s="5"/>
      <c r="J8" s="5">
        <f>H8-I2</f>
        <v>0.31870517127306996</v>
      </c>
      <c r="K8" s="5">
        <f>2^(-J8)</f>
        <v>0.8017891660521137</v>
      </c>
    </row>
    <row r="9" spans="1:14" x14ac:dyDescent="0.35">
      <c r="A9" t="s">
        <v>16</v>
      </c>
      <c r="B9" t="s">
        <v>7</v>
      </c>
      <c r="C9">
        <v>6</v>
      </c>
      <c r="D9" s="2">
        <v>22.967364954927699</v>
      </c>
      <c r="E9" s="3"/>
      <c r="F9" s="2">
        <v>32.959042395308003</v>
      </c>
      <c r="G9" s="3"/>
      <c r="H9" s="5"/>
      <c r="I9" s="5"/>
      <c r="J9" s="5"/>
      <c r="K9" s="5"/>
    </row>
    <row r="10" spans="1:14" x14ac:dyDescent="0.35">
      <c r="A10" t="s">
        <v>16</v>
      </c>
      <c r="B10" t="s">
        <v>8</v>
      </c>
      <c r="C10">
        <v>18</v>
      </c>
      <c r="D10" s="2">
        <v>22.2751003134222</v>
      </c>
      <c r="E10" s="3">
        <f t="shared" si="0"/>
        <v>22.237492155877</v>
      </c>
      <c r="F10" s="2">
        <v>30.251564694784602</v>
      </c>
      <c r="G10" s="3">
        <f t="shared" si="1"/>
        <v>30.208409613890701</v>
      </c>
      <c r="H10" s="5">
        <f>G10-E10</f>
        <v>7.9709174580137017</v>
      </c>
      <c r="I10" s="5"/>
      <c r="J10" s="5">
        <f>H10-I2</f>
        <v>-1.6652152191432812</v>
      </c>
      <c r="K10" s="5">
        <f>2^(-J10)</f>
        <v>3.1716096472561528</v>
      </c>
    </row>
    <row r="11" spans="1:14" x14ac:dyDescent="0.35">
      <c r="A11" t="s">
        <v>16</v>
      </c>
      <c r="B11" t="s">
        <v>8</v>
      </c>
      <c r="C11">
        <v>18</v>
      </c>
      <c r="D11" s="2">
        <v>22.199883998331799</v>
      </c>
      <c r="E11" s="3"/>
      <c r="F11" s="2">
        <v>30.165254532996801</v>
      </c>
      <c r="G11" s="3"/>
      <c r="H11" s="5"/>
      <c r="I11" s="5"/>
      <c r="J11" s="5"/>
      <c r="K11" s="5"/>
    </row>
    <row r="12" spans="1:14" x14ac:dyDescent="0.35">
      <c r="A12" t="s">
        <v>16</v>
      </c>
      <c r="B12" t="s">
        <v>9</v>
      </c>
      <c r="C12">
        <v>6</v>
      </c>
      <c r="D12" s="2">
        <v>22.494271932841102</v>
      </c>
      <c r="E12" s="3">
        <f t="shared" si="0"/>
        <v>22.500373833368251</v>
      </c>
      <c r="F12" s="2">
        <v>31.534930953055799</v>
      </c>
      <c r="G12" s="3">
        <f t="shared" si="1"/>
        <v>31.414785145994049</v>
      </c>
      <c r="H12" s="5">
        <f>G12-E12</f>
        <v>8.9144113126257984</v>
      </c>
      <c r="I12" s="5"/>
      <c r="J12" s="5">
        <f>H12-I2</f>
        <v>-0.72172136453118441</v>
      </c>
      <c r="K12" s="5">
        <f>2^(-J12)</f>
        <v>1.6491485575113221</v>
      </c>
    </row>
    <row r="13" spans="1:14" x14ac:dyDescent="0.35">
      <c r="A13" t="s">
        <v>16</v>
      </c>
      <c r="B13" t="s">
        <v>9</v>
      </c>
      <c r="C13">
        <v>6</v>
      </c>
      <c r="D13" s="2">
        <v>22.5064757338954</v>
      </c>
      <c r="E13" s="3"/>
      <c r="F13" s="2">
        <v>31.294639338932299</v>
      </c>
      <c r="G13" s="3"/>
      <c r="H13" s="5"/>
      <c r="I13" s="5"/>
      <c r="J13" s="5"/>
      <c r="K13" s="5"/>
    </row>
    <row r="14" spans="1:14" x14ac:dyDescent="0.35">
      <c r="A14" t="s">
        <v>17</v>
      </c>
      <c r="B14" t="s">
        <v>4</v>
      </c>
      <c r="C14">
        <v>18</v>
      </c>
      <c r="D14" s="2">
        <v>22.109421669502801</v>
      </c>
      <c r="E14" s="3">
        <f t="shared" si="0"/>
        <v>22.0842041042314</v>
      </c>
      <c r="F14" s="2">
        <v>31.0475860604666</v>
      </c>
      <c r="G14" s="3">
        <f t="shared" si="1"/>
        <v>31.057729948084848</v>
      </c>
      <c r="H14" s="5">
        <f>G14-E14</f>
        <v>8.973525843853448</v>
      </c>
      <c r="I14" s="5">
        <f>AVERAGE(H16,H20,H24)</f>
        <v>8.6168636141046324</v>
      </c>
      <c r="J14" s="5">
        <f>H14-I14</f>
        <v>0.35666222974881556</v>
      </c>
      <c r="K14" s="5">
        <f>2^(-J14)</f>
        <v>0.78096931525325508</v>
      </c>
      <c r="M14" t="s">
        <v>23</v>
      </c>
      <c r="N14" t="s">
        <v>24</v>
      </c>
    </row>
    <row r="15" spans="1:14" x14ac:dyDescent="0.35">
      <c r="A15" t="s">
        <v>17</v>
      </c>
      <c r="B15" t="s">
        <v>4</v>
      </c>
      <c r="C15">
        <v>18</v>
      </c>
      <c r="D15" s="2">
        <v>22.058986538959999</v>
      </c>
      <c r="E15" s="3"/>
      <c r="F15" s="2">
        <v>31.0678738357031</v>
      </c>
      <c r="G15" s="3"/>
      <c r="H15" s="5"/>
      <c r="I15" s="5"/>
      <c r="J15" s="5"/>
      <c r="K15" s="5"/>
      <c r="M15">
        <v>0.78096931525325508</v>
      </c>
      <c r="N15">
        <v>0.81694059110542128</v>
      </c>
    </row>
    <row r="16" spans="1:14" x14ac:dyDescent="0.35">
      <c r="A16" t="s">
        <v>17</v>
      </c>
      <c r="B16" t="s">
        <v>5</v>
      </c>
      <c r="C16">
        <v>6</v>
      </c>
      <c r="D16" s="2">
        <v>21.513708002201099</v>
      </c>
      <c r="E16" s="3">
        <f t="shared" si="0"/>
        <v>21.537226376140651</v>
      </c>
      <c r="F16" s="2">
        <v>30.440604205163201</v>
      </c>
      <c r="G16" s="3">
        <f t="shared" si="1"/>
        <v>30.445786917451951</v>
      </c>
      <c r="H16" s="5">
        <f>G16-E16</f>
        <v>8.9085605413112994</v>
      </c>
      <c r="I16" s="5"/>
      <c r="J16" s="5">
        <f>H16-I14</f>
        <v>0.29169692720666696</v>
      </c>
      <c r="K16" s="5">
        <f>2^(-J16)</f>
        <v>0.81694059110542128</v>
      </c>
      <c r="M16">
        <v>0.75848096212091676</v>
      </c>
      <c r="N16">
        <v>1.0070884425392568</v>
      </c>
    </row>
    <row r="17" spans="1:14" x14ac:dyDescent="0.35">
      <c r="A17" t="s">
        <v>17</v>
      </c>
      <c r="B17" t="s">
        <v>5</v>
      </c>
      <c r="C17">
        <v>6</v>
      </c>
      <c r="D17" s="2">
        <v>21.5607447500802</v>
      </c>
      <c r="E17" s="3"/>
      <c r="F17" s="2">
        <v>30.450969629740701</v>
      </c>
      <c r="G17" s="3"/>
      <c r="H17" s="5"/>
      <c r="I17" s="5"/>
      <c r="J17" s="5"/>
      <c r="K17" s="5"/>
      <c r="M17">
        <v>0.79383249095764785</v>
      </c>
      <c r="N17">
        <v>1.2154634751049138</v>
      </c>
    </row>
    <row r="18" spans="1:14" x14ac:dyDescent="0.35">
      <c r="A18" t="s">
        <v>17</v>
      </c>
      <c r="B18" t="s">
        <v>6</v>
      </c>
      <c r="C18">
        <v>18</v>
      </c>
      <c r="D18" s="2">
        <v>22.2078144850462</v>
      </c>
      <c r="E18" s="3">
        <f t="shared" si="0"/>
        <v>22.322701112085198</v>
      </c>
      <c r="F18" s="2">
        <v>31.2718786759153</v>
      </c>
      <c r="G18" s="3">
        <f t="shared" si="1"/>
        <v>31.338379851809151</v>
      </c>
      <c r="H18" s="5">
        <f>G18-E18</f>
        <v>9.0156787397239526</v>
      </c>
      <c r="I18" s="5"/>
      <c r="J18" s="5">
        <f>H18-I14</f>
        <v>0.3988151256193202</v>
      </c>
      <c r="K18" s="5">
        <f>2^(-J18)</f>
        <v>0.75848096212091676</v>
      </c>
    </row>
    <row r="19" spans="1:14" x14ac:dyDescent="0.35">
      <c r="A19" t="s">
        <v>17</v>
      </c>
      <c r="B19" t="s">
        <v>6</v>
      </c>
      <c r="C19">
        <v>18</v>
      </c>
      <c r="D19" s="2">
        <v>22.437587739124201</v>
      </c>
      <c r="E19" s="3"/>
      <c r="F19" s="2">
        <v>31.404881027702999</v>
      </c>
      <c r="G19" s="3"/>
      <c r="H19" s="5"/>
      <c r="I19" s="5"/>
      <c r="J19" s="5"/>
      <c r="K19" s="5"/>
    </row>
    <row r="20" spans="1:14" x14ac:dyDescent="0.35">
      <c r="A20" t="s">
        <v>17</v>
      </c>
      <c r="B20" t="s">
        <v>7</v>
      </c>
      <c r="C20">
        <v>6</v>
      </c>
      <c r="D20" s="2">
        <v>21.052553195363199</v>
      </c>
      <c r="E20" s="3">
        <f t="shared" si="0"/>
        <v>21.107903803976999</v>
      </c>
      <c r="F20" s="2">
        <v>29.811857111884699</v>
      </c>
      <c r="G20" s="3">
        <f t="shared" si="1"/>
        <v>29.714577031648652</v>
      </c>
      <c r="H20" s="5">
        <f>G20-E20</f>
        <v>8.6066732276716529</v>
      </c>
      <c r="I20" s="5"/>
      <c r="J20" s="5">
        <f>H20-I14</f>
        <v>-1.0190386432979537E-2</v>
      </c>
      <c r="K20" s="5">
        <f>2^(-J20)</f>
        <v>1.0070884425392568</v>
      </c>
    </row>
    <row r="21" spans="1:14" x14ac:dyDescent="0.35">
      <c r="A21" t="s">
        <v>17</v>
      </c>
      <c r="B21" t="s">
        <v>7</v>
      </c>
      <c r="C21">
        <v>6</v>
      </c>
      <c r="D21" s="2">
        <v>21.163254412590799</v>
      </c>
      <c r="E21" s="3"/>
      <c r="F21" s="2">
        <v>29.617296951412602</v>
      </c>
      <c r="G21" s="3"/>
      <c r="H21" s="5"/>
      <c r="I21" s="5"/>
      <c r="J21" s="5"/>
      <c r="K21" s="5"/>
    </row>
    <row r="22" spans="1:14" x14ac:dyDescent="0.35">
      <c r="A22" t="s">
        <v>17</v>
      </c>
      <c r="B22" t="s">
        <v>8</v>
      </c>
      <c r="C22">
        <v>18</v>
      </c>
      <c r="D22" s="2">
        <v>21.488381855371699</v>
      </c>
      <c r="E22" s="3">
        <f t="shared" si="0"/>
        <v>21.503625064883252</v>
      </c>
      <c r="F22" s="2">
        <v>30.5310595143733</v>
      </c>
      <c r="G22" s="3">
        <f t="shared" si="1"/>
        <v>30.45358216192275</v>
      </c>
      <c r="H22" s="5">
        <f>G22-E22</f>
        <v>8.9499570970394977</v>
      </c>
      <c r="I22" s="5"/>
      <c r="J22" s="5">
        <f>H22-I14</f>
        <v>0.33309348293486529</v>
      </c>
      <c r="K22" s="5">
        <f>2^-(J22)</f>
        <v>0.79383249095764785</v>
      </c>
    </row>
    <row r="23" spans="1:14" x14ac:dyDescent="0.35">
      <c r="A23" t="s">
        <v>17</v>
      </c>
      <c r="B23" t="s">
        <v>8</v>
      </c>
      <c r="C23">
        <v>18</v>
      </c>
      <c r="D23" s="2">
        <v>21.518868274394801</v>
      </c>
      <c r="E23" s="3"/>
      <c r="F23" s="2">
        <v>30.376104809472199</v>
      </c>
      <c r="G23" s="3"/>
      <c r="H23" s="5"/>
      <c r="I23" s="5"/>
      <c r="J23" s="5"/>
      <c r="K23" s="5"/>
    </row>
    <row r="24" spans="1:14" x14ac:dyDescent="0.35">
      <c r="A24" t="s">
        <v>17</v>
      </c>
      <c r="B24" t="s">
        <v>9</v>
      </c>
      <c r="C24">
        <v>6</v>
      </c>
      <c r="D24" s="2">
        <v>21.725013364387699</v>
      </c>
      <c r="E24" s="3">
        <f t="shared" si="0"/>
        <v>21.614894178914902</v>
      </c>
      <c r="F24" s="2">
        <v>29.9340155363574</v>
      </c>
      <c r="G24" s="3">
        <f t="shared" si="1"/>
        <v>29.950251252245849</v>
      </c>
      <c r="H24" s="5">
        <f>G24-E24</f>
        <v>8.3353570733309468</v>
      </c>
      <c r="I24" s="5"/>
      <c r="J24" s="5">
        <f>H24-I14</f>
        <v>-0.28150654077368564</v>
      </c>
      <c r="K24" s="5">
        <f>2^(-J24)</f>
        <v>1.2154634751049138</v>
      </c>
    </row>
    <row r="25" spans="1:14" x14ac:dyDescent="0.35">
      <c r="A25" t="s">
        <v>17</v>
      </c>
      <c r="B25" t="s">
        <v>9</v>
      </c>
      <c r="C25">
        <v>6</v>
      </c>
      <c r="D25" s="2">
        <v>21.504774993442101</v>
      </c>
      <c r="E25" s="3"/>
      <c r="F25" s="2">
        <v>29.966486968134301</v>
      </c>
      <c r="G25" s="3"/>
      <c r="H25" s="5"/>
      <c r="I25" s="5"/>
      <c r="J25" s="5"/>
      <c r="K25" s="5"/>
    </row>
    <row r="26" spans="1:14" x14ac:dyDescent="0.35">
      <c r="A26" t="s">
        <v>18</v>
      </c>
      <c r="B26" t="s">
        <v>4</v>
      </c>
      <c r="C26">
        <v>18</v>
      </c>
      <c r="D26" s="2">
        <v>22.430993661719899</v>
      </c>
      <c r="E26" s="3">
        <f t="shared" si="0"/>
        <v>22.413969319923048</v>
      </c>
      <c r="F26" s="2">
        <v>31.683502436365501</v>
      </c>
      <c r="G26" s="3">
        <f t="shared" si="1"/>
        <v>31.651964580223101</v>
      </c>
      <c r="H26" s="5">
        <f>G26-E26</f>
        <v>9.2379952603000532</v>
      </c>
      <c r="I26" s="5">
        <f>AVERAGE(H28,H32,H36)</f>
        <v>8.6666828838964509</v>
      </c>
      <c r="J26" s="5">
        <f>H26-I26</f>
        <v>0.57131237640360233</v>
      </c>
      <c r="K26" s="5">
        <f>2^(-J26)</f>
        <v>0.67300429807051487</v>
      </c>
      <c r="M26" t="s">
        <v>23</v>
      </c>
      <c r="N26" t="s">
        <v>24</v>
      </c>
    </row>
    <row r="27" spans="1:14" x14ac:dyDescent="0.35">
      <c r="A27" t="s">
        <v>18</v>
      </c>
      <c r="B27" t="s">
        <v>4</v>
      </c>
      <c r="C27">
        <v>18</v>
      </c>
      <c r="D27" s="2">
        <v>22.3969449781262</v>
      </c>
      <c r="E27" s="3"/>
      <c r="F27" s="2">
        <v>31.620426724080701</v>
      </c>
      <c r="G27" s="3"/>
      <c r="H27" s="5"/>
      <c r="I27" s="5"/>
      <c r="J27" s="5"/>
      <c r="K27" s="5"/>
      <c r="M27">
        <v>0.68264410852345236</v>
      </c>
      <c r="N27">
        <v>0.35109764903820334</v>
      </c>
    </row>
    <row r="28" spans="1:14" x14ac:dyDescent="0.35">
      <c r="A28" t="s">
        <v>18</v>
      </c>
      <c r="B28" t="s">
        <v>5</v>
      </c>
      <c r="C28">
        <v>6</v>
      </c>
      <c r="D28" s="2">
        <v>21.131941880845101</v>
      </c>
      <c r="E28" s="3">
        <f t="shared" si="0"/>
        <v>21.1439087080172</v>
      </c>
      <c r="F28" s="2">
        <v>31.335071217683002</v>
      </c>
      <c r="G28" s="3">
        <f t="shared" si="1"/>
        <v>31.341165268479052</v>
      </c>
      <c r="H28" s="5">
        <f>G28-E28</f>
        <v>10.197256560461852</v>
      </c>
      <c r="I28" s="5"/>
      <c r="J28" s="5">
        <f>H28-I26</f>
        <v>1.5305736765654014</v>
      </c>
      <c r="K28" s="5">
        <f>2^(-J28)</f>
        <v>0.34613969987414939</v>
      </c>
      <c r="M28">
        <v>3.7047139591317437</v>
      </c>
      <c r="N28">
        <v>1.2109221130178707</v>
      </c>
    </row>
    <row r="29" spans="1:14" x14ac:dyDescent="0.35">
      <c r="A29" t="s">
        <v>18</v>
      </c>
      <c r="B29" t="s">
        <v>5</v>
      </c>
      <c r="C29">
        <v>6</v>
      </c>
      <c r="D29" s="2">
        <v>21.155875535189299</v>
      </c>
      <c r="E29" s="3"/>
      <c r="F29" s="2">
        <v>31.3472593192751</v>
      </c>
      <c r="G29" s="3"/>
      <c r="H29" s="5"/>
      <c r="I29" s="5"/>
      <c r="J29" s="5"/>
      <c r="K29" s="5"/>
      <c r="M29">
        <v>3.5096593076694274</v>
      </c>
      <c r="N29">
        <v>2.352100469079792</v>
      </c>
    </row>
    <row r="30" spans="1:14" x14ac:dyDescent="0.35">
      <c r="A30" t="s">
        <v>18</v>
      </c>
      <c r="B30" t="s">
        <v>6</v>
      </c>
      <c r="C30">
        <v>18</v>
      </c>
      <c r="D30" s="2">
        <v>20.693172304004499</v>
      </c>
      <c r="E30" s="3">
        <f t="shared" si="0"/>
        <v>20.733737142401349</v>
      </c>
      <c r="F30" s="2">
        <v>27.650768498967199</v>
      </c>
      <c r="G30" s="3">
        <f t="shared" si="1"/>
        <v>27.531575787507201</v>
      </c>
      <c r="H30" s="5">
        <f>G30-E30</f>
        <v>6.7978386451058519</v>
      </c>
      <c r="I30" s="5"/>
      <c r="J30" s="5">
        <f>H30-I26</f>
        <v>-1.868844238790599</v>
      </c>
      <c r="K30" s="5">
        <f>2^(-J30)</f>
        <v>3.6523986459217213</v>
      </c>
    </row>
    <row r="31" spans="1:14" x14ac:dyDescent="0.35">
      <c r="A31" t="s">
        <v>18</v>
      </c>
      <c r="B31" t="s">
        <v>6</v>
      </c>
      <c r="C31">
        <v>18</v>
      </c>
      <c r="D31" s="2">
        <v>20.774301980798199</v>
      </c>
      <c r="E31" s="3"/>
      <c r="F31" s="2">
        <v>27.412383076047199</v>
      </c>
      <c r="G31" s="3"/>
      <c r="H31" s="5"/>
      <c r="I31" s="5"/>
      <c r="J31" s="5"/>
      <c r="K31" s="5"/>
    </row>
    <row r="32" spans="1:14" x14ac:dyDescent="0.35">
      <c r="A32" t="s">
        <v>18</v>
      </c>
      <c r="B32" t="s">
        <v>7</v>
      </c>
      <c r="C32">
        <v>6</v>
      </c>
      <c r="D32" s="2">
        <v>21.3824908858649</v>
      </c>
      <c r="E32" s="3">
        <f t="shared" si="0"/>
        <v>21.073803515098902</v>
      </c>
      <c r="F32" s="2">
        <v>29.472237792674399</v>
      </c>
      <c r="G32" s="3">
        <f t="shared" si="1"/>
        <v>29.484898243280099</v>
      </c>
      <c r="H32" s="5">
        <f>G32-E32</f>
        <v>8.4110947281811974</v>
      </c>
      <c r="I32" s="5"/>
      <c r="J32" s="5">
        <f>H32-I26</f>
        <v>-0.25558815571525351</v>
      </c>
      <c r="K32" s="5">
        <f>2^(-J32)</f>
        <v>1.1938223395092245</v>
      </c>
    </row>
    <row r="33" spans="1:14" x14ac:dyDescent="0.35">
      <c r="A33" t="s">
        <v>18</v>
      </c>
      <c r="B33" t="s">
        <v>7</v>
      </c>
      <c r="C33">
        <v>6</v>
      </c>
      <c r="D33" s="2">
        <v>20.7651161443329</v>
      </c>
      <c r="E33" s="3"/>
      <c r="F33" s="2">
        <v>29.4975586938858</v>
      </c>
      <c r="G33" s="3"/>
      <c r="H33" s="5"/>
      <c r="I33" s="5"/>
      <c r="J33" s="5"/>
      <c r="K33" s="5"/>
    </row>
    <row r="34" spans="1:14" x14ac:dyDescent="0.35">
      <c r="A34" t="s">
        <v>18</v>
      </c>
      <c r="B34" t="s">
        <v>8</v>
      </c>
      <c r="C34">
        <v>18</v>
      </c>
      <c r="D34" s="2">
        <v>20.9397472412345</v>
      </c>
      <c r="E34" s="3">
        <f t="shared" si="0"/>
        <v>21.03873291868965</v>
      </c>
      <c r="F34" s="2">
        <v>28.055040110952898</v>
      </c>
      <c r="G34" s="3">
        <f t="shared" si="1"/>
        <v>27.914602729248948</v>
      </c>
      <c r="H34" s="5">
        <f>G34-E34</f>
        <v>6.8758698105592977</v>
      </c>
      <c r="I34" s="5"/>
      <c r="J34" s="5">
        <f>H34-I26</f>
        <v>-1.7908130733371532</v>
      </c>
      <c r="K34" s="5">
        <f>2^(-J34)</f>
        <v>3.4600984163383646</v>
      </c>
    </row>
    <row r="35" spans="1:14" x14ac:dyDescent="0.35">
      <c r="A35" t="s">
        <v>18</v>
      </c>
      <c r="B35" t="s">
        <v>8</v>
      </c>
      <c r="C35">
        <v>18</v>
      </c>
      <c r="D35" s="2">
        <v>21.137718596144801</v>
      </c>
      <c r="E35" s="3"/>
      <c r="F35" s="2">
        <v>27.774165347545001</v>
      </c>
      <c r="G35" s="3"/>
      <c r="H35" s="5"/>
      <c r="I35" s="5"/>
      <c r="J35" s="5"/>
      <c r="K35" s="5"/>
    </row>
    <row r="36" spans="1:14" x14ac:dyDescent="0.35">
      <c r="A36" t="s">
        <v>18</v>
      </c>
      <c r="B36" t="s">
        <v>9</v>
      </c>
      <c r="C36">
        <v>6</v>
      </c>
      <c r="D36" s="2">
        <v>20.8012605972975</v>
      </c>
      <c r="E36" s="3">
        <f>AVERAGE(D36:D37)</f>
        <v>20.967988158797198</v>
      </c>
      <c r="F36" s="2">
        <v>28.254511713125801</v>
      </c>
      <c r="G36" s="3">
        <f>AVERAGE(F36:F37)</f>
        <v>28.359685521843502</v>
      </c>
      <c r="H36" s="5">
        <f>G36-E36</f>
        <v>7.3916973630463048</v>
      </c>
      <c r="I36" s="5"/>
      <c r="J36" s="5">
        <f>H36-I26</f>
        <v>-1.2749855208501462</v>
      </c>
      <c r="K36" s="5">
        <f>2^(-J36)</f>
        <v>2.4199638911189112</v>
      </c>
    </row>
    <row r="37" spans="1:14" x14ac:dyDescent="0.35">
      <c r="A37" t="s">
        <v>18</v>
      </c>
      <c r="B37" t="s">
        <v>9</v>
      </c>
      <c r="C37">
        <v>6</v>
      </c>
      <c r="D37" s="2">
        <v>21.134715720296899</v>
      </c>
      <c r="E37" s="3"/>
      <c r="F37" s="2">
        <v>28.4648593305612</v>
      </c>
      <c r="H37" s="8"/>
      <c r="I37" s="8"/>
      <c r="J37" s="8"/>
      <c r="K37" s="8"/>
    </row>
    <row r="38" spans="1:14" x14ac:dyDescent="0.35">
      <c r="A38" t="s">
        <v>25</v>
      </c>
      <c r="B38" t="s">
        <v>4</v>
      </c>
      <c r="C38">
        <v>18</v>
      </c>
      <c r="D38" s="2">
        <v>23.023687770208898</v>
      </c>
      <c r="E38" s="3">
        <f t="shared" ref="E38:E48" si="2">AVERAGE(D38:D39)</f>
        <v>22.955660088776099</v>
      </c>
      <c r="F38" s="2">
        <v>28.0640248425618</v>
      </c>
      <c r="G38" s="3">
        <f t="shared" ref="G38:G48" si="3">AVERAGE(F38:F39)</f>
        <v>27.99233533041015</v>
      </c>
      <c r="H38" s="8">
        <f>G38-E38</f>
        <v>5.0366752416340503</v>
      </c>
      <c r="I38" s="8">
        <f>AVERAGE(H40,H44,H48)</f>
        <v>6.6062509595401169</v>
      </c>
      <c r="J38" s="8">
        <f>H38-I38</f>
        <v>-1.5695757179060665</v>
      </c>
      <c r="K38" s="8">
        <f>2^(-J38)</f>
        <v>2.9681741027530761</v>
      </c>
      <c r="M38" t="s">
        <v>23</v>
      </c>
      <c r="N38" t="s">
        <v>24</v>
      </c>
    </row>
    <row r="39" spans="1:14" x14ac:dyDescent="0.35">
      <c r="A39" t="s">
        <v>25</v>
      </c>
      <c r="B39" t="s">
        <v>4</v>
      </c>
      <c r="C39">
        <v>18</v>
      </c>
      <c r="D39" s="2">
        <v>22.8876324073433</v>
      </c>
      <c r="E39" s="3"/>
      <c r="F39" s="2">
        <v>27.9206458182585</v>
      </c>
      <c r="G39" s="3"/>
      <c r="H39" s="8"/>
      <c r="I39" s="8"/>
      <c r="J39" s="8"/>
      <c r="K39" s="8"/>
      <c r="M39">
        <v>2.9681741027530761</v>
      </c>
      <c r="N39">
        <v>0.19071850862505657</v>
      </c>
    </row>
    <row r="40" spans="1:14" x14ac:dyDescent="0.35">
      <c r="A40" t="s">
        <v>25</v>
      </c>
      <c r="B40" t="s">
        <v>5</v>
      </c>
      <c r="C40">
        <v>6</v>
      </c>
      <c r="D40" s="2">
        <v>23.1432262145591</v>
      </c>
      <c r="E40" s="3">
        <f t="shared" si="2"/>
        <v>22.875026208615701</v>
      </c>
      <c r="F40" s="2">
        <v>31.9623604756354</v>
      </c>
      <c r="G40" s="3">
        <f t="shared" si="3"/>
        <v>31.871760403630297</v>
      </c>
      <c r="H40" s="8">
        <f>G40-E40</f>
        <v>8.9967341950145965</v>
      </c>
      <c r="I40" s="8"/>
      <c r="J40" s="8">
        <f>H40-I38</f>
        <v>2.3904832354744796</v>
      </c>
      <c r="K40" s="8">
        <f>2^(-J40)</f>
        <v>0.19071850862505657</v>
      </c>
      <c r="M40">
        <v>2.9833556252243514</v>
      </c>
      <c r="N40">
        <v>2.4146297912649897</v>
      </c>
    </row>
    <row r="41" spans="1:14" x14ac:dyDescent="0.35">
      <c r="A41" t="s">
        <v>25</v>
      </c>
      <c r="B41" t="s">
        <v>5</v>
      </c>
      <c r="C41">
        <v>6</v>
      </c>
      <c r="D41" s="2">
        <v>22.606826202672298</v>
      </c>
      <c r="E41" s="3"/>
      <c r="F41" s="2">
        <v>31.781160331625198</v>
      </c>
      <c r="G41" s="3"/>
      <c r="H41" s="8"/>
      <c r="I41" s="8"/>
      <c r="J41" s="8"/>
      <c r="K41" s="8"/>
      <c r="M41">
        <v>2.9091947751608309</v>
      </c>
      <c r="N41">
        <v>2.1714838485322834</v>
      </c>
    </row>
    <row r="42" spans="1:14" x14ac:dyDescent="0.35">
      <c r="A42" t="s">
        <v>25</v>
      </c>
      <c r="B42" t="s">
        <v>6</v>
      </c>
      <c r="C42">
        <v>18</v>
      </c>
      <c r="D42" s="2">
        <v>22.562642995227399</v>
      </c>
      <c r="E42" s="3">
        <f t="shared" si="2"/>
        <v>22.593110724714101</v>
      </c>
      <c r="F42" s="2">
        <v>27.579747331293699</v>
      </c>
      <c r="G42" s="3">
        <f t="shared" si="3"/>
        <v>27.6224257226162</v>
      </c>
      <c r="H42" s="8">
        <f>G42-E42</f>
        <v>5.0293149979020981</v>
      </c>
      <c r="I42" s="8"/>
      <c r="J42" s="8">
        <f>H42-I38</f>
        <v>-1.5769359616380187</v>
      </c>
      <c r="K42" s="8">
        <f>2^(-J42)</f>
        <v>2.9833556252243514</v>
      </c>
    </row>
    <row r="43" spans="1:14" x14ac:dyDescent="0.35">
      <c r="A43" t="s">
        <v>25</v>
      </c>
      <c r="B43" t="s">
        <v>6</v>
      </c>
      <c r="C43">
        <v>18</v>
      </c>
      <c r="D43" s="2">
        <v>22.6235784542008</v>
      </c>
      <c r="E43" s="3"/>
      <c r="F43" s="2">
        <v>27.6651041139387</v>
      </c>
      <c r="G43" s="3"/>
      <c r="H43" s="8"/>
      <c r="I43" s="8"/>
      <c r="J43" s="8"/>
      <c r="K43" s="8"/>
    </row>
    <row r="44" spans="1:14" x14ac:dyDescent="0.35">
      <c r="A44" t="s">
        <v>25</v>
      </c>
      <c r="B44" t="s">
        <v>7</v>
      </c>
      <c r="C44">
        <v>6</v>
      </c>
      <c r="D44" s="2">
        <v>22.546564143736099</v>
      </c>
      <c r="E44" s="3">
        <f t="shared" si="2"/>
        <v>22.547308602652947</v>
      </c>
      <c r="F44" s="2">
        <v>27.835551916065501</v>
      </c>
      <c r="G44" s="3">
        <f t="shared" si="3"/>
        <v>27.88175754880395</v>
      </c>
      <c r="H44" s="8">
        <f>G44-E44</f>
        <v>5.334448946151003</v>
      </c>
      <c r="I44" s="8"/>
      <c r="J44" s="8">
        <f>H44-I38</f>
        <v>-1.2718020133891139</v>
      </c>
      <c r="K44" s="8">
        <f>2^(-J44)</f>
        <v>2.4146297912649897</v>
      </c>
    </row>
    <row r="45" spans="1:14" x14ac:dyDescent="0.35">
      <c r="A45" t="s">
        <v>25</v>
      </c>
      <c r="B45" t="s">
        <v>7</v>
      </c>
      <c r="C45">
        <v>6</v>
      </c>
      <c r="D45" s="2">
        <v>22.548053061569799</v>
      </c>
      <c r="E45" s="3"/>
      <c r="F45" s="2">
        <v>27.927963181542399</v>
      </c>
      <c r="G45" s="3"/>
      <c r="H45" s="8"/>
      <c r="I45" s="8"/>
      <c r="J45" s="8"/>
      <c r="K45" s="8"/>
    </row>
    <row r="46" spans="1:14" x14ac:dyDescent="0.35">
      <c r="A46" t="s">
        <v>25</v>
      </c>
      <c r="B46" t="s">
        <v>8</v>
      </c>
      <c r="C46">
        <v>18</v>
      </c>
      <c r="D46" s="2">
        <v>22.584963232460399</v>
      </c>
      <c r="E46" s="3">
        <f t="shared" si="2"/>
        <v>22.550982202397201</v>
      </c>
      <c r="F46" s="2">
        <v>27.636769573231099</v>
      </c>
      <c r="G46" s="3">
        <f t="shared" si="3"/>
        <v>27.6166132715659</v>
      </c>
      <c r="H46" s="8">
        <f>G46-E46</f>
        <v>5.065631069168699</v>
      </c>
      <c r="I46" s="8"/>
      <c r="J46" s="8">
        <f>H46-I38</f>
        <v>-1.5406198903714179</v>
      </c>
      <c r="K46" s="8">
        <f>2^(-J46)</f>
        <v>2.9091947751608309</v>
      </c>
    </row>
    <row r="47" spans="1:14" x14ac:dyDescent="0.35">
      <c r="A47" t="s">
        <v>25</v>
      </c>
      <c r="B47" t="s">
        <v>8</v>
      </c>
      <c r="C47">
        <v>18</v>
      </c>
      <c r="D47" s="2">
        <v>22.517001172333998</v>
      </c>
      <c r="E47" s="3"/>
      <c r="F47" s="2">
        <v>27.5964569699007</v>
      </c>
      <c r="G47" s="3"/>
      <c r="H47" s="8"/>
      <c r="I47" s="8"/>
      <c r="J47" s="8"/>
      <c r="K47" s="8"/>
    </row>
    <row r="48" spans="1:14" x14ac:dyDescent="0.35">
      <c r="A48" t="s">
        <v>25</v>
      </c>
      <c r="B48" t="s">
        <v>9</v>
      </c>
      <c r="C48">
        <v>6</v>
      </c>
      <c r="D48" s="2">
        <v>22.871242716998701</v>
      </c>
      <c r="E48" s="3">
        <f t="shared" si="2"/>
        <v>22.990820950877598</v>
      </c>
      <c r="F48" s="2">
        <v>28.480172737869101</v>
      </c>
      <c r="G48" s="3">
        <f t="shared" si="3"/>
        <v>28.47839068833235</v>
      </c>
      <c r="H48" s="8">
        <f>G48-E48</f>
        <v>5.4875697374547521</v>
      </c>
      <c r="I48" s="8"/>
      <c r="J48" s="8">
        <f>H48-I38</f>
        <v>-1.1186812220853648</v>
      </c>
      <c r="K48" s="8">
        <f>2^(-J48)</f>
        <v>2.1714838485322834</v>
      </c>
    </row>
    <row r="49" spans="1:7" x14ac:dyDescent="0.35">
      <c r="A49" t="s">
        <v>25</v>
      </c>
      <c r="B49" t="s">
        <v>9</v>
      </c>
      <c r="C49">
        <v>6</v>
      </c>
      <c r="D49" s="2">
        <v>23.110399184756499</v>
      </c>
      <c r="E49" s="3"/>
      <c r="F49" s="2">
        <v>28.4766086387956</v>
      </c>
      <c r="G49" s="3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AEA30-B920-42D6-81A1-3A0D228AB31D}">
  <dimension ref="A1:C25"/>
  <sheetViews>
    <sheetView tabSelected="1" workbookViewId="0">
      <selection activeCell="F20" sqref="F20"/>
    </sheetView>
  </sheetViews>
  <sheetFormatPr defaultRowHeight="14.5" x14ac:dyDescent="0.35"/>
  <cols>
    <col min="1" max="2" width="11.54296875" customWidth="1"/>
    <col min="3" max="3" width="10.54296875" customWidth="1"/>
  </cols>
  <sheetData>
    <row r="1" spans="1:3" x14ac:dyDescent="0.35">
      <c r="A1" t="s">
        <v>26</v>
      </c>
      <c r="B1" t="s">
        <v>1</v>
      </c>
      <c r="C1" s="1" t="s">
        <v>23</v>
      </c>
    </row>
    <row r="2" spans="1:3" x14ac:dyDescent="0.35">
      <c r="A2" t="s">
        <v>3</v>
      </c>
      <c r="B2">
        <v>18</v>
      </c>
      <c r="C2" s="6">
        <v>4.3653198428942463</v>
      </c>
    </row>
    <row r="3" spans="1:3" x14ac:dyDescent="0.35">
      <c r="A3" t="s">
        <v>3</v>
      </c>
      <c r="B3">
        <v>18</v>
      </c>
      <c r="C3" s="6">
        <v>3.1716096472561528</v>
      </c>
    </row>
    <row r="4" spans="1:3" x14ac:dyDescent="0.35">
      <c r="A4" t="s">
        <v>3</v>
      </c>
      <c r="B4">
        <v>18</v>
      </c>
      <c r="C4" s="6" t="s">
        <v>12</v>
      </c>
    </row>
    <row r="5" spans="1:3" x14ac:dyDescent="0.35">
      <c r="A5" t="s">
        <v>10</v>
      </c>
      <c r="B5">
        <v>18</v>
      </c>
      <c r="C5">
        <v>0.78096931525325508</v>
      </c>
    </row>
    <row r="6" spans="1:3" x14ac:dyDescent="0.35">
      <c r="A6" t="s">
        <v>10</v>
      </c>
      <c r="B6">
        <v>18</v>
      </c>
      <c r="C6">
        <v>0.75848096212091676</v>
      </c>
    </row>
    <row r="7" spans="1:3" x14ac:dyDescent="0.35">
      <c r="A7" t="s">
        <v>10</v>
      </c>
      <c r="B7">
        <v>18</v>
      </c>
      <c r="C7">
        <v>0.79383249095764785</v>
      </c>
    </row>
    <row r="8" spans="1:3" x14ac:dyDescent="0.35">
      <c r="A8" t="s">
        <v>11</v>
      </c>
      <c r="B8">
        <v>18</v>
      </c>
      <c r="C8">
        <v>0.68264410852345236</v>
      </c>
    </row>
    <row r="9" spans="1:3" x14ac:dyDescent="0.35">
      <c r="A9" t="s">
        <v>11</v>
      </c>
      <c r="B9">
        <v>18</v>
      </c>
      <c r="C9">
        <v>3.7047139591317437</v>
      </c>
    </row>
    <row r="10" spans="1:3" x14ac:dyDescent="0.35">
      <c r="A10" t="s">
        <v>11</v>
      </c>
      <c r="B10">
        <v>18</v>
      </c>
      <c r="C10">
        <v>3.5096593076694274</v>
      </c>
    </row>
    <row r="11" spans="1:3" x14ac:dyDescent="0.35">
      <c r="A11" t="s">
        <v>27</v>
      </c>
      <c r="B11">
        <v>18</v>
      </c>
      <c r="C11">
        <v>2.9681741027530761</v>
      </c>
    </row>
    <row r="12" spans="1:3" x14ac:dyDescent="0.35">
      <c r="A12" t="s">
        <v>27</v>
      </c>
      <c r="B12">
        <v>18</v>
      </c>
      <c r="C12">
        <v>2.9833556252243514</v>
      </c>
    </row>
    <row r="13" spans="1:3" x14ac:dyDescent="0.35">
      <c r="A13" t="s">
        <v>27</v>
      </c>
      <c r="B13">
        <v>18</v>
      </c>
      <c r="C13">
        <v>2.9091947751608309</v>
      </c>
    </row>
    <row r="14" spans="1:3" x14ac:dyDescent="0.35">
      <c r="A14" t="s">
        <v>3</v>
      </c>
      <c r="B14">
        <v>6</v>
      </c>
      <c r="C14" s="6">
        <v>0.75627550992266002</v>
      </c>
    </row>
    <row r="15" spans="1:3" x14ac:dyDescent="0.35">
      <c r="A15" t="s">
        <v>3</v>
      </c>
      <c r="B15">
        <v>6</v>
      </c>
      <c r="C15" s="6">
        <v>0.8017891660521137</v>
      </c>
    </row>
    <row r="16" spans="1:3" x14ac:dyDescent="0.35">
      <c r="A16" t="s">
        <v>3</v>
      </c>
      <c r="B16">
        <v>6</v>
      </c>
      <c r="C16" s="6">
        <v>1.6491485575113221</v>
      </c>
    </row>
    <row r="17" spans="1:3" x14ac:dyDescent="0.35">
      <c r="A17" t="s">
        <v>10</v>
      </c>
      <c r="B17">
        <v>6</v>
      </c>
      <c r="C17">
        <v>0.81694059110542128</v>
      </c>
    </row>
    <row r="18" spans="1:3" x14ac:dyDescent="0.35">
      <c r="A18" t="s">
        <v>10</v>
      </c>
      <c r="B18">
        <v>6</v>
      </c>
      <c r="C18">
        <v>1.0070884425392568</v>
      </c>
    </row>
    <row r="19" spans="1:3" x14ac:dyDescent="0.35">
      <c r="A19" t="s">
        <v>10</v>
      </c>
      <c r="B19">
        <v>6</v>
      </c>
      <c r="C19">
        <v>1.2154634751049138</v>
      </c>
    </row>
    <row r="20" spans="1:3" x14ac:dyDescent="0.35">
      <c r="A20" t="s">
        <v>11</v>
      </c>
      <c r="B20">
        <v>6</v>
      </c>
      <c r="C20">
        <v>0.35109764903820334</v>
      </c>
    </row>
    <row r="21" spans="1:3" x14ac:dyDescent="0.35">
      <c r="A21" t="s">
        <v>11</v>
      </c>
      <c r="B21">
        <v>6</v>
      </c>
      <c r="C21">
        <v>1.2109221130178707</v>
      </c>
    </row>
    <row r="22" spans="1:3" x14ac:dyDescent="0.35">
      <c r="A22" t="s">
        <v>11</v>
      </c>
      <c r="B22">
        <v>6</v>
      </c>
      <c r="C22">
        <v>2.352100469079792</v>
      </c>
    </row>
    <row r="23" spans="1:3" x14ac:dyDescent="0.35">
      <c r="A23" t="s">
        <v>27</v>
      </c>
      <c r="B23">
        <v>6</v>
      </c>
      <c r="C23">
        <v>0.19071850862505657</v>
      </c>
    </row>
    <row r="24" spans="1:3" x14ac:dyDescent="0.35">
      <c r="A24" t="s">
        <v>27</v>
      </c>
      <c r="B24">
        <v>6</v>
      </c>
      <c r="C24">
        <v>2.4146297912649897</v>
      </c>
    </row>
    <row r="25" spans="1:3" x14ac:dyDescent="0.35">
      <c r="A25" t="s">
        <v>27</v>
      </c>
      <c r="B25">
        <v>6</v>
      </c>
      <c r="C25">
        <v>2.1714838485322834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>UiT The Arctic University of Norway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Chiara Ciccone</dc:creator>
  <cp:lastModifiedBy>Chiara Ciccone</cp:lastModifiedBy>
  <dcterms:created xsi:type="dcterms:W3CDTF">2023-09-19T08:01:37Z</dcterms:created>
  <dcterms:modified xsi:type="dcterms:W3CDTF">2023-11-06T09:20:12Z</dcterms:modified>
</cp:coreProperties>
</file>