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330" yWindow="225" windowWidth="15720" windowHeight="10095"/>
  </bookViews>
  <sheets>
    <sheet name="Plan1" sheetId="1" r:id="rId1"/>
  </sheets>
  <definedNames>
    <definedName name="_xlnm.Print_Area" localSheetId="0">Plan1!$A$1:$J$143</definedName>
    <definedName name="_xlnm.Print_Titles" localSheetId="0">Plan1!$A:$H,Plan1!$1:$12</definedName>
  </definedNames>
  <calcPr calcId="125725" calcOnSave="0"/>
</workbook>
</file>

<file path=xl/calcChain.xml><?xml version="1.0" encoding="utf-8"?>
<calcChain xmlns="http://schemas.openxmlformats.org/spreadsheetml/2006/main">
  <c r="F13" i="1"/>
  <c r="AE15"/>
  <c r="AF15" s="1"/>
  <c r="AI15" s="1"/>
  <c r="AJ15" s="1"/>
  <c r="AE14"/>
  <c r="AF14" s="1"/>
  <c r="AG134"/>
  <c r="AD134"/>
  <c r="U134"/>
  <c r="T134"/>
  <c r="S134"/>
  <c r="R134"/>
  <c r="P134"/>
  <c r="Q134" s="1"/>
  <c r="I134"/>
  <c r="AG133"/>
  <c r="AD133"/>
  <c r="U133"/>
  <c r="T133"/>
  <c r="S133"/>
  <c r="R133"/>
  <c r="Q133"/>
  <c r="P133"/>
  <c r="I133"/>
  <c r="AG132"/>
  <c r="AD132"/>
  <c r="U132"/>
  <c r="T132"/>
  <c r="S132"/>
  <c r="R132"/>
  <c r="P132"/>
  <c r="I132"/>
  <c r="AG131"/>
  <c r="AD131"/>
  <c r="U131"/>
  <c r="T131"/>
  <c r="S131"/>
  <c r="R131"/>
  <c r="P131"/>
  <c r="Q131" s="1"/>
  <c r="I131"/>
  <c r="AG130"/>
  <c r="AD130"/>
  <c r="U130"/>
  <c r="T130"/>
  <c r="S130"/>
  <c r="R130"/>
  <c r="Q130"/>
  <c r="P130"/>
  <c r="I130"/>
  <c r="AG129"/>
  <c r="AD129"/>
  <c r="U129"/>
  <c r="T129"/>
  <c r="S129"/>
  <c r="R129"/>
  <c r="P129"/>
  <c r="Q129" s="1"/>
  <c r="I129"/>
  <c r="AG128"/>
  <c r="AD128"/>
  <c r="U128"/>
  <c r="T128"/>
  <c r="S128"/>
  <c r="R128"/>
  <c r="P128"/>
  <c r="Q128" s="1"/>
  <c r="I128"/>
  <c r="AG127"/>
  <c r="AD127"/>
  <c r="U127"/>
  <c r="T127"/>
  <c r="S127"/>
  <c r="R127"/>
  <c r="Q127"/>
  <c r="P127"/>
  <c r="I127"/>
  <c r="AG126"/>
  <c r="AD126"/>
  <c r="U126"/>
  <c r="T126"/>
  <c r="S126"/>
  <c r="R126"/>
  <c r="P126"/>
  <c r="Q126" s="1"/>
  <c r="I126"/>
  <c r="AG125"/>
  <c r="AD125"/>
  <c r="U125"/>
  <c r="T125"/>
  <c r="S125"/>
  <c r="R125"/>
  <c r="P125"/>
  <c r="Q125" s="1"/>
  <c r="I125"/>
  <c r="AG124"/>
  <c r="AD124"/>
  <c r="U124"/>
  <c r="T124"/>
  <c r="S124"/>
  <c r="R124"/>
  <c r="P124"/>
  <c r="I124"/>
  <c r="AG123"/>
  <c r="AD123"/>
  <c r="U123"/>
  <c r="T123"/>
  <c r="S123"/>
  <c r="R123"/>
  <c r="P123"/>
  <c r="Q123" s="1"/>
  <c r="I123"/>
  <c r="AG122"/>
  <c r="AD122"/>
  <c r="U122"/>
  <c r="T122"/>
  <c r="S122"/>
  <c r="R122"/>
  <c r="Q122"/>
  <c r="P122"/>
  <c r="I122"/>
  <c r="AG121"/>
  <c r="AD121"/>
  <c r="U121"/>
  <c r="T121"/>
  <c r="S121"/>
  <c r="R121"/>
  <c r="P121"/>
  <c r="Q121" s="1"/>
  <c r="I121"/>
  <c r="AG120"/>
  <c r="AD120"/>
  <c r="U120"/>
  <c r="T120"/>
  <c r="S120"/>
  <c r="R120"/>
  <c r="P120"/>
  <c r="Q120" s="1"/>
  <c r="I120"/>
  <c r="AG119"/>
  <c r="AD119"/>
  <c r="U119"/>
  <c r="T119"/>
  <c r="S119"/>
  <c r="R119"/>
  <c r="Q119"/>
  <c r="P119"/>
  <c r="I119"/>
  <c r="AG118"/>
  <c r="AD118"/>
  <c r="U118"/>
  <c r="T118"/>
  <c r="S118"/>
  <c r="R118"/>
  <c r="P118"/>
  <c r="Q118" s="1"/>
  <c r="I118"/>
  <c r="AG117"/>
  <c r="AD117"/>
  <c r="U117"/>
  <c r="T117"/>
  <c r="S117"/>
  <c r="R117"/>
  <c r="P117"/>
  <c r="Q117" s="1"/>
  <c r="I117"/>
  <c r="AG116"/>
  <c r="AD116"/>
  <c r="U116"/>
  <c r="T116"/>
  <c r="S116"/>
  <c r="R116"/>
  <c r="P116"/>
  <c r="I116"/>
  <c r="AG115"/>
  <c r="AD115"/>
  <c r="U115"/>
  <c r="T115"/>
  <c r="S115"/>
  <c r="R115"/>
  <c r="P115"/>
  <c r="Q115" s="1"/>
  <c r="I115"/>
  <c r="AG114"/>
  <c r="AD114"/>
  <c r="U114"/>
  <c r="T114"/>
  <c r="S114"/>
  <c r="R114"/>
  <c r="P114"/>
  <c r="Q114" s="1"/>
  <c r="I114"/>
  <c r="AG113"/>
  <c r="AD113"/>
  <c r="U113"/>
  <c r="T113"/>
  <c r="S113"/>
  <c r="R113"/>
  <c r="P113"/>
  <c r="Q113" s="1"/>
  <c r="I113"/>
  <c r="AG112"/>
  <c r="AD112"/>
  <c r="U112"/>
  <c r="T112"/>
  <c r="S112"/>
  <c r="R112"/>
  <c r="P112"/>
  <c r="Q112" s="1"/>
  <c r="I112"/>
  <c r="AG111"/>
  <c r="AD111"/>
  <c r="U111"/>
  <c r="T111"/>
  <c r="S111"/>
  <c r="R111"/>
  <c r="Q111"/>
  <c r="P111"/>
  <c r="I111"/>
  <c r="AG110"/>
  <c r="AD110"/>
  <c r="U110"/>
  <c r="T110"/>
  <c r="S110"/>
  <c r="R110"/>
  <c r="P110"/>
  <c r="Q110" s="1"/>
  <c r="I110"/>
  <c r="AG109"/>
  <c r="AD109"/>
  <c r="U109"/>
  <c r="T109"/>
  <c r="S109"/>
  <c r="R109"/>
  <c r="Q109"/>
  <c r="P109"/>
  <c r="I109"/>
  <c r="AG108"/>
  <c r="AD108"/>
  <c r="U108"/>
  <c r="T108"/>
  <c r="S108"/>
  <c r="R108"/>
  <c r="P108"/>
  <c r="I108"/>
  <c r="AG107"/>
  <c r="AD107"/>
  <c r="U107"/>
  <c r="T107"/>
  <c r="S107"/>
  <c r="R107"/>
  <c r="P107"/>
  <c r="Q107" s="1"/>
  <c r="I107"/>
  <c r="AG106"/>
  <c r="AD106"/>
  <c r="U106"/>
  <c r="T106"/>
  <c r="S106"/>
  <c r="R106"/>
  <c r="Q106"/>
  <c r="P106"/>
  <c r="I106"/>
  <c r="AG105"/>
  <c r="AD105"/>
  <c r="U105"/>
  <c r="T105"/>
  <c r="S105"/>
  <c r="R105"/>
  <c r="P105"/>
  <c r="Q105" s="1"/>
  <c r="I105"/>
  <c r="AG104"/>
  <c r="AD104"/>
  <c r="U104"/>
  <c r="T104"/>
  <c r="S104"/>
  <c r="R104"/>
  <c r="P104"/>
  <c r="Q104" s="1"/>
  <c r="I104"/>
  <c r="AG103"/>
  <c r="AD103"/>
  <c r="U103"/>
  <c r="T103"/>
  <c r="S103"/>
  <c r="R103"/>
  <c r="P103"/>
  <c r="Q103" s="1"/>
  <c r="I103"/>
  <c r="AG102"/>
  <c r="AD102"/>
  <c r="U102"/>
  <c r="T102"/>
  <c r="S102"/>
  <c r="R102"/>
  <c r="P102"/>
  <c r="Q102" s="1"/>
  <c r="I102"/>
  <c r="AG101"/>
  <c r="AD101"/>
  <c r="U101"/>
  <c r="T101"/>
  <c r="S101"/>
  <c r="R101"/>
  <c r="Q101"/>
  <c r="P101"/>
  <c r="I101"/>
  <c r="AG100"/>
  <c r="AD100"/>
  <c r="U100"/>
  <c r="T100"/>
  <c r="S100"/>
  <c r="R100"/>
  <c r="P100"/>
  <c r="I100"/>
  <c r="AG99"/>
  <c r="AD99"/>
  <c r="U99"/>
  <c r="T99"/>
  <c r="S99"/>
  <c r="R99"/>
  <c r="P99"/>
  <c r="Q99" s="1"/>
  <c r="I99"/>
  <c r="AG98"/>
  <c r="AD98"/>
  <c r="U98"/>
  <c r="T98"/>
  <c r="S98"/>
  <c r="R98"/>
  <c r="Q98"/>
  <c r="P98"/>
  <c r="I98"/>
  <c r="AG97"/>
  <c r="AD97"/>
  <c r="U97"/>
  <c r="T97"/>
  <c r="S97"/>
  <c r="R97"/>
  <c r="P97"/>
  <c r="Q97" s="1"/>
  <c r="I97"/>
  <c r="AG96"/>
  <c r="AD96"/>
  <c r="U96"/>
  <c r="T96"/>
  <c r="S96"/>
  <c r="R96"/>
  <c r="P96"/>
  <c r="Q96" s="1"/>
  <c r="I96"/>
  <c r="AG95"/>
  <c r="AD95"/>
  <c r="U95"/>
  <c r="T95"/>
  <c r="S95"/>
  <c r="R95"/>
  <c r="P95"/>
  <c r="Q95" s="1"/>
  <c r="I95"/>
  <c r="AG94"/>
  <c r="AD94"/>
  <c r="U94"/>
  <c r="T94"/>
  <c r="S94"/>
  <c r="R94"/>
  <c r="P94"/>
  <c r="Q94" s="1"/>
  <c r="I94"/>
  <c r="AG93"/>
  <c r="AD93"/>
  <c r="U93"/>
  <c r="T93"/>
  <c r="S93"/>
  <c r="R93"/>
  <c r="P93"/>
  <c r="Q93" s="1"/>
  <c r="I93"/>
  <c r="AG92"/>
  <c r="AD92"/>
  <c r="U92"/>
  <c r="T92"/>
  <c r="S92"/>
  <c r="R92"/>
  <c r="P92"/>
  <c r="I92"/>
  <c r="AG91"/>
  <c r="AD91"/>
  <c r="U91"/>
  <c r="T91"/>
  <c r="S91"/>
  <c r="R91"/>
  <c r="P91"/>
  <c r="Q91" s="1"/>
  <c r="I91"/>
  <c r="AG90"/>
  <c r="AD90"/>
  <c r="U90"/>
  <c r="T90"/>
  <c r="S90"/>
  <c r="R90"/>
  <c r="Q90"/>
  <c r="P90"/>
  <c r="I90"/>
  <c r="AG89"/>
  <c r="AD89"/>
  <c r="U89"/>
  <c r="T89"/>
  <c r="S89"/>
  <c r="R89"/>
  <c r="P89"/>
  <c r="Q89" s="1"/>
  <c r="I89"/>
  <c r="AG88"/>
  <c r="AD88"/>
  <c r="U88"/>
  <c r="T88"/>
  <c r="S88"/>
  <c r="R88"/>
  <c r="P88"/>
  <c r="Q88" s="1"/>
  <c r="I88"/>
  <c r="AG87"/>
  <c r="AD87"/>
  <c r="U87"/>
  <c r="T87"/>
  <c r="S87"/>
  <c r="R87"/>
  <c r="Q87"/>
  <c r="P87"/>
  <c r="I87"/>
  <c r="AG86"/>
  <c r="AD86"/>
  <c r="U86"/>
  <c r="T86"/>
  <c r="S86"/>
  <c r="R86"/>
  <c r="P86"/>
  <c r="Q86" s="1"/>
  <c r="I86"/>
  <c r="AG85"/>
  <c r="AD85"/>
  <c r="U85"/>
  <c r="T85"/>
  <c r="S85"/>
  <c r="R85"/>
  <c r="Q85"/>
  <c r="P85"/>
  <c r="I85"/>
  <c r="AG84"/>
  <c r="AD84"/>
  <c r="U84"/>
  <c r="T84"/>
  <c r="S84"/>
  <c r="R84"/>
  <c r="P84"/>
  <c r="I84"/>
  <c r="AG83"/>
  <c r="AD83"/>
  <c r="U83"/>
  <c r="T83"/>
  <c r="S83"/>
  <c r="R83"/>
  <c r="P83"/>
  <c r="Q83" s="1"/>
  <c r="I83"/>
  <c r="AG82"/>
  <c r="AD82"/>
  <c r="U82"/>
  <c r="T82"/>
  <c r="S82"/>
  <c r="R82"/>
  <c r="P82"/>
  <c r="Q82" s="1"/>
  <c r="I82"/>
  <c r="AG81"/>
  <c r="AD81"/>
  <c r="U81"/>
  <c r="T81"/>
  <c r="S81"/>
  <c r="R81"/>
  <c r="P81"/>
  <c r="Q81" s="1"/>
  <c r="I81"/>
  <c r="AG80"/>
  <c r="AD80"/>
  <c r="U80"/>
  <c r="T80"/>
  <c r="S80"/>
  <c r="R80"/>
  <c r="P80"/>
  <c r="Q80" s="1"/>
  <c r="I80"/>
  <c r="AG79"/>
  <c r="AD79"/>
  <c r="U79"/>
  <c r="T79"/>
  <c r="S79"/>
  <c r="R79"/>
  <c r="Q79"/>
  <c r="P79"/>
  <c r="I79"/>
  <c r="AG78"/>
  <c r="AD78"/>
  <c r="U78"/>
  <c r="T78"/>
  <c r="S78"/>
  <c r="R78"/>
  <c r="P78"/>
  <c r="Q78" s="1"/>
  <c r="I78"/>
  <c r="AG77"/>
  <c r="AD77"/>
  <c r="U77"/>
  <c r="T77"/>
  <c r="S77"/>
  <c r="R77"/>
  <c r="Q77"/>
  <c r="P77"/>
  <c r="I77"/>
  <c r="AG76"/>
  <c r="AD76"/>
  <c r="U76"/>
  <c r="T76"/>
  <c r="S76"/>
  <c r="R76"/>
  <c r="P76"/>
  <c r="I76"/>
  <c r="AG75"/>
  <c r="AD75"/>
  <c r="U75"/>
  <c r="T75"/>
  <c r="S75"/>
  <c r="R75"/>
  <c r="P75"/>
  <c r="Q75" s="1"/>
  <c r="I75"/>
  <c r="AG74"/>
  <c r="AD74"/>
  <c r="U74"/>
  <c r="T74"/>
  <c r="S74"/>
  <c r="R74"/>
  <c r="P74"/>
  <c r="Q74" s="1"/>
  <c r="I74"/>
  <c r="AG73"/>
  <c r="AD73"/>
  <c r="U73"/>
  <c r="T73"/>
  <c r="S73"/>
  <c r="R73"/>
  <c r="P73"/>
  <c r="Q73" s="1"/>
  <c r="I73"/>
  <c r="AG72"/>
  <c r="AD72"/>
  <c r="U72"/>
  <c r="T72"/>
  <c r="S72"/>
  <c r="R72"/>
  <c r="P72"/>
  <c r="Q72" s="1"/>
  <c r="I72"/>
  <c r="AG71"/>
  <c r="AD71"/>
  <c r="U71"/>
  <c r="T71"/>
  <c r="S71"/>
  <c r="R71"/>
  <c r="P71"/>
  <c r="Q71" s="1"/>
  <c r="I71"/>
  <c r="AG70"/>
  <c r="AD70"/>
  <c r="U70"/>
  <c r="T70"/>
  <c r="S70"/>
  <c r="R70"/>
  <c r="P70"/>
  <c r="Q70" s="1"/>
  <c r="I70"/>
  <c r="AG69"/>
  <c r="AD69"/>
  <c r="U69"/>
  <c r="T69"/>
  <c r="S69"/>
  <c r="R69"/>
  <c r="Q69"/>
  <c r="P69"/>
  <c r="I69"/>
  <c r="AG68"/>
  <c r="AD68"/>
  <c r="U68"/>
  <c r="T68"/>
  <c r="S68"/>
  <c r="R68"/>
  <c r="P68"/>
  <c r="I68"/>
  <c r="AG67"/>
  <c r="AD67"/>
  <c r="U67"/>
  <c r="T67"/>
  <c r="S67"/>
  <c r="R67"/>
  <c r="P67"/>
  <c r="Q67" s="1"/>
  <c r="I67"/>
  <c r="AG66"/>
  <c r="AD66"/>
  <c r="U66"/>
  <c r="T66"/>
  <c r="S66"/>
  <c r="R66"/>
  <c r="Q66"/>
  <c r="P66"/>
  <c r="I66"/>
  <c r="AG65"/>
  <c r="AD65"/>
  <c r="U65"/>
  <c r="T65"/>
  <c r="S65"/>
  <c r="R65"/>
  <c r="P65"/>
  <c r="Q65" s="1"/>
  <c r="I65"/>
  <c r="AG64"/>
  <c r="AD64"/>
  <c r="U64"/>
  <c r="T64"/>
  <c r="S64"/>
  <c r="R64"/>
  <c r="P64"/>
  <c r="Q64" s="1"/>
  <c r="I64"/>
  <c r="AG63"/>
  <c r="AD63"/>
  <c r="U63"/>
  <c r="T63"/>
  <c r="S63"/>
  <c r="R63"/>
  <c r="Q63"/>
  <c r="P63"/>
  <c r="I63"/>
  <c r="AG62"/>
  <c r="AD62"/>
  <c r="U62"/>
  <c r="T62"/>
  <c r="S62"/>
  <c r="R62"/>
  <c r="P62"/>
  <c r="Q62" s="1"/>
  <c r="I62"/>
  <c r="AG61"/>
  <c r="AD61"/>
  <c r="U61"/>
  <c r="T61"/>
  <c r="S61"/>
  <c r="R61"/>
  <c r="P61"/>
  <c r="Q61" s="1"/>
  <c r="I61"/>
  <c r="AG60"/>
  <c r="AD60"/>
  <c r="U60"/>
  <c r="T60"/>
  <c r="S60"/>
  <c r="R60"/>
  <c r="P60"/>
  <c r="I60"/>
  <c r="AG59"/>
  <c r="AD59"/>
  <c r="U59"/>
  <c r="T59"/>
  <c r="S59"/>
  <c r="R59"/>
  <c r="P59"/>
  <c r="Q59" s="1"/>
  <c r="I59"/>
  <c r="AG58"/>
  <c r="AD58"/>
  <c r="U58"/>
  <c r="T58"/>
  <c r="S58"/>
  <c r="R58"/>
  <c r="Q58"/>
  <c r="P58"/>
  <c r="I58"/>
  <c r="AG57"/>
  <c r="AD57"/>
  <c r="U57"/>
  <c r="T57"/>
  <c r="S57"/>
  <c r="R57"/>
  <c r="P57"/>
  <c r="Q57" s="1"/>
  <c r="I57"/>
  <c r="AG56"/>
  <c r="AD56"/>
  <c r="U56"/>
  <c r="T56"/>
  <c r="S56"/>
  <c r="R56"/>
  <c r="P56"/>
  <c r="Q56" s="1"/>
  <c r="I56"/>
  <c r="AG55"/>
  <c r="AD55"/>
  <c r="U55"/>
  <c r="T55"/>
  <c r="S55"/>
  <c r="R55"/>
  <c r="Q55"/>
  <c r="P55"/>
  <c r="I55"/>
  <c r="AG54"/>
  <c r="AD54"/>
  <c r="U54"/>
  <c r="T54"/>
  <c r="S54"/>
  <c r="R54"/>
  <c r="P54"/>
  <c r="Q54" s="1"/>
  <c r="I54"/>
  <c r="AG53"/>
  <c r="AD53"/>
  <c r="U53"/>
  <c r="T53"/>
  <c r="S53"/>
  <c r="R53"/>
  <c r="P53"/>
  <c r="Q53" s="1"/>
  <c r="I53"/>
  <c r="AG52"/>
  <c r="AD52"/>
  <c r="U52"/>
  <c r="T52"/>
  <c r="S52"/>
  <c r="R52"/>
  <c r="P52"/>
  <c r="I52"/>
  <c r="AG51"/>
  <c r="AD51"/>
  <c r="U51"/>
  <c r="T51"/>
  <c r="S51"/>
  <c r="R51"/>
  <c r="P51"/>
  <c r="Q51" s="1"/>
  <c r="I51"/>
  <c r="AG50"/>
  <c r="AD50"/>
  <c r="U50"/>
  <c r="T50"/>
  <c r="S50"/>
  <c r="R50"/>
  <c r="P50"/>
  <c r="Q50" s="1"/>
  <c r="I50"/>
  <c r="AG49"/>
  <c r="AD49"/>
  <c r="U49"/>
  <c r="T49"/>
  <c r="S49"/>
  <c r="R49"/>
  <c r="P49"/>
  <c r="Q49" s="1"/>
  <c r="I49"/>
  <c r="AG48"/>
  <c r="AD48"/>
  <c r="U48"/>
  <c r="T48"/>
  <c r="S48"/>
  <c r="R48"/>
  <c r="P48"/>
  <c r="Q48" s="1"/>
  <c r="I48"/>
  <c r="AG47"/>
  <c r="AD47"/>
  <c r="U47"/>
  <c r="T47"/>
  <c r="S47"/>
  <c r="R47"/>
  <c r="Q47"/>
  <c r="P47"/>
  <c r="I47"/>
  <c r="AG46"/>
  <c r="AD46"/>
  <c r="U46"/>
  <c r="T46"/>
  <c r="S46"/>
  <c r="R46"/>
  <c r="P46"/>
  <c r="Q46" s="1"/>
  <c r="I46"/>
  <c r="AG45"/>
  <c r="AD45"/>
  <c r="U45"/>
  <c r="T45"/>
  <c r="S45"/>
  <c r="R45"/>
  <c r="Q45"/>
  <c r="P45"/>
  <c r="I45"/>
  <c r="AG44"/>
  <c r="AD44"/>
  <c r="U44"/>
  <c r="T44"/>
  <c r="S44"/>
  <c r="R44"/>
  <c r="P44"/>
  <c r="I44"/>
  <c r="AG43"/>
  <c r="AD43"/>
  <c r="U43"/>
  <c r="T43"/>
  <c r="S43"/>
  <c r="R43"/>
  <c r="P43"/>
  <c r="Q43" s="1"/>
  <c r="I43"/>
  <c r="AG42"/>
  <c r="AD42"/>
  <c r="U42"/>
  <c r="T42"/>
  <c r="S42"/>
  <c r="R42"/>
  <c r="Q42"/>
  <c r="P42"/>
  <c r="I42"/>
  <c r="AG41"/>
  <c r="AD41"/>
  <c r="U41"/>
  <c r="T41"/>
  <c r="S41"/>
  <c r="R41"/>
  <c r="P41"/>
  <c r="Q41" s="1"/>
  <c r="I41"/>
  <c r="AG40"/>
  <c r="AD40"/>
  <c r="U40"/>
  <c r="T40"/>
  <c r="S40"/>
  <c r="R40"/>
  <c r="P40"/>
  <c r="Q40" s="1"/>
  <c r="I40"/>
  <c r="AG39"/>
  <c r="AD39"/>
  <c r="U39"/>
  <c r="T39"/>
  <c r="S39"/>
  <c r="R39"/>
  <c r="P39"/>
  <c r="Q39" s="1"/>
  <c r="I39"/>
  <c r="AG38"/>
  <c r="AD38"/>
  <c r="U38"/>
  <c r="T38"/>
  <c r="S38"/>
  <c r="R38"/>
  <c r="P38"/>
  <c r="Q38" s="1"/>
  <c r="I38"/>
  <c r="AG37"/>
  <c r="AD37"/>
  <c r="U37"/>
  <c r="T37"/>
  <c r="S37"/>
  <c r="R37"/>
  <c r="Q37"/>
  <c r="P37"/>
  <c r="I37"/>
  <c r="AG36"/>
  <c r="AD36"/>
  <c r="U36"/>
  <c r="T36"/>
  <c r="S36"/>
  <c r="R36"/>
  <c r="P36"/>
  <c r="I36"/>
  <c r="AG35"/>
  <c r="AD35"/>
  <c r="U35"/>
  <c r="T35"/>
  <c r="S35"/>
  <c r="R35"/>
  <c r="P35"/>
  <c r="Q35" s="1"/>
  <c r="I35"/>
  <c r="AG34"/>
  <c r="AD34"/>
  <c r="U34"/>
  <c r="T34"/>
  <c r="S34"/>
  <c r="R34"/>
  <c r="Q34"/>
  <c r="P34"/>
  <c r="I34"/>
  <c r="AG33"/>
  <c r="AD33"/>
  <c r="U33"/>
  <c r="T33"/>
  <c r="S33"/>
  <c r="R33"/>
  <c r="P33"/>
  <c r="Q33" s="1"/>
  <c r="I33"/>
  <c r="AG32"/>
  <c r="AD32"/>
  <c r="U32"/>
  <c r="T32"/>
  <c r="S32"/>
  <c r="R32"/>
  <c r="P32"/>
  <c r="Q32" s="1"/>
  <c r="I32"/>
  <c r="AG31"/>
  <c r="AD31"/>
  <c r="U31"/>
  <c r="T31"/>
  <c r="S31"/>
  <c r="R31"/>
  <c r="P31"/>
  <c r="Q31" s="1"/>
  <c r="I31"/>
  <c r="AG30"/>
  <c r="AD30"/>
  <c r="U30"/>
  <c r="T30"/>
  <c r="S30"/>
  <c r="R30"/>
  <c r="P30"/>
  <c r="Q30" s="1"/>
  <c r="I30"/>
  <c r="AG29"/>
  <c r="AD29"/>
  <c r="U29"/>
  <c r="T29"/>
  <c r="S29"/>
  <c r="R29"/>
  <c r="Q29"/>
  <c r="P29"/>
  <c r="I29"/>
  <c r="AG28"/>
  <c r="AD28"/>
  <c r="U28"/>
  <c r="T28"/>
  <c r="S28"/>
  <c r="R28"/>
  <c r="P28"/>
  <c r="I28"/>
  <c r="AG27"/>
  <c r="AD27"/>
  <c r="U27"/>
  <c r="T27"/>
  <c r="S27"/>
  <c r="R27"/>
  <c r="P27"/>
  <c r="Q27" s="1"/>
  <c r="I27"/>
  <c r="AG26"/>
  <c r="AD26"/>
  <c r="U26"/>
  <c r="T26"/>
  <c r="S26"/>
  <c r="R26"/>
  <c r="Q26"/>
  <c r="P26"/>
  <c r="I26"/>
  <c r="AG25"/>
  <c r="AD25"/>
  <c r="U25"/>
  <c r="T25"/>
  <c r="S25"/>
  <c r="R25"/>
  <c r="P25"/>
  <c r="Q25" s="1"/>
  <c r="I25"/>
  <c r="AG24"/>
  <c r="AD24"/>
  <c r="U24"/>
  <c r="T24"/>
  <c r="S24"/>
  <c r="R24"/>
  <c r="P24"/>
  <c r="Q24" s="1"/>
  <c r="I24"/>
  <c r="AG23"/>
  <c r="AD23"/>
  <c r="U23"/>
  <c r="T23"/>
  <c r="S23"/>
  <c r="R23"/>
  <c r="Q23"/>
  <c r="P23"/>
  <c r="I23"/>
  <c r="AG22"/>
  <c r="AD22"/>
  <c r="U22"/>
  <c r="T22"/>
  <c r="S22"/>
  <c r="R22"/>
  <c r="P22"/>
  <c r="Q22" s="1"/>
  <c r="I22"/>
  <c r="AG21"/>
  <c r="AD21"/>
  <c r="U21"/>
  <c r="T21"/>
  <c r="S21"/>
  <c r="R21"/>
  <c r="Q21"/>
  <c r="P21"/>
  <c r="I21"/>
  <c r="AG20"/>
  <c r="AD20"/>
  <c r="U20"/>
  <c r="T20"/>
  <c r="S20"/>
  <c r="R20"/>
  <c r="P20"/>
  <c r="I20"/>
  <c r="AG19"/>
  <c r="AD19"/>
  <c r="U19"/>
  <c r="T19"/>
  <c r="S19"/>
  <c r="R19"/>
  <c r="P19"/>
  <c r="Q19" s="1"/>
  <c r="I19"/>
  <c r="AG18"/>
  <c r="AD18"/>
  <c r="U18"/>
  <c r="T18"/>
  <c r="S18"/>
  <c r="R18"/>
  <c r="Q18"/>
  <c r="P18"/>
  <c r="I18"/>
  <c r="AG17"/>
  <c r="AD17"/>
  <c r="U17"/>
  <c r="T17"/>
  <c r="S17"/>
  <c r="R17"/>
  <c r="P17"/>
  <c r="Q17" s="1"/>
  <c r="I17"/>
  <c r="AG16"/>
  <c r="AD16"/>
  <c r="U16"/>
  <c r="T16"/>
  <c r="S16"/>
  <c r="R16"/>
  <c r="P16"/>
  <c r="Q16" s="1"/>
  <c r="I16"/>
  <c r="AG15"/>
  <c r="AD15"/>
  <c r="U15"/>
  <c r="T15"/>
  <c r="S15"/>
  <c r="R15"/>
  <c r="P15"/>
  <c r="Q15" s="1"/>
  <c r="I15"/>
  <c r="AF13"/>
  <c r="AE16" l="1"/>
  <c r="AE17" s="1"/>
  <c r="AE18" s="1"/>
  <c r="AK15"/>
  <c r="G15" s="1"/>
  <c r="H15" s="1"/>
  <c r="Q20"/>
  <c r="Q28"/>
  <c r="Q36"/>
  <c r="Q44"/>
  <c r="Q52"/>
  <c r="Q60"/>
  <c r="Q68"/>
  <c r="Q76"/>
  <c r="Q84"/>
  <c r="Q92"/>
  <c r="Q100"/>
  <c r="Q108"/>
  <c r="Q116"/>
  <c r="Q124"/>
  <c r="Q132"/>
  <c r="AG14"/>
  <c r="T14"/>
  <c r="P14"/>
  <c r="I14"/>
  <c r="AG13"/>
  <c r="I13"/>
  <c r="AF17" l="1"/>
  <c r="AI17" s="1"/>
  <c r="AJ17" s="1"/>
  <c r="AK17" s="1"/>
  <c r="G17" s="1"/>
  <c r="H17" s="1"/>
  <c r="AF16"/>
  <c r="AI16" s="1"/>
  <c r="AJ16" s="1"/>
  <c r="AK16" s="1"/>
  <c r="G16" s="1"/>
  <c r="H16" s="1"/>
  <c r="AF18"/>
  <c r="AI18" s="1"/>
  <c r="AJ18" s="1"/>
  <c r="AK18" s="1"/>
  <c r="G18" s="1"/>
  <c r="H18" s="1"/>
  <c r="AE19"/>
  <c r="Q14"/>
  <c r="AF19" l="1"/>
  <c r="AI19" s="1"/>
  <c r="AJ19" s="1"/>
  <c r="AK19" s="1"/>
  <c r="G19" s="1"/>
  <c r="H19" s="1"/>
  <c r="AE20"/>
  <c r="AD10"/>
  <c r="T13"/>
  <c r="P13"/>
  <c r="AH136"/>
  <c r="AC136"/>
  <c r="AB136"/>
  <c r="AA136"/>
  <c r="Z136"/>
  <c r="Y136"/>
  <c r="N136"/>
  <c r="K136"/>
  <c r="AF20" l="1"/>
  <c r="AI20" s="1"/>
  <c r="AJ20" s="1"/>
  <c r="AK20" s="1"/>
  <c r="G20" s="1"/>
  <c r="H20" s="1"/>
  <c r="AE21"/>
  <c r="AD13"/>
  <c r="AD14"/>
  <c r="AI14" s="1"/>
  <c r="AJ14" s="1"/>
  <c r="Q13"/>
  <c r="T136"/>
  <c r="AG136"/>
  <c r="P136"/>
  <c r="AF21" l="1"/>
  <c r="AI21" s="1"/>
  <c r="AJ21" s="1"/>
  <c r="AK21" s="1"/>
  <c r="G21" s="1"/>
  <c r="H21" s="1"/>
  <c r="AE22"/>
  <c r="AD136"/>
  <c r="Q136"/>
  <c r="R10" s="1"/>
  <c r="AE23" l="1"/>
  <c r="AF22"/>
  <c r="AI22" s="1"/>
  <c r="AJ22" s="1"/>
  <c r="AK22" s="1"/>
  <c r="G22" s="1"/>
  <c r="H22" s="1"/>
  <c r="R14"/>
  <c r="U14" s="1"/>
  <c r="AK14" s="1"/>
  <c r="R13"/>
  <c r="AJ136"/>
  <c r="AI136"/>
  <c r="AE24" l="1"/>
  <c r="AF23"/>
  <c r="AI23" s="1"/>
  <c r="AJ23" s="1"/>
  <c r="AK23" s="1"/>
  <c r="G23" s="1"/>
  <c r="H23" s="1"/>
  <c r="G14"/>
  <c r="H14" s="1"/>
  <c r="S14"/>
  <c r="S13"/>
  <c r="U13"/>
  <c r="R136"/>
  <c r="AE25" l="1"/>
  <c r="AF24"/>
  <c r="AI24" s="1"/>
  <c r="AJ24" s="1"/>
  <c r="AK24" s="1"/>
  <c r="G24" s="1"/>
  <c r="H24" s="1"/>
  <c r="S136"/>
  <c r="U136"/>
  <c r="AE26" l="1"/>
  <c r="AF25"/>
  <c r="AI13"/>
  <c r="AJ13" s="1"/>
  <c r="AK13" s="1"/>
  <c r="AF26" l="1"/>
  <c r="AI26" s="1"/>
  <c r="AJ26" s="1"/>
  <c r="AK26" s="1"/>
  <c r="G26" s="1"/>
  <c r="H26" s="1"/>
  <c r="AE27"/>
  <c r="AI25"/>
  <c r="AJ25" s="1"/>
  <c r="AK25" s="1"/>
  <c r="G25" s="1"/>
  <c r="H25" s="1"/>
  <c r="G13"/>
  <c r="H13" s="1"/>
  <c r="AF27" l="1"/>
  <c r="AI27" s="1"/>
  <c r="AJ27" s="1"/>
  <c r="AK27" s="1"/>
  <c r="AE28"/>
  <c r="G27" l="1"/>
  <c r="H27" s="1"/>
  <c r="AF28"/>
  <c r="AI28" s="1"/>
  <c r="AJ28" s="1"/>
  <c r="AK28" s="1"/>
  <c r="AE29"/>
  <c r="G28" l="1"/>
  <c r="H28" s="1"/>
  <c r="AF29"/>
  <c r="AI29" s="1"/>
  <c r="AJ29" s="1"/>
  <c r="AK29" s="1"/>
  <c r="AE30"/>
  <c r="G29" l="1"/>
  <c r="H29" s="1"/>
  <c r="AE31"/>
  <c r="AI30"/>
  <c r="AJ30" s="1"/>
  <c r="AK30" s="1"/>
  <c r="G30" s="1"/>
  <c r="H30" s="1"/>
  <c r="AF30"/>
  <c r="AE32" l="1"/>
  <c r="AF31"/>
  <c r="AI31" s="1"/>
  <c r="AJ31" s="1"/>
  <c r="AK31" s="1"/>
  <c r="G31" l="1"/>
  <c r="H31" s="1"/>
  <c r="AE33"/>
  <c r="AF32"/>
  <c r="AI32" s="1"/>
  <c r="AJ32" s="1"/>
  <c r="AK32" s="1"/>
  <c r="G32" s="1"/>
  <c r="H32" s="1"/>
  <c r="AE34" l="1"/>
  <c r="AF33"/>
  <c r="AI33" s="1"/>
  <c r="AJ33" s="1"/>
  <c r="AK33" s="1"/>
  <c r="G33" s="1"/>
  <c r="H33" s="1"/>
  <c r="AE35" l="1"/>
  <c r="AF34"/>
  <c r="AI34" s="1"/>
  <c r="AJ34" s="1"/>
  <c r="AK34" s="1"/>
  <c r="G34" s="1"/>
  <c r="H34" s="1"/>
  <c r="AF35" l="1"/>
  <c r="AI35" s="1"/>
  <c r="AJ35" s="1"/>
  <c r="AK35" s="1"/>
  <c r="G35" s="1"/>
  <c r="H35" s="1"/>
  <c r="AE36"/>
  <c r="AF36" l="1"/>
  <c r="AI36" s="1"/>
  <c r="AJ36" s="1"/>
  <c r="AK36" s="1"/>
  <c r="G36" s="1"/>
  <c r="H36" s="1"/>
  <c r="AE37"/>
  <c r="AF37" l="1"/>
  <c r="AI37" s="1"/>
  <c r="AJ37" s="1"/>
  <c r="AK37" s="1"/>
  <c r="G37" s="1"/>
  <c r="H37" s="1"/>
  <c r="AE38"/>
  <c r="AE39" l="1"/>
  <c r="AF38"/>
  <c r="AI38" s="1"/>
  <c r="AJ38" s="1"/>
  <c r="AK38" s="1"/>
  <c r="G38" s="1"/>
  <c r="H38" s="1"/>
  <c r="AE40" l="1"/>
  <c r="AF39"/>
  <c r="AI39" s="1"/>
  <c r="AJ39" s="1"/>
  <c r="AK39" s="1"/>
  <c r="G39" s="1"/>
  <c r="H39" s="1"/>
  <c r="AF40" l="1"/>
  <c r="AI40" s="1"/>
  <c r="AJ40" s="1"/>
  <c r="AK40" s="1"/>
  <c r="G40" s="1"/>
  <c r="H40" s="1"/>
  <c r="AE41"/>
  <c r="AF41" l="1"/>
  <c r="AI41" s="1"/>
  <c r="AJ41" s="1"/>
  <c r="AK41" s="1"/>
  <c r="G41" s="1"/>
  <c r="H41" s="1"/>
  <c r="AE42"/>
  <c r="AF42" l="1"/>
  <c r="AI42" s="1"/>
  <c r="AJ42" s="1"/>
  <c r="AK42" s="1"/>
  <c r="G42" s="1"/>
  <c r="H42" s="1"/>
  <c r="AE43"/>
  <c r="AF43" l="1"/>
  <c r="AI43" s="1"/>
  <c r="AJ43" s="1"/>
  <c r="AK43" s="1"/>
  <c r="G43" s="1"/>
  <c r="H43" s="1"/>
  <c r="AE44"/>
  <c r="AF44" l="1"/>
  <c r="AI44" s="1"/>
  <c r="AJ44" s="1"/>
  <c r="AK44" s="1"/>
  <c r="G44" s="1"/>
  <c r="H44" s="1"/>
  <c r="AE45"/>
  <c r="AE46" l="1"/>
  <c r="AF45"/>
  <c r="AI45" s="1"/>
  <c r="AJ45" s="1"/>
  <c r="AK45" s="1"/>
  <c r="G45" s="1"/>
  <c r="H45" s="1"/>
  <c r="AE47" l="1"/>
  <c r="AF46"/>
  <c r="AI46" s="1"/>
  <c r="AJ46" s="1"/>
  <c r="AK46" s="1"/>
  <c r="G46" s="1"/>
  <c r="H46" s="1"/>
  <c r="AE48" l="1"/>
  <c r="AF47"/>
  <c r="AI47" s="1"/>
  <c r="AJ47" s="1"/>
  <c r="AK47" s="1"/>
  <c r="G47" s="1"/>
  <c r="H47" s="1"/>
  <c r="AE49" l="1"/>
  <c r="AF48"/>
  <c r="AI48" s="1"/>
  <c r="AJ48" s="1"/>
  <c r="AK48" s="1"/>
  <c r="G48" s="1"/>
  <c r="H48" s="1"/>
  <c r="AE50" l="1"/>
  <c r="AF49"/>
  <c r="AI49" s="1"/>
  <c r="AJ49" s="1"/>
  <c r="AK49" s="1"/>
  <c r="G49" s="1"/>
  <c r="H49" s="1"/>
  <c r="AE51" l="1"/>
  <c r="AF50"/>
  <c r="AI50" s="1"/>
  <c r="AJ50" s="1"/>
  <c r="AK50" s="1"/>
  <c r="G50" s="1"/>
  <c r="H50" s="1"/>
  <c r="AF51" l="1"/>
  <c r="AI51" s="1"/>
  <c r="AJ51" s="1"/>
  <c r="AK51" s="1"/>
  <c r="G51" s="1"/>
  <c r="H51" s="1"/>
  <c r="AE52"/>
  <c r="AF52" l="1"/>
  <c r="AI52" s="1"/>
  <c r="AJ52" s="1"/>
  <c r="AK52" s="1"/>
  <c r="G52" s="1"/>
  <c r="H52" s="1"/>
  <c r="AE53"/>
  <c r="AF53" l="1"/>
  <c r="AI53" s="1"/>
  <c r="AJ53" s="1"/>
  <c r="AK53" s="1"/>
  <c r="G53" s="1"/>
  <c r="H53" s="1"/>
  <c r="AE54"/>
  <c r="AE55" l="1"/>
  <c r="AF54"/>
  <c r="AI54" s="1"/>
  <c r="AJ54" s="1"/>
  <c r="AK54" s="1"/>
  <c r="G54" s="1"/>
  <c r="H54" s="1"/>
  <c r="AE56" l="1"/>
  <c r="AF55"/>
  <c r="AI55" s="1"/>
  <c r="AJ55" s="1"/>
  <c r="AK55" s="1"/>
  <c r="G55" s="1"/>
  <c r="H55" s="1"/>
  <c r="AF56" l="1"/>
  <c r="AI56" s="1"/>
  <c r="AJ56" s="1"/>
  <c r="AK56" s="1"/>
  <c r="G56" s="1"/>
  <c r="H56" s="1"/>
  <c r="AE57"/>
  <c r="AF57" l="1"/>
  <c r="AI57" s="1"/>
  <c r="AJ57" s="1"/>
  <c r="AK57" s="1"/>
  <c r="G57" s="1"/>
  <c r="H57" s="1"/>
  <c r="AE58"/>
  <c r="AF58" l="1"/>
  <c r="AI58" s="1"/>
  <c r="AJ58" s="1"/>
  <c r="AK58" s="1"/>
  <c r="G58" s="1"/>
  <c r="H58" s="1"/>
  <c r="AE59"/>
  <c r="AF59" l="1"/>
  <c r="AI59" s="1"/>
  <c r="AJ59" s="1"/>
  <c r="AK59" s="1"/>
  <c r="G59" s="1"/>
  <c r="H59" s="1"/>
  <c r="AE60"/>
  <c r="AF60" l="1"/>
  <c r="AI60" s="1"/>
  <c r="AJ60" s="1"/>
  <c r="AK60" s="1"/>
  <c r="G60" s="1"/>
  <c r="H60" s="1"/>
  <c r="AE61"/>
  <c r="AE62" l="1"/>
  <c r="AF61"/>
  <c r="AI61" s="1"/>
  <c r="AJ61" s="1"/>
  <c r="AK61" s="1"/>
  <c r="G61" s="1"/>
  <c r="H61" s="1"/>
  <c r="AE63" l="1"/>
  <c r="AF62"/>
  <c r="AI62" s="1"/>
  <c r="AJ62" s="1"/>
  <c r="AK62" s="1"/>
  <c r="G62" s="1"/>
  <c r="H62" s="1"/>
  <c r="AE64" l="1"/>
  <c r="AF63"/>
  <c r="AI63" s="1"/>
  <c r="AJ63" s="1"/>
  <c r="AK63" s="1"/>
  <c r="G63" s="1"/>
  <c r="H63" s="1"/>
  <c r="AE65" l="1"/>
  <c r="AF64"/>
  <c r="AI64" s="1"/>
  <c r="AJ64" s="1"/>
  <c r="AK64" s="1"/>
  <c r="G64" s="1"/>
  <c r="H64" s="1"/>
  <c r="AE66" l="1"/>
  <c r="AF65"/>
  <c r="AI65" s="1"/>
  <c r="AJ65" s="1"/>
  <c r="AK65" s="1"/>
  <c r="G65" s="1"/>
  <c r="H65" s="1"/>
  <c r="AE67" l="1"/>
  <c r="AF66"/>
  <c r="AI66" s="1"/>
  <c r="AJ66" s="1"/>
  <c r="AK66" s="1"/>
  <c r="G66" s="1"/>
  <c r="H66" s="1"/>
  <c r="AF67" l="1"/>
  <c r="AI67" s="1"/>
  <c r="AJ67" s="1"/>
  <c r="AK67" s="1"/>
  <c r="G67" s="1"/>
  <c r="H67" s="1"/>
  <c r="AE68"/>
  <c r="AF68" l="1"/>
  <c r="AI68" s="1"/>
  <c r="AJ68" s="1"/>
  <c r="AK68" s="1"/>
  <c r="G68" s="1"/>
  <c r="H68" s="1"/>
  <c r="AE69"/>
  <c r="AF69" l="1"/>
  <c r="AI69" s="1"/>
  <c r="AJ69" s="1"/>
  <c r="AK69" s="1"/>
  <c r="G69" s="1"/>
  <c r="H69" s="1"/>
  <c r="AE70"/>
  <c r="AE71" l="1"/>
  <c r="AF70"/>
  <c r="AI70" s="1"/>
  <c r="AJ70" s="1"/>
  <c r="AK70" s="1"/>
  <c r="G70" s="1"/>
  <c r="H70" s="1"/>
  <c r="AE72" l="1"/>
  <c r="AF71"/>
  <c r="AI71" s="1"/>
  <c r="AJ71" s="1"/>
  <c r="AK71" s="1"/>
  <c r="G71" s="1"/>
  <c r="H71" s="1"/>
  <c r="AF72" l="1"/>
  <c r="AI72" s="1"/>
  <c r="AJ72" s="1"/>
  <c r="AK72" s="1"/>
  <c r="G72" s="1"/>
  <c r="H72" s="1"/>
  <c r="AE73"/>
  <c r="AF73" l="1"/>
  <c r="AI73" s="1"/>
  <c r="AJ73" s="1"/>
  <c r="AK73" s="1"/>
  <c r="G73" s="1"/>
  <c r="H73" s="1"/>
  <c r="AE74"/>
  <c r="AF74" l="1"/>
  <c r="AI74" s="1"/>
  <c r="AJ74" s="1"/>
  <c r="AK74" s="1"/>
  <c r="G74" s="1"/>
  <c r="H74" s="1"/>
  <c r="AE75"/>
  <c r="AF75" l="1"/>
  <c r="AI75" s="1"/>
  <c r="AJ75" s="1"/>
  <c r="AK75" s="1"/>
  <c r="G75" s="1"/>
  <c r="H75" s="1"/>
  <c r="AE76"/>
  <c r="AF76" l="1"/>
  <c r="AI76" s="1"/>
  <c r="AJ76" s="1"/>
  <c r="AK76" s="1"/>
  <c r="G76" s="1"/>
  <c r="H76" s="1"/>
  <c r="AE77"/>
  <c r="AE78" l="1"/>
  <c r="AF77"/>
  <c r="AI77" s="1"/>
  <c r="AJ77" s="1"/>
  <c r="AK77" s="1"/>
  <c r="G77" s="1"/>
  <c r="H77" s="1"/>
  <c r="AE79" l="1"/>
  <c r="AF78"/>
  <c r="AI78" s="1"/>
  <c r="AJ78" s="1"/>
  <c r="AK78" s="1"/>
  <c r="G78" s="1"/>
  <c r="H78" s="1"/>
  <c r="AE80" l="1"/>
  <c r="AF79"/>
  <c r="AI79" s="1"/>
  <c r="AJ79" s="1"/>
  <c r="AK79" s="1"/>
  <c r="G79" s="1"/>
  <c r="H79" s="1"/>
  <c r="AE81" l="1"/>
  <c r="AF80"/>
  <c r="AI80" s="1"/>
  <c r="AJ80" s="1"/>
  <c r="AK80" s="1"/>
  <c r="G80" s="1"/>
  <c r="H80" s="1"/>
  <c r="AE82" l="1"/>
  <c r="AF81"/>
  <c r="AI81" s="1"/>
  <c r="AJ81" s="1"/>
  <c r="AK81" s="1"/>
  <c r="G81" s="1"/>
  <c r="H81" s="1"/>
  <c r="AE83" l="1"/>
  <c r="AF82"/>
  <c r="AI82" s="1"/>
  <c r="AJ82" s="1"/>
  <c r="AK82" s="1"/>
  <c r="G82" s="1"/>
  <c r="H82" s="1"/>
  <c r="AF83" l="1"/>
  <c r="AI83" s="1"/>
  <c r="AJ83" s="1"/>
  <c r="AK83" s="1"/>
  <c r="G83" s="1"/>
  <c r="H83" s="1"/>
  <c r="AE84"/>
  <c r="AF84" l="1"/>
  <c r="AI84" s="1"/>
  <c r="AJ84" s="1"/>
  <c r="AK84" s="1"/>
  <c r="G84" s="1"/>
  <c r="H84" s="1"/>
  <c r="AE85"/>
  <c r="AF85" l="1"/>
  <c r="AI85" s="1"/>
  <c r="AJ85" s="1"/>
  <c r="AK85" s="1"/>
  <c r="G85" s="1"/>
  <c r="H85" s="1"/>
  <c r="AE86"/>
  <c r="AE87" l="1"/>
  <c r="AF86"/>
  <c r="AI86" s="1"/>
  <c r="AJ86" s="1"/>
  <c r="AK86" s="1"/>
  <c r="G86" s="1"/>
  <c r="H86" s="1"/>
  <c r="AE88" l="1"/>
  <c r="AF87"/>
  <c r="AI87" s="1"/>
  <c r="AJ87" s="1"/>
  <c r="AK87" s="1"/>
  <c r="G87" s="1"/>
  <c r="H87" s="1"/>
  <c r="AF88" l="1"/>
  <c r="AI88" s="1"/>
  <c r="AJ88" s="1"/>
  <c r="AK88" s="1"/>
  <c r="G88" s="1"/>
  <c r="H88" s="1"/>
  <c r="AE89"/>
  <c r="AF89" l="1"/>
  <c r="AI89" s="1"/>
  <c r="AJ89" s="1"/>
  <c r="AK89" s="1"/>
  <c r="G89" s="1"/>
  <c r="H89" s="1"/>
  <c r="AE90"/>
  <c r="AF90" l="1"/>
  <c r="AI90" s="1"/>
  <c r="AJ90" s="1"/>
  <c r="AK90" s="1"/>
  <c r="G90" s="1"/>
  <c r="H90" s="1"/>
  <c r="AE91"/>
  <c r="AF91" l="1"/>
  <c r="AI91" s="1"/>
  <c r="AJ91" s="1"/>
  <c r="AK91" s="1"/>
  <c r="G91" s="1"/>
  <c r="H91" s="1"/>
  <c r="AE92"/>
  <c r="AF92" l="1"/>
  <c r="AI92" s="1"/>
  <c r="AJ92" s="1"/>
  <c r="AK92" s="1"/>
  <c r="G92" s="1"/>
  <c r="H92" s="1"/>
  <c r="AE93"/>
  <c r="AE94" l="1"/>
  <c r="AF93"/>
  <c r="AI93" s="1"/>
  <c r="AJ93" s="1"/>
  <c r="AK93" s="1"/>
  <c r="G93" s="1"/>
  <c r="H93" s="1"/>
  <c r="AE95" l="1"/>
  <c r="AF94"/>
  <c r="AI94" s="1"/>
  <c r="AJ94" s="1"/>
  <c r="AK94" s="1"/>
  <c r="G94" s="1"/>
  <c r="H94" s="1"/>
  <c r="AE96" l="1"/>
  <c r="AF95"/>
  <c r="AI95" s="1"/>
  <c r="AJ95" s="1"/>
  <c r="AK95" s="1"/>
  <c r="G95" s="1"/>
  <c r="H95" s="1"/>
  <c r="AE97" l="1"/>
  <c r="AF96"/>
  <c r="AI96" s="1"/>
  <c r="AJ96" s="1"/>
  <c r="AK96" s="1"/>
  <c r="G96" s="1"/>
  <c r="H96" s="1"/>
  <c r="AE98" l="1"/>
  <c r="AF97"/>
  <c r="AI97" s="1"/>
  <c r="AJ97" s="1"/>
  <c r="AK97" s="1"/>
  <c r="G97" s="1"/>
  <c r="H97" s="1"/>
  <c r="AE99" l="1"/>
  <c r="AF98"/>
  <c r="AI98" s="1"/>
  <c r="AJ98" s="1"/>
  <c r="AK98" s="1"/>
  <c r="G98" s="1"/>
  <c r="H98" s="1"/>
  <c r="AF99" l="1"/>
  <c r="AI99" s="1"/>
  <c r="AJ99" s="1"/>
  <c r="AK99" s="1"/>
  <c r="G99" s="1"/>
  <c r="H99" s="1"/>
  <c r="AE100"/>
  <c r="AF100" l="1"/>
  <c r="AI100" s="1"/>
  <c r="AJ100" s="1"/>
  <c r="AK100" s="1"/>
  <c r="G100" s="1"/>
  <c r="H100" s="1"/>
  <c r="AE101"/>
  <c r="AF101" l="1"/>
  <c r="AI101" s="1"/>
  <c r="AJ101" s="1"/>
  <c r="AK101" s="1"/>
  <c r="G101" s="1"/>
  <c r="H101" s="1"/>
  <c r="AE102"/>
  <c r="AE103" l="1"/>
  <c r="AF102"/>
  <c r="AI102" s="1"/>
  <c r="AJ102" s="1"/>
  <c r="AK102" s="1"/>
  <c r="G102" s="1"/>
  <c r="H102" s="1"/>
  <c r="AE104" l="1"/>
  <c r="AF103"/>
  <c r="AI103" s="1"/>
  <c r="AJ103" s="1"/>
  <c r="AK103" s="1"/>
  <c r="G103" s="1"/>
  <c r="H103" s="1"/>
  <c r="AF104" l="1"/>
  <c r="AI104" s="1"/>
  <c r="AJ104" s="1"/>
  <c r="AK104" s="1"/>
  <c r="G104" s="1"/>
  <c r="H104" s="1"/>
  <c r="AE105"/>
  <c r="AF105" l="1"/>
  <c r="AI105" s="1"/>
  <c r="AJ105" s="1"/>
  <c r="AK105" s="1"/>
  <c r="G105" s="1"/>
  <c r="H105" s="1"/>
  <c r="AE106"/>
  <c r="AF106" l="1"/>
  <c r="AI106" s="1"/>
  <c r="AJ106" s="1"/>
  <c r="AK106" s="1"/>
  <c r="G106" s="1"/>
  <c r="H106" s="1"/>
  <c r="AE107"/>
  <c r="AF107" l="1"/>
  <c r="AI107" s="1"/>
  <c r="AJ107" s="1"/>
  <c r="AK107" s="1"/>
  <c r="G107" s="1"/>
  <c r="H107" s="1"/>
  <c r="AE108"/>
  <c r="AF108" l="1"/>
  <c r="AI108" s="1"/>
  <c r="AJ108" s="1"/>
  <c r="AK108" s="1"/>
  <c r="G108" s="1"/>
  <c r="H108" s="1"/>
  <c r="AE109"/>
  <c r="AE110" l="1"/>
  <c r="AF109"/>
  <c r="AI109" s="1"/>
  <c r="AJ109" s="1"/>
  <c r="AK109" s="1"/>
  <c r="G109" s="1"/>
  <c r="H109" s="1"/>
  <c r="AE111" l="1"/>
  <c r="AF110"/>
  <c r="AI110" s="1"/>
  <c r="AJ110" s="1"/>
  <c r="AK110" s="1"/>
  <c r="G110" s="1"/>
  <c r="H110" s="1"/>
  <c r="AE112" l="1"/>
  <c r="AF111"/>
  <c r="AI111" s="1"/>
  <c r="AJ111" s="1"/>
  <c r="AK111" s="1"/>
  <c r="G111" s="1"/>
  <c r="H111" s="1"/>
  <c r="AE113" l="1"/>
  <c r="AF112"/>
  <c r="AI112" s="1"/>
  <c r="AJ112" s="1"/>
  <c r="AK112" s="1"/>
  <c r="G112" s="1"/>
  <c r="H112" s="1"/>
  <c r="AE114" l="1"/>
  <c r="AF113"/>
  <c r="AI113" s="1"/>
  <c r="AJ113" s="1"/>
  <c r="AK113" s="1"/>
  <c r="G113" s="1"/>
  <c r="H113" s="1"/>
  <c r="AE115" l="1"/>
  <c r="AF114"/>
  <c r="AI114" s="1"/>
  <c r="AJ114" s="1"/>
  <c r="AK114" s="1"/>
  <c r="G114" s="1"/>
  <c r="H114" s="1"/>
  <c r="AF115" l="1"/>
  <c r="AI115" s="1"/>
  <c r="AJ115" s="1"/>
  <c r="AK115" s="1"/>
  <c r="G115" s="1"/>
  <c r="H115" s="1"/>
  <c r="AE116"/>
  <c r="AF116" l="1"/>
  <c r="AI116" s="1"/>
  <c r="AJ116" s="1"/>
  <c r="AK116" s="1"/>
  <c r="G116" s="1"/>
  <c r="H116" s="1"/>
  <c r="AE117"/>
  <c r="AF117" l="1"/>
  <c r="AI117" s="1"/>
  <c r="AJ117" s="1"/>
  <c r="AK117" s="1"/>
  <c r="G117" s="1"/>
  <c r="H117" s="1"/>
  <c r="AE118"/>
  <c r="AE119" l="1"/>
  <c r="AF118"/>
  <c r="AI118" s="1"/>
  <c r="AJ118" s="1"/>
  <c r="AK118" s="1"/>
  <c r="G118" s="1"/>
  <c r="H118" s="1"/>
  <c r="AE120" l="1"/>
  <c r="AF119"/>
  <c r="AI119" s="1"/>
  <c r="AJ119" s="1"/>
  <c r="AK119" s="1"/>
  <c r="G119" s="1"/>
  <c r="H119" s="1"/>
  <c r="AF120" l="1"/>
  <c r="AI120" s="1"/>
  <c r="AJ120" s="1"/>
  <c r="AK120" s="1"/>
  <c r="G120" s="1"/>
  <c r="H120" s="1"/>
  <c r="AE121"/>
  <c r="AF121" l="1"/>
  <c r="AI121" s="1"/>
  <c r="AJ121" s="1"/>
  <c r="AK121" s="1"/>
  <c r="G121" s="1"/>
  <c r="H121" s="1"/>
  <c r="AE122"/>
  <c r="AF122" l="1"/>
  <c r="AI122" s="1"/>
  <c r="AJ122" s="1"/>
  <c r="AK122" s="1"/>
  <c r="G122" s="1"/>
  <c r="H122" s="1"/>
  <c r="AE123"/>
  <c r="AF123" l="1"/>
  <c r="AI123" s="1"/>
  <c r="AJ123" s="1"/>
  <c r="AK123" s="1"/>
  <c r="G123" s="1"/>
  <c r="H123" s="1"/>
  <c r="AE124"/>
  <c r="AF124" l="1"/>
  <c r="AI124" s="1"/>
  <c r="AJ124" s="1"/>
  <c r="AK124" s="1"/>
  <c r="G124" s="1"/>
  <c r="H124" s="1"/>
  <c r="AE125"/>
  <c r="AE126" l="1"/>
  <c r="AF125"/>
  <c r="AI125" s="1"/>
  <c r="AJ125" s="1"/>
  <c r="AK125" s="1"/>
  <c r="G125" s="1"/>
  <c r="H125" s="1"/>
  <c r="AE127" l="1"/>
  <c r="AF126"/>
  <c r="AI126" s="1"/>
  <c r="AJ126" s="1"/>
  <c r="AK126" s="1"/>
  <c r="G126" s="1"/>
  <c r="H126" s="1"/>
  <c r="AE128" l="1"/>
  <c r="AF127"/>
  <c r="AI127" s="1"/>
  <c r="AJ127" s="1"/>
  <c r="AK127" s="1"/>
  <c r="G127" s="1"/>
  <c r="H127" s="1"/>
  <c r="AE129" l="1"/>
  <c r="AF128"/>
  <c r="AI128" s="1"/>
  <c r="AJ128" s="1"/>
  <c r="AK128" s="1"/>
  <c r="G128" s="1"/>
  <c r="H128" s="1"/>
  <c r="AE130" l="1"/>
  <c r="AF129"/>
  <c r="AI129" s="1"/>
  <c r="AJ129" s="1"/>
  <c r="AK129" s="1"/>
  <c r="G129" s="1"/>
  <c r="H129" s="1"/>
  <c r="AE131" l="1"/>
  <c r="AF130"/>
  <c r="AI130" s="1"/>
  <c r="AJ130" s="1"/>
  <c r="AK130" s="1"/>
  <c r="G130" s="1"/>
  <c r="H130" s="1"/>
  <c r="AF131" l="1"/>
  <c r="AI131" s="1"/>
  <c r="AJ131" s="1"/>
  <c r="AK131" s="1"/>
  <c r="G131" s="1"/>
  <c r="H131" s="1"/>
  <c r="AE132"/>
  <c r="AF132" l="1"/>
  <c r="AI132" s="1"/>
  <c r="AJ132" s="1"/>
  <c r="AK132" s="1"/>
  <c r="G132" s="1"/>
  <c r="H132" s="1"/>
  <c r="AE133"/>
  <c r="AF133" l="1"/>
  <c r="AI133" s="1"/>
  <c r="AJ133" s="1"/>
  <c r="AK133" s="1"/>
  <c r="G133" s="1"/>
  <c r="H133" s="1"/>
  <c r="AE134"/>
  <c r="AF134" l="1"/>
  <c r="AF136" s="1"/>
  <c r="AE136"/>
  <c r="AI134" l="1"/>
  <c r="AJ134" s="1"/>
  <c r="AK134" s="1"/>
  <c r="G134" l="1"/>
  <c r="H134" s="1"/>
  <c r="H136" s="1"/>
  <c r="AK136"/>
</calcChain>
</file>

<file path=xl/comments1.xml><?xml version="1.0" encoding="utf-8"?>
<comments xmlns="http://schemas.openxmlformats.org/spreadsheetml/2006/main">
  <authors>
    <author>camila_schiavo</author>
  </authors>
  <commentList>
    <comment ref="T12" authorId="0">
      <text>
        <r>
          <rPr>
            <b/>
            <sz val="9"/>
            <color indexed="81"/>
            <rFont val="Tahoma"/>
            <family val="2"/>
          </rPr>
          <t>camila_schiavo:</t>
        </r>
        <r>
          <rPr>
            <sz val="9"/>
            <color indexed="81"/>
            <rFont val="Tahoma"/>
            <family val="2"/>
          </rPr>
          <t xml:space="preserve">
coeficiente fixo para cada saida de ICMS
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camila_schiavo:</t>
        </r>
        <r>
          <rPr>
            <sz val="9"/>
            <color indexed="81"/>
            <rFont val="Tahoma"/>
            <family val="2"/>
          </rPr>
          <t xml:space="preserve">
feito por unidade monetaria
</t>
        </r>
      </text>
    </comment>
  </commentList>
</comments>
</file>

<file path=xl/sharedStrings.xml><?xml version="1.0" encoding="utf-8"?>
<sst xmlns="http://schemas.openxmlformats.org/spreadsheetml/2006/main" count="80" uniqueCount="65">
  <si>
    <t>Und.</t>
  </si>
  <si>
    <t>Vr. Unit</t>
  </si>
  <si>
    <t>Vr. Total</t>
  </si>
  <si>
    <t>Atenciosamente,</t>
  </si>
  <si>
    <t>B) Validade de Preços:</t>
  </si>
  <si>
    <t>C) Cond. de Entrega:</t>
  </si>
  <si>
    <t>TOTAL</t>
  </si>
  <si>
    <t>Tel.: (11) 3926-6240</t>
  </si>
  <si>
    <t>Custo</t>
  </si>
  <si>
    <t>Custo TT</t>
  </si>
  <si>
    <t>MKP</t>
  </si>
  <si>
    <t>Pis</t>
  </si>
  <si>
    <t>Cofins</t>
  </si>
  <si>
    <t>Cont Social</t>
  </si>
  <si>
    <t>IRPJ</t>
  </si>
  <si>
    <t>comissao vendedor</t>
  </si>
  <si>
    <t>soma</t>
  </si>
  <si>
    <t>Proteção de Lucro Fora do Imposto</t>
  </si>
  <si>
    <t>ICMS SAIDA</t>
  </si>
  <si>
    <t>ICMS ENTRADA</t>
  </si>
  <si>
    <t>PREÇO Compra</t>
  </si>
  <si>
    <t>IPI Compra</t>
  </si>
  <si>
    <t>Marca</t>
  </si>
  <si>
    <t>Item</t>
  </si>
  <si>
    <t>Produtos</t>
  </si>
  <si>
    <t>A) Cond. de Pagto:</t>
  </si>
  <si>
    <t>Frete VDA Unid Monetaria</t>
  </si>
  <si>
    <t>Custo TT c/ Frete VDA</t>
  </si>
  <si>
    <t xml:space="preserve">Valor do Frete na VENDA (CIF)-&gt; </t>
  </si>
  <si>
    <t>PREÇO DE VENDA UNITARIO</t>
  </si>
  <si>
    <t>Coef Pr Vda de Frete CIF</t>
  </si>
  <si>
    <t>Pr de venda do frete CIF unitario</t>
  </si>
  <si>
    <t xml:space="preserve">CNPJ: 07.971.293/0001-01    /    I.E.: 149.260.902.113 </t>
  </si>
  <si>
    <t>Valor Ad Finan (a.d)</t>
  </si>
  <si>
    <t>Frete und monetaria</t>
  </si>
  <si>
    <t>Adic  Financeiro pró-rata</t>
  </si>
  <si>
    <t xml:space="preserve">SP - </t>
  </si>
  <si>
    <t>Icms</t>
  </si>
  <si>
    <t xml:space="preserve">Nº do Cliente: </t>
  </si>
  <si>
    <t>28 DDL</t>
  </si>
  <si>
    <t>10 dias</t>
  </si>
  <si>
    <t>FOB - NOSSO DEPOSITO EM SP.</t>
  </si>
  <si>
    <t xml:space="preserve">e.mail:  </t>
  </si>
  <si>
    <t xml:space="preserve">À :  </t>
  </si>
  <si>
    <t xml:space="preserve">A/C:  </t>
  </si>
  <si>
    <t xml:space="preserve">Tel.: </t>
  </si>
  <si>
    <t xml:space="preserve">E.mail: </t>
  </si>
  <si>
    <t>Proposta Comercial nº 20180903_</t>
  </si>
  <si>
    <t>CUSTO FIXO</t>
  </si>
  <si>
    <t>LUCRO BRUTO</t>
  </si>
  <si>
    <t>COMPRA</t>
  </si>
  <si>
    <r>
      <t xml:space="preserve">&gt; </t>
    </r>
    <r>
      <rPr>
        <i/>
        <u/>
        <sz val="10"/>
        <color theme="9" tint="-0.249977111117893"/>
        <rFont val="Arial"/>
        <family val="2"/>
      </rPr>
      <t xml:space="preserve">PARA </t>
    </r>
    <r>
      <rPr>
        <b/>
        <i/>
        <u/>
        <sz val="10"/>
        <color theme="9" tint="-0.249977111117893"/>
        <rFont val="Arial"/>
        <family val="2"/>
      </rPr>
      <t>DIMINUIR</t>
    </r>
    <r>
      <rPr>
        <i/>
        <u/>
        <sz val="10"/>
        <color theme="9" tint="-0.249977111117893"/>
        <rFont val="Arial"/>
        <family val="2"/>
      </rPr>
      <t xml:space="preserve"> A QUANTIDADE DE LINHAS DA PLANILHA USE O "OCULTAR".</t>
    </r>
  </si>
  <si>
    <r>
      <t xml:space="preserve">&gt; PARA </t>
    </r>
    <r>
      <rPr>
        <b/>
        <i/>
        <u/>
        <sz val="10"/>
        <color theme="9" tint="-0.499984740745262"/>
        <rFont val="Arial"/>
        <family val="2"/>
      </rPr>
      <t>INCLUIR</t>
    </r>
    <r>
      <rPr>
        <i/>
        <u/>
        <sz val="10"/>
        <color theme="9" tint="-0.499984740745262"/>
        <rFont val="Arial"/>
        <family val="2"/>
      </rPr>
      <t xml:space="preserve"> LINNHA CLIQUE COM DIRETO NO MAUSE NO NR. DA LINHA,COPIAR E INSERIR CELULAS COPIADAS</t>
    </r>
  </si>
  <si>
    <t>Comissao do BROKER</t>
  </si>
  <si>
    <t>Vr. Unit MINIMO</t>
  </si>
  <si>
    <t>IPI Vda OU FRETE</t>
  </si>
  <si>
    <t>Venda</t>
  </si>
  <si>
    <t>SHOPPLAB PRODUTOS PARA LABORATÓRIO EIRELI</t>
  </si>
  <si>
    <t>AV. GUILHERME GIORGI, 1252 - TATUAPÉ</t>
  </si>
  <si>
    <t>03422-001 - SÃO PAULO - SP</t>
  </si>
  <si>
    <r>
      <t xml:space="preserve">Prazo de Entrega </t>
    </r>
    <r>
      <rPr>
        <b/>
        <sz val="6"/>
        <rFont val="MS Reference Sans Serif"/>
        <family val="2"/>
      </rPr>
      <t>(dias uteis)</t>
    </r>
  </si>
  <si>
    <r>
      <t>DESPESAS NA COMPRA</t>
    </r>
    <r>
      <rPr>
        <sz val="7"/>
        <color theme="1"/>
        <rFont val="MS Reference Sans Serif"/>
        <family val="2"/>
      </rPr>
      <t xml:space="preserve">                 </t>
    </r>
    <r>
      <rPr>
        <sz val="6"/>
        <color theme="1"/>
        <rFont val="MS Reference Sans Serif"/>
        <family val="2"/>
      </rPr>
      <t>(Frete, Certificado, Serviço, ETC)</t>
    </r>
  </si>
  <si>
    <r>
      <t xml:space="preserve">Cond Pagto </t>
    </r>
    <r>
      <rPr>
        <b/>
        <sz val="8"/>
        <color theme="9" tint="-0.249977111117893"/>
        <rFont val="MS Reference Sans Serif"/>
        <family val="2"/>
      </rPr>
      <t xml:space="preserve">COMPRA        </t>
    </r>
    <r>
      <rPr>
        <sz val="6"/>
        <color theme="9" tint="-0.249977111117893"/>
        <rFont val="MS Reference Sans Serif"/>
        <family val="2"/>
      </rPr>
      <t xml:space="preserve">(dias)   </t>
    </r>
  </si>
  <si>
    <r>
      <t xml:space="preserve">Cond Pagto </t>
    </r>
    <r>
      <rPr>
        <b/>
        <sz val="8"/>
        <color rgb="FF00B050"/>
        <rFont val="MS Reference Sans Serif"/>
        <family val="2"/>
      </rPr>
      <t xml:space="preserve">VENDA                 </t>
    </r>
    <r>
      <rPr>
        <sz val="6"/>
        <color rgb="FF00B050"/>
        <rFont val="MS Reference Sans Serif"/>
        <family val="2"/>
      </rPr>
      <t xml:space="preserve">(dias)    </t>
    </r>
  </si>
  <si>
    <t>Qtd</t>
  </si>
</sst>
</file>

<file path=xl/styles.xml><?xml version="1.0" encoding="utf-8"?>
<styleSheet xmlns="http://schemas.openxmlformats.org/spreadsheetml/2006/main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_-;\-* #,##0.0000_-;_-* &quot;-&quot;??_-;_-@_-"/>
    <numFmt numFmtId="165" formatCode="0_ ;\-0\ "/>
    <numFmt numFmtId="166" formatCode="dd/mm/yy;@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0"/>
      <color theme="9" tint="0.79998168889431442"/>
      <name val="Arial"/>
      <family val="2"/>
    </font>
    <font>
      <b/>
      <i/>
      <u/>
      <sz val="10"/>
      <color theme="9" tint="-0.249977111117893"/>
      <name val="Arial"/>
      <family val="2"/>
    </font>
    <font>
      <i/>
      <u/>
      <sz val="10"/>
      <color theme="9" tint="-0.249977111117893"/>
      <name val="Arial"/>
      <family val="2"/>
    </font>
    <font>
      <i/>
      <u/>
      <sz val="10"/>
      <color theme="9" tint="-0.499984740745262"/>
      <name val="Arial"/>
      <family val="2"/>
    </font>
    <font>
      <b/>
      <i/>
      <u/>
      <sz val="10"/>
      <color theme="9" tint="-0.499984740745262"/>
      <name val="Arial"/>
      <family val="2"/>
    </font>
    <font>
      <sz val="10"/>
      <name val="MS Reference Sans Serif"/>
      <family val="2"/>
    </font>
    <font>
      <sz val="10"/>
      <color rgb="FF222222"/>
      <name val="MS Reference Sans Serif"/>
      <family val="2"/>
    </font>
    <font>
      <sz val="10"/>
      <color rgb="FF000000"/>
      <name val="MS Reference Sans Serif"/>
      <family val="2"/>
    </font>
    <font>
      <sz val="11"/>
      <name val="MS Reference Sans Serif"/>
      <family val="2"/>
    </font>
    <font>
      <sz val="9"/>
      <color theme="1"/>
      <name val="MS Reference Sans Serif"/>
      <family val="2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11"/>
      <color theme="1"/>
      <name val="MS Reference Sans Serif"/>
      <family val="2"/>
    </font>
    <font>
      <b/>
      <sz val="10"/>
      <color theme="9" tint="-0.249977111117893"/>
      <name val="MS Reference Sans Serif"/>
      <family val="2"/>
    </font>
    <font>
      <b/>
      <sz val="10"/>
      <color theme="4" tint="-0.499984740745262"/>
      <name val="MS Reference Sans Serif"/>
      <family val="2"/>
    </font>
    <font>
      <b/>
      <sz val="10"/>
      <color rgb="FF00B050"/>
      <name val="MS Reference Sans Serif"/>
      <family val="2"/>
    </font>
    <font>
      <b/>
      <sz val="10"/>
      <name val="MS Reference Sans Serif"/>
      <family val="2"/>
    </font>
    <font>
      <b/>
      <sz val="6"/>
      <name val="MS Reference Sans Serif"/>
      <family val="2"/>
    </font>
    <font>
      <b/>
      <sz val="8"/>
      <color theme="9" tint="-0.249977111117893"/>
      <name val="MS Reference Sans Serif"/>
      <family val="2"/>
    </font>
    <font>
      <b/>
      <sz val="7"/>
      <color theme="1"/>
      <name val="MS Reference Sans Serif"/>
      <family val="2"/>
    </font>
    <font>
      <sz val="7"/>
      <color theme="1"/>
      <name val="MS Reference Sans Serif"/>
      <family val="2"/>
    </font>
    <font>
      <sz val="6"/>
      <color theme="1"/>
      <name val="MS Reference Sans Serif"/>
      <family val="2"/>
    </font>
    <font>
      <sz val="8"/>
      <color theme="9" tint="-0.249977111117893"/>
      <name val="MS Reference Sans Serif"/>
      <family val="2"/>
    </font>
    <font>
      <sz val="6"/>
      <color theme="9" tint="-0.249977111117893"/>
      <name val="MS Reference Sans Serif"/>
      <family val="2"/>
    </font>
    <font>
      <sz val="8"/>
      <color theme="1"/>
      <name val="MS Reference Sans Serif"/>
      <family val="2"/>
    </font>
    <font>
      <sz val="8"/>
      <color theme="0" tint="-0.499984740745262"/>
      <name val="MS Reference Sans Serif"/>
      <family val="2"/>
    </font>
    <font>
      <sz val="8"/>
      <color rgb="FF00B050"/>
      <name val="MS Reference Sans Serif"/>
      <family val="2"/>
    </font>
    <font>
      <b/>
      <sz val="8"/>
      <color rgb="FF00B050"/>
      <name val="MS Reference Sans Serif"/>
      <family val="2"/>
    </font>
    <font>
      <sz val="6"/>
      <color rgb="FF00B050"/>
      <name val="MS Reference Sans Serif"/>
      <family val="2"/>
    </font>
    <font>
      <b/>
      <sz val="8"/>
      <color theme="1"/>
      <name val="MS Reference Sans Serif"/>
      <family val="2"/>
    </font>
    <font>
      <sz val="10"/>
      <color theme="9" tint="-0.249977111117893"/>
      <name val="MS Reference Sans Serif"/>
      <family val="2"/>
    </font>
    <font>
      <sz val="10"/>
      <color theme="0" tint="-0.499984740745262"/>
      <name val="MS Reference Sans Serif"/>
      <family val="2"/>
    </font>
    <font>
      <sz val="10"/>
      <color rgb="FF00B050"/>
      <name val="MS Reference Sans Serif"/>
      <family val="2"/>
    </font>
    <font>
      <u/>
      <sz val="10"/>
      <color theme="10"/>
      <name val="MS Reference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43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7" fillId="0" borderId="0" xfId="2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4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3" applyAlignment="1" applyProtection="1"/>
    <xf numFmtId="2" fontId="7" fillId="0" borderId="0" xfId="0" applyNumberFormat="1" applyFont="1" applyFill="1" applyAlignment="1">
      <alignment wrapText="1"/>
    </xf>
    <xf numFmtId="0" fontId="10" fillId="0" borderId="0" xfId="0" applyFont="1" applyAlignment="1">
      <alignment horizontal="left"/>
    </xf>
    <xf numFmtId="43" fontId="13" fillId="0" borderId="0" xfId="0" applyNumberFormat="1" applyFont="1" applyAlignment="1"/>
    <xf numFmtId="43" fontId="14" fillId="0" borderId="0" xfId="0" applyNumberFormat="1" applyFont="1" applyAlignment="1"/>
    <xf numFmtId="0" fontId="17" fillId="6" borderId="0" xfId="0" applyFont="1" applyFill="1" applyBorder="1" applyAlignment="1">
      <alignment vertical="center" wrapText="1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2" fontId="8" fillId="8" borderId="0" xfId="0" applyNumberFormat="1" applyFont="1" applyFill="1" applyBorder="1" applyAlignment="1"/>
    <xf numFmtId="2" fontId="7" fillId="4" borderId="0" xfId="0" applyNumberFormat="1" applyFont="1" applyFill="1" applyBorder="1" applyAlignment="1">
      <alignment horizontal="left"/>
    </xf>
    <xf numFmtId="2" fontId="8" fillId="0" borderId="9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2" borderId="0" xfId="0" applyFont="1" applyFill="1" applyBorder="1" applyAlignment="1">
      <alignment vertical="top" wrapText="1"/>
    </xf>
    <xf numFmtId="0" fontId="7" fillId="0" borderId="0" xfId="0" applyFont="1" applyAlignment="1" applyProtection="1">
      <alignment vertical="center"/>
    </xf>
    <xf numFmtId="0" fontId="2" fillId="0" borderId="0" xfId="0" applyFont="1" applyProtection="1"/>
    <xf numFmtId="0" fontId="0" fillId="0" borderId="0" xfId="0" applyProtection="1"/>
    <xf numFmtId="49" fontId="2" fillId="0" borderId="0" xfId="0" applyNumberFormat="1" applyFont="1" applyProtection="1"/>
    <xf numFmtId="0" fontId="0" fillId="0" borderId="0" xfId="0" applyAlignment="1" applyProtection="1">
      <alignment horizontal="left"/>
    </xf>
    <xf numFmtId="0" fontId="11" fillId="0" borderId="0" xfId="0" applyFont="1" applyProtection="1"/>
    <xf numFmtId="0" fontId="12" fillId="0" borderId="0" xfId="0" applyFont="1" applyProtection="1"/>
    <xf numFmtId="0" fontId="7" fillId="0" borderId="0" xfId="0" applyFont="1" applyProtection="1"/>
    <xf numFmtId="49" fontId="12" fillId="0" borderId="0" xfId="0" applyNumberFormat="1" applyFont="1" applyAlignment="1" applyProtection="1">
      <alignment horizontal="left"/>
    </xf>
    <xf numFmtId="3" fontId="12" fillId="0" borderId="0" xfId="0" applyNumberFormat="1" applyFont="1" applyProtection="1"/>
    <xf numFmtId="1" fontId="2" fillId="0" borderId="0" xfId="0" applyNumberFormat="1" applyFont="1" applyAlignment="1"/>
    <xf numFmtId="1" fontId="2" fillId="0" borderId="0" xfId="0" applyNumberFormat="1" applyFont="1" applyAlignment="1">
      <alignment horizontal="left"/>
    </xf>
    <xf numFmtId="2" fontId="8" fillId="4" borderId="2" xfId="0" applyNumberFormat="1" applyFont="1" applyFill="1" applyBorder="1" applyAlignment="1">
      <alignment horizontal="center"/>
    </xf>
    <xf numFmtId="2" fontId="8" fillId="8" borderId="20" xfId="0" applyNumberFormat="1" applyFont="1" applyFill="1" applyBorder="1" applyAlignment="1">
      <alignment horizontal="center"/>
    </xf>
    <xf numFmtId="166" fontId="2" fillId="0" borderId="0" xfId="4" applyNumberFormat="1" applyFont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18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left"/>
    </xf>
    <xf numFmtId="43" fontId="14" fillId="0" borderId="0" xfId="0" applyNumberFormat="1" applyFont="1" applyAlignment="1">
      <alignment horizontal="center"/>
    </xf>
    <xf numFmtId="2" fontId="8" fillId="7" borderId="5" xfId="2" applyNumberFormat="1" applyFont="1" applyFill="1" applyBorder="1" applyAlignment="1">
      <alignment horizontal="center"/>
    </xf>
    <xf numFmtId="2" fontId="8" fillId="7" borderId="7" xfId="2" applyNumberFormat="1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left"/>
    </xf>
    <xf numFmtId="2" fontId="8" fillId="7" borderId="8" xfId="0" applyNumberFormat="1" applyFont="1" applyFill="1" applyBorder="1" applyAlignment="1">
      <alignment horizontal="left"/>
    </xf>
    <xf numFmtId="2" fontId="8" fillId="7" borderId="7" xfId="0" applyNumberFormat="1" applyFont="1" applyFill="1" applyBorder="1" applyAlignment="1">
      <alignment horizontal="left"/>
    </xf>
    <xf numFmtId="43" fontId="13" fillId="0" borderId="0" xfId="0" applyNumberFormat="1" applyFont="1" applyAlignment="1">
      <alignment horizontal="center"/>
    </xf>
    <xf numFmtId="43" fontId="9" fillId="0" borderId="0" xfId="4" applyFont="1" applyAlignment="1">
      <alignment horizontal="left"/>
    </xf>
    <xf numFmtId="43" fontId="0" fillId="0" borderId="0" xfId="4" applyFont="1" applyAlignment="1">
      <alignment horizontal="left"/>
    </xf>
    <xf numFmtId="43" fontId="10" fillId="0" borderId="0" xfId="4" applyFont="1" applyAlignment="1">
      <alignment horizontal="left"/>
    </xf>
    <xf numFmtId="43" fontId="0" fillId="0" borderId="0" xfId="4" applyFont="1"/>
    <xf numFmtId="43" fontId="13" fillId="0" borderId="0" xfId="4" applyFont="1" applyAlignment="1"/>
    <xf numFmtId="43" fontId="14" fillId="0" borderId="0" xfId="4" applyFont="1" applyAlignment="1"/>
    <xf numFmtId="43" fontId="7" fillId="0" borderId="0" xfId="4" applyFont="1" applyAlignment="1">
      <alignment horizontal="center"/>
    </xf>
    <xf numFmtId="43" fontId="14" fillId="0" borderId="14" xfId="0" applyNumberFormat="1" applyFont="1" applyBorder="1" applyAlignment="1">
      <alignment horizontal="center"/>
    </xf>
    <xf numFmtId="0" fontId="22" fillId="0" borderId="1" xfId="0" applyFont="1" applyBorder="1" applyAlignment="1" applyProtection="1">
      <alignment horizontal="center" vertical="center"/>
    </xf>
    <xf numFmtId="0" fontId="23" fillId="0" borderId="0" xfId="0" applyFont="1"/>
    <xf numFmtId="0" fontId="24" fillId="0" borderId="6" xfId="0" applyFont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center" vertical="center"/>
    </xf>
    <xf numFmtId="0" fontId="24" fillId="0" borderId="6" xfId="0" applyFont="1" applyBorder="1" applyAlignment="1" applyProtection="1">
      <alignment vertical="center"/>
    </xf>
    <xf numFmtId="43" fontId="24" fillId="0" borderId="6" xfId="4" applyFont="1" applyBorder="1" applyAlignment="1" applyProtection="1">
      <alignment vertical="center"/>
    </xf>
    <xf numFmtId="44" fontId="22" fillId="0" borderId="6" xfId="0" applyNumberFormat="1" applyFont="1" applyBorder="1" applyAlignment="1" applyProtection="1">
      <alignment horizontal="center" vertical="center"/>
    </xf>
    <xf numFmtId="9" fontId="22" fillId="0" borderId="1" xfId="1" applyNumberFormat="1" applyFont="1" applyBorder="1" applyAlignment="1" applyProtection="1">
      <alignment horizontal="center" vertical="center"/>
    </xf>
    <xf numFmtId="0" fontId="24" fillId="3" borderId="1" xfId="0" applyFont="1" applyFill="1" applyBorder="1" applyAlignment="1" applyProtection="1">
      <alignment horizontal="center" vertical="center"/>
    </xf>
    <xf numFmtId="0" fontId="25" fillId="0" borderId="6" xfId="0" applyFont="1" applyBorder="1" applyAlignment="1" applyProtection="1">
      <alignment vertical="center" wrapText="1"/>
    </xf>
    <xf numFmtId="0" fontId="25" fillId="0" borderId="0" xfId="0" applyFont="1" applyProtection="1"/>
    <xf numFmtId="0" fontId="22" fillId="0" borderId="0" xfId="0" applyFont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vertical="center" wrapText="1"/>
    </xf>
    <xf numFmtId="0" fontId="24" fillId="0" borderId="0" xfId="0" applyFont="1" applyBorder="1" applyAlignment="1" applyProtection="1">
      <alignment vertical="center"/>
    </xf>
    <xf numFmtId="43" fontId="24" fillId="0" borderId="0" xfId="4" applyFont="1" applyBorder="1" applyAlignment="1" applyProtection="1">
      <alignment vertical="center"/>
    </xf>
    <xf numFmtId="44" fontId="22" fillId="0" borderId="0" xfId="0" applyNumberFormat="1" applyFont="1" applyBorder="1" applyAlignment="1" applyProtection="1">
      <alignment horizontal="center" vertical="center"/>
    </xf>
    <xf numFmtId="9" fontId="22" fillId="0" borderId="0" xfId="1" applyNumberFormat="1" applyFont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26" fillId="0" borderId="0" xfId="0" applyFont="1"/>
    <xf numFmtId="0" fontId="27" fillId="0" borderId="0" xfId="0" applyFont="1"/>
    <xf numFmtId="43" fontId="27" fillId="0" borderId="0" xfId="4" applyFont="1"/>
    <xf numFmtId="43" fontId="28" fillId="0" borderId="4" xfId="0" applyNumberFormat="1" applyFont="1" applyBorder="1" applyAlignment="1">
      <alignment horizontal="center"/>
    </xf>
    <xf numFmtId="44" fontId="28" fillId="0" borderId="2" xfId="0" applyNumberFormat="1" applyFont="1" applyBorder="1" applyAlignment="1">
      <alignment horizontal="center"/>
    </xf>
    <xf numFmtId="1" fontId="27" fillId="0" borderId="0" xfId="0" applyNumberFormat="1" applyFont="1" applyAlignment="1">
      <alignment horizontal="center"/>
    </xf>
    <xf numFmtId="43" fontId="27" fillId="0" borderId="0" xfId="0" applyNumberFormat="1" applyFont="1" applyAlignment="1">
      <alignment horizontal="center"/>
    </xf>
    <xf numFmtId="43" fontId="27" fillId="0" borderId="0" xfId="4" applyFont="1" applyAlignment="1">
      <alignment horizontal="center"/>
    </xf>
    <xf numFmtId="0" fontId="27" fillId="0" borderId="0" xfId="0" applyFont="1" applyFill="1" applyBorder="1"/>
    <xf numFmtId="0" fontId="29" fillId="0" borderId="0" xfId="0" applyFont="1"/>
    <xf numFmtId="0" fontId="27" fillId="0" borderId="0" xfId="0" applyFont="1" applyAlignment="1"/>
    <xf numFmtId="0" fontId="22" fillId="0" borderId="0" xfId="0" applyFont="1"/>
    <xf numFmtId="43" fontId="22" fillId="0" borderId="0" xfId="4" applyFont="1"/>
    <xf numFmtId="43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30" fillId="4" borderId="5" xfId="0" applyFont="1" applyFill="1" applyBorder="1" applyAlignment="1">
      <alignment horizontal="center"/>
    </xf>
    <xf numFmtId="0" fontId="30" fillId="4" borderId="8" xfId="0" applyFont="1" applyFill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0" fontId="30" fillId="4" borderId="7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9" borderId="7" xfId="0" applyFont="1" applyFill="1" applyBorder="1" applyAlignment="1">
      <alignment horizontal="center"/>
    </xf>
    <xf numFmtId="2" fontId="31" fillId="0" borderId="5" xfId="2" applyNumberFormat="1" applyFont="1" applyFill="1" applyBorder="1" applyAlignment="1"/>
    <xf numFmtId="2" fontId="31" fillId="0" borderId="8" xfId="2" applyNumberFormat="1" applyFont="1" applyFill="1" applyBorder="1" applyAlignment="1"/>
    <xf numFmtId="2" fontId="31" fillId="0" borderId="7" xfId="2" applyNumberFormat="1" applyFont="1" applyFill="1" applyBorder="1" applyAlignment="1"/>
    <xf numFmtId="2" fontId="27" fillId="5" borderId="6" xfId="2" applyNumberFormat="1" applyFont="1" applyFill="1" applyBorder="1" applyAlignment="1">
      <alignment horizontal="center"/>
    </xf>
    <xf numFmtId="2" fontId="27" fillId="5" borderId="5" xfId="2" applyNumberFormat="1" applyFont="1" applyFill="1" applyBorder="1" applyAlignment="1">
      <alignment horizontal="center"/>
    </xf>
    <xf numFmtId="2" fontId="32" fillId="4" borderId="9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43" fontId="33" fillId="4" borderId="2" xfId="4" applyFont="1" applyFill="1" applyBorder="1" applyAlignment="1">
      <alignment horizontal="center" vertical="center" wrapText="1"/>
    </xf>
    <xf numFmtId="43" fontId="33" fillId="2" borderId="2" xfId="0" applyNumberFormat="1" applyFont="1" applyFill="1" applyBorder="1" applyAlignment="1">
      <alignment horizontal="center" vertical="center" wrapText="1"/>
    </xf>
    <xf numFmtId="43" fontId="33" fillId="2" borderId="3" xfId="0" applyNumberFormat="1" applyFont="1" applyFill="1" applyBorder="1" applyAlignment="1">
      <alignment horizontal="center" vertical="center"/>
    </xf>
    <xf numFmtId="1" fontId="33" fillId="2" borderId="2" xfId="0" applyNumberFormat="1" applyFont="1" applyFill="1" applyBorder="1" applyAlignment="1">
      <alignment horizontal="center" vertical="center"/>
    </xf>
    <xf numFmtId="1" fontId="33" fillId="2" borderId="2" xfId="0" applyNumberFormat="1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2" fontId="35" fillId="4" borderId="1" xfId="0" applyNumberFormat="1" applyFont="1" applyFill="1" applyBorder="1" applyAlignment="1">
      <alignment horizontal="center" vertical="center" wrapText="1"/>
    </xf>
    <xf numFmtId="2" fontId="36" fillId="4" borderId="1" xfId="0" applyNumberFormat="1" applyFont="1" applyFill="1" applyBorder="1" applyAlignment="1">
      <alignment horizontal="center" vertical="center" wrapText="1"/>
    </xf>
    <xf numFmtId="1" fontId="39" fillId="4" borderId="6" xfId="0" applyNumberFormat="1" applyFont="1" applyFill="1" applyBorder="1" applyAlignment="1">
      <alignment horizontal="center" vertical="center" wrapText="1"/>
    </xf>
    <xf numFmtId="2" fontId="41" fillId="4" borderId="1" xfId="0" applyNumberFormat="1" applyFont="1" applyFill="1" applyBorder="1" applyAlignment="1">
      <alignment horizontal="center" vertical="center" wrapText="1"/>
    </xf>
    <xf numFmtId="2" fontId="42" fillId="4" borderId="1" xfId="0" applyNumberFormat="1" applyFont="1" applyFill="1" applyBorder="1" applyAlignment="1">
      <alignment horizontal="center" vertical="center" wrapText="1"/>
    </xf>
    <xf numFmtId="2" fontId="41" fillId="9" borderId="6" xfId="0" applyNumberFormat="1" applyFont="1" applyFill="1" applyBorder="1" applyAlignment="1">
      <alignment horizontal="center" vertical="center" wrapText="1"/>
    </xf>
    <xf numFmtId="1" fontId="43" fillId="5" borderId="6" xfId="0" applyNumberFormat="1" applyFont="1" applyFill="1" applyBorder="1" applyAlignment="1">
      <alignment horizontal="center" vertical="center" wrapText="1"/>
    </xf>
    <xf numFmtId="2" fontId="44" fillId="5" borderId="6" xfId="0" applyNumberFormat="1" applyFont="1" applyFill="1" applyBorder="1" applyAlignment="1">
      <alignment horizontal="center" vertical="center" wrapText="1"/>
    </xf>
    <xf numFmtId="2" fontId="41" fillId="5" borderId="6" xfId="0" applyNumberFormat="1" applyFont="1" applyFill="1" applyBorder="1" applyAlignment="1">
      <alignment horizontal="center" vertical="center" wrapText="1"/>
    </xf>
    <xf numFmtId="2" fontId="46" fillId="5" borderId="6" xfId="0" applyNumberFormat="1" applyFont="1" applyFill="1" applyBorder="1" applyAlignment="1">
      <alignment horizontal="center" vertical="center" wrapText="1"/>
    </xf>
    <xf numFmtId="2" fontId="27" fillId="5" borderId="6" xfId="0" applyNumberFormat="1" applyFont="1" applyFill="1" applyBorder="1" applyAlignment="1">
      <alignment horizontal="center" vertical="center"/>
    </xf>
    <xf numFmtId="2" fontId="27" fillId="5" borderId="5" xfId="0" applyNumberFormat="1" applyFont="1" applyFill="1" applyBorder="1" applyAlignment="1">
      <alignment horizontal="center" vertical="center"/>
    </xf>
    <xf numFmtId="2" fontId="32" fillId="4" borderId="10" xfId="2" applyNumberFormat="1" applyFont="1" applyFill="1" applyBorder="1" applyAlignment="1">
      <alignment horizontal="center" vertical="center" wrapText="1"/>
    </xf>
    <xf numFmtId="43" fontId="47" fillId="2" borderId="0" xfId="4" applyFont="1" applyFill="1" applyAlignment="1" applyProtection="1">
      <alignment vertical="center"/>
    </xf>
    <xf numFmtId="43" fontId="47" fillId="2" borderId="0" xfId="4" applyFont="1" applyFill="1" applyAlignment="1" applyProtection="1">
      <alignment horizontal="right" vertical="center"/>
    </xf>
    <xf numFmtId="43" fontId="27" fillId="2" borderId="0" xfId="4" applyFont="1" applyFill="1" applyAlignment="1" applyProtection="1">
      <alignment vertical="center"/>
    </xf>
    <xf numFmtId="165" fontId="47" fillId="2" borderId="0" xfId="4" applyNumberFormat="1" applyFont="1" applyFill="1" applyAlignment="1" applyProtection="1">
      <alignment horizontal="center" vertical="center"/>
    </xf>
    <xf numFmtId="4" fontId="27" fillId="0" borderId="0" xfId="4" applyNumberFormat="1" applyFont="1" applyAlignment="1" applyProtection="1">
      <alignment horizontal="right" vertical="center"/>
    </xf>
    <xf numFmtId="4" fontId="48" fillId="0" borderId="0" xfId="4" applyNumberFormat="1" applyFont="1" applyAlignment="1" applyProtection="1">
      <alignment horizontal="right" vertical="center"/>
    </xf>
    <xf numFmtId="165" fontId="49" fillId="2" borderId="0" xfId="4" applyNumberFormat="1" applyFont="1" applyFill="1" applyAlignment="1" applyProtection="1">
      <alignment horizontal="center" vertical="center"/>
    </xf>
    <xf numFmtId="43" fontId="49" fillId="0" borderId="0" xfId="4" applyFont="1" applyAlignment="1" applyProtection="1">
      <alignment horizontal="right" vertical="center"/>
    </xf>
    <xf numFmtId="43" fontId="27" fillId="0" borderId="0" xfId="4" applyFont="1" applyAlignment="1" applyProtection="1">
      <alignment horizontal="right" vertical="center"/>
    </xf>
    <xf numFmtId="2" fontId="27" fillId="0" borderId="0" xfId="4" applyNumberFormat="1" applyFont="1" applyAlignment="1" applyProtection="1">
      <alignment horizontal="right" vertical="center"/>
    </xf>
    <xf numFmtId="43" fontId="27" fillId="2" borderId="0" xfId="4" applyFont="1" applyFill="1" applyAlignment="1" applyProtection="1">
      <alignment horizontal="right" vertical="center"/>
    </xf>
    <xf numFmtId="164" fontId="27" fillId="0" borderId="0" xfId="4" applyNumberFormat="1" applyFont="1" applyAlignment="1" applyProtection="1">
      <alignment horizontal="right" vertical="center"/>
    </xf>
    <xf numFmtId="43" fontId="27" fillId="0" borderId="1" xfId="4" applyFont="1" applyBorder="1" applyAlignment="1" applyProtection="1">
      <alignment horizontal="right" vertical="center"/>
    </xf>
    <xf numFmtId="43" fontId="22" fillId="2" borderId="0" xfId="4" applyFont="1" applyFill="1" applyAlignment="1" applyProtection="1">
      <alignment vertical="center"/>
    </xf>
    <xf numFmtId="43" fontId="22" fillId="2" borderId="0" xfId="4" applyFont="1" applyFill="1" applyAlignment="1" applyProtection="1">
      <alignment horizontal="right" vertical="center"/>
    </xf>
    <xf numFmtId="165" fontId="27" fillId="2" borderId="0" xfId="4" applyNumberFormat="1" applyFont="1" applyFill="1" applyAlignment="1" applyProtection="1">
      <alignment horizontal="center" vertical="center"/>
    </xf>
    <xf numFmtId="1" fontId="27" fillId="2" borderId="0" xfId="4" applyNumberFormat="1" applyFont="1" applyFill="1" applyAlignment="1" applyProtection="1">
      <alignment horizontal="center" vertical="center"/>
    </xf>
    <xf numFmtId="43" fontId="27" fillId="0" borderId="0" xfId="4" applyFont="1" applyBorder="1" applyAlignment="1" applyProtection="1">
      <alignment horizontal="right" vertical="center"/>
    </xf>
    <xf numFmtId="43" fontId="28" fillId="0" borderId="0" xfId="0" applyNumberFormat="1" applyFont="1"/>
    <xf numFmtId="2" fontId="28" fillId="0" borderId="0" xfId="0" applyNumberFormat="1" applyFont="1"/>
    <xf numFmtId="2" fontId="27" fillId="0" borderId="0" xfId="0" applyNumberFormat="1" applyFont="1" applyAlignment="1">
      <alignment horizontal="right"/>
    </xf>
    <xf numFmtId="2" fontId="27" fillId="0" borderId="0" xfId="2" applyNumberFormat="1" applyFont="1" applyAlignment="1">
      <alignment horizontal="right"/>
    </xf>
    <xf numFmtId="0" fontId="50" fillId="0" borderId="0" xfId="3" applyFont="1" applyAlignment="1" applyProtection="1"/>
  </cellXfs>
  <cellStyles count="6">
    <cellStyle name="Hyperlink" xfId="3" builtinId="8"/>
    <cellStyle name="Moeda" xfId="2" builtinId="4"/>
    <cellStyle name="Normal" xfId="0" builtinId="0"/>
    <cellStyle name="Normal 2" xfId="5"/>
    <cellStyle name="Porcentagem" xfId="1" builtinId="5"/>
    <cellStyle name="Separador de milhares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347384</xdr:colOff>
      <xdr:row>0</xdr:row>
      <xdr:rowOff>22411</xdr:rowOff>
    </xdr:from>
    <xdr:to>
      <xdr:col>9</xdr:col>
      <xdr:colOff>324971</xdr:colOff>
      <xdr:row>6</xdr:row>
      <xdr:rowOff>33493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63855" y="22411"/>
          <a:ext cx="2745440" cy="10644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65"/>
  <sheetViews>
    <sheetView tabSelected="1" view="pageBreakPreview" zoomScale="85" zoomScaleNormal="85" zoomScaleSheetLayoutView="85" workbookViewId="0">
      <pane xSplit="10" ySplit="12" topLeftCell="K13" activePane="bottomRight" state="frozenSplit"/>
      <selection activeCell="P12" sqref="P12"/>
      <selection pane="topRight" activeCell="J1" sqref="J1"/>
      <selection pane="bottomLeft" activeCell="A13" sqref="A13"/>
      <selection pane="bottomRight" activeCell="E5" sqref="E5"/>
    </sheetView>
  </sheetViews>
  <sheetFormatPr defaultColWidth="9.140625" defaultRowHeight="12.75"/>
  <cols>
    <col min="1" max="3" width="6.42578125" style="3" customWidth="1"/>
    <col min="4" max="4" width="78.42578125" style="3" customWidth="1"/>
    <col min="5" max="5" width="13.140625" style="1" customWidth="1"/>
    <col min="6" max="6" width="17" style="70" bestFit="1" customWidth="1"/>
    <col min="7" max="7" width="17" style="1" bestFit="1" customWidth="1"/>
    <col min="8" max="8" width="17.42578125" style="2" customWidth="1"/>
    <col min="9" max="9" width="7" style="2" customWidth="1"/>
    <col min="10" max="10" width="10.42578125" style="3" customWidth="1"/>
    <col min="11" max="11" width="12.5703125" style="3" bestFit="1" customWidth="1"/>
    <col min="12" max="12" width="10.85546875" style="4" customWidth="1"/>
    <col min="13" max="13" width="8.140625" style="4" bestFit="1" customWidth="1"/>
    <col min="14" max="14" width="10.85546875" style="4" customWidth="1"/>
    <col min="15" max="15" width="10.5703125" style="4" customWidth="1"/>
    <col min="16" max="17" width="14.5703125" style="4" hidden="1" customWidth="1"/>
    <col min="18" max="18" width="20.140625" style="4" hidden="1" customWidth="1"/>
    <col min="19" max="21" width="14.5703125" style="4" hidden="1" customWidth="1"/>
    <col min="22" max="22" width="9.85546875" style="4" bestFit="1" customWidth="1"/>
    <col min="23" max="23" width="7.140625" style="4" bestFit="1" customWidth="1"/>
    <col min="24" max="24" width="7.85546875" style="4" customWidth="1"/>
    <col min="25" max="26" width="7" style="4" hidden="1" customWidth="1"/>
    <col min="27" max="27" width="9.42578125" style="4" hidden="1" customWidth="1"/>
    <col min="28" max="28" width="7" style="4" hidden="1" customWidth="1"/>
    <col min="29" max="29" width="15.28515625" style="4" hidden="1" customWidth="1"/>
    <col min="30" max="30" width="19.5703125" style="4" hidden="1" customWidth="1"/>
    <col min="31" max="31" width="10.7109375" style="4" bestFit="1" customWidth="1"/>
    <col min="32" max="32" width="8.140625" style="4" hidden="1" customWidth="1"/>
    <col min="33" max="33" width="8.7109375" style="4" hidden="1" customWidth="1"/>
    <col min="34" max="34" width="8.42578125" style="4" hidden="1" customWidth="1"/>
    <col min="35" max="35" width="10.28515625" style="4" hidden="1" customWidth="1"/>
    <col min="36" max="36" width="8.42578125" style="4" hidden="1" customWidth="1"/>
    <col min="37" max="37" width="17.28515625" style="7" customWidth="1"/>
    <col min="38" max="45" width="9.140625" style="3" customWidth="1"/>
    <col min="46" max="16384" width="9.140625" style="3"/>
  </cols>
  <sheetData>
    <row r="1" spans="1:37" ht="15" customHeight="1">
      <c r="A1" s="39" t="s">
        <v>36</v>
      </c>
      <c r="B1" s="42">
        <v>43346</v>
      </c>
      <c r="C1" s="42"/>
      <c r="D1" s="38"/>
      <c r="E1" s="9"/>
      <c r="F1" s="64"/>
      <c r="G1" s="10"/>
      <c r="H1" s="10"/>
      <c r="I1" s="11"/>
      <c r="J1" s="11"/>
    </row>
    <row r="2" spans="1:37" s="5" customFormat="1" ht="13.5" thickBot="1">
      <c r="A2" s="9"/>
      <c r="B2" s="9"/>
      <c r="C2" s="9"/>
      <c r="D2" s="12"/>
      <c r="E2" s="12"/>
      <c r="F2" s="65"/>
      <c r="G2" s="13"/>
      <c r="H2" s="13"/>
      <c r="I2" s="14"/>
      <c r="J2" s="1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7"/>
    </row>
    <row r="3" spans="1:37" ht="17.45" customHeight="1">
      <c r="A3" s="56" t="s">
        <v>47</v>
      </c>
      <c r="B3" s="56"/>
      <c r="C3" s="56"/>
      <c r="D3" s="56"/>
      <c r="E3" s="17"/>
      <c r="F3" s="66"/>
      <c r="G3" s="10"/>
      <c r="H3" s="10"/>
      <c r="I3" s="11"/>
      <c r="J3" s="11"/>
      <c r="K3" s="43" t="s">
        <v>51</v>
      </c>
      <c r="L3" s="44"/>
      <c r="M3" s="45"/>
      <c r="N3" s="20"/>
      <c r="O3" s="21"/>
    </row>
    <row r="4" spans="1:37">
      <c r="A4" s="29" t="s">
        <v>38</v>
      </c>
      <c r="B4" s="30"/>
      <c r="C4" s="31"/>
      <c r="D4" s="32"/>
      <c r="E4"/>
      <c r="F4" s="67"/>
      <c r="G4" s="10"/>
      <c r="H4" s="10"/>
      <c r="I4" s="11"/>
      <c r="J4" s="11"/>
      <c r="K4" s="46"/>
      <c r="L4" s="47"/>
      <c r="M4" s="48"/>
      <c r="N4" s="20"/>
      <c r="O4" s="21"/>
    </row>
    <row r="5" spans="1:37">
      <c r="B5" s="30"/>
      <c r="C5" s="30"/>
      <c r="D5" s="32"/>
      <c r="E5"/>
      <c r="F5" s="67"/>
      <c r="G5" s="10"/>
      <c r="H5" s="10"/>
      <c r="I5" s="11"/>
      <c r="J5" s="11"/>
      <c r="K5" s="46"/>
      <c r="L5" s="47"/>
      <c r="M5" s="48"/>
      <c r="N5" s="20"/>
      <c r="O5" s="21"/>
    </row>
    <row r="6" spans="1:37" ht="13.15" customHeight="1">
      <c r="A6" s="30" t="s">
        <v>43</v>
      </c>
      <c r="B6" s="33"/>
      <c r="C6" s="33"/>
      <c r="D6" s="33"/>
      <c r="E6"/>
      <c r="F6" s="67"/>
      <c r="G6" s="63"/>
      <c r="H6" s="63"/>
      <c r="I6" s="63"/>
      <c r="J6" s="63"/>
      <c r="K6" s="49" t="s">
        <v>52</v>
      </c>
      <c r="L6" s="50"/>
      <c r="M6" s="51"/>
      <c r="N6" s="20"/>
      <c r="O6" s="21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7">
      <c r="A7" s="34"/>
      <c r="B7" s="34"/>
      <c r="C7" s="33"/>
      <c r="D7" s="35"/>
      <c r="E7" s="18"/>
      <c r="F7" s="68"/>
      <c r="G7" s="63" t="s">
        <v>57</v>
      </c>
      <c r="H7" s="63"/>
      <c r="I7" s="63"/>
      <c r="J7" s="63"/>
      <c r="K7" s="52"/>
      <c r="L7" s="50"/>
      <c r="M7" s="51"/>
      <c r="N7" s="21"/>
      <c r="O7" s="21"/>
      <c r="P7" s="8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7" ht="13.5" thickBot="1">
      <c r="A8" s="33" t="s">
        <v>44</v>
      </c>
      <c r="B8" s="34"/>
      <c r="C8" s="33"/>
      <c r="D8" s="33"/>
      <c r="E8" s="19"/>
      <c r="F8" s="69"/>
      <c r="G8" s="57" t="s">
        <v>58</v>
      </c>
      <c r="H8" s="57"/>
      <c r="I8" s="57"/>
      <c r="J8" s="71"/>
      <c r="K8" s="53"/>
      <c r="L8" s="54"/>
      <c r="M8" s="55"/>
      <c r="N8" s="21"/>
      <c r="O8" s="21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7" ht="13.5" thickBot="1">
      <c r="A9" s="33" t="s">
        <v>45</v>
      </c>
      <c r="B9" s="36"/>
      <c r="C9" s="37"/>
      <c r="D9" s="37"/>
      <c r="E9" s="19"/>
      <c r="F9" s="69"/>
      <c r="G9" s="57" t="s">
        <v>59</v>
      </c>
      <c r="H9" s="57"/>
      <c r="I9" s="57"/>
      <c r="J9" s="57"/>
      <c r="K9" s="6"/>
      <c r="R9" s="25" t="s">
        <v>34</v>
      </c>
      <c r="X9" s="8"/>
      <c r="Y9" s="8"/>
      <c r="Z9" s="8"/>
      <c r="AA9" s="8"/>
      <c r="AB9" s="8"/>
      <c r="AC9" s="24"/>
      <c r="AD9" s="40" t="s">
        <v>33</v>
      </c>
      <c r="AE9" s="24"/>
      <c r="AF9" s="8"/>
      <c r="AG9" s="8"/>
      <c r="AK9" s="16"/>
    </row>
    <row r="10" spans="1:37" ht="13.5" thickBot="1">
      <c r="A10" s="33" t="s">
        <v>46</v>
      </c>
      <c r="B10" s="15"/>
      <c r="C10" s="33"/>
      <c r="D10" s="33"/>
      <c r="G10" s="57" t="s">
        <v>32</v>
      </c>
      <c r="H10" s="57"/>
      <c r="I10" s="57"/>
      <c r="J10" s="57"/>
      <c r="K10" s="60" t="s">
        <v>28</v>
      </c>
      <c r="L10" s="61"/>
      <c r="M10" s="62"/>
      <c r="N10" s="58">
        <v>0</v>
      </c>
      <c r="O10" s="59"/>
      <c r="R10" s="26">
        <f>N10/Q136</f>
        <v>0</v>
      </c>
      <c r="AC10" s="23"/>
      <c r="AD10" s="41">
        <f>4/30</f>
        <v>0.13333333333333333</v>
      </c>
      <c r="AE10" s="23"/>
      <c r="AK10" s="16"/>
    </row>
    <row r="11" spans="1:37" ht="13.5" customHeight="1" thickBot="1">
      <c r="A11" s="102"/>
      <c r="B11" s="102"/>
      <c r="C11" s="102"/>
      <c r="D11" s="102"/>
      <c r="E11" s="102"/>
      <c r="F11" s="103"/>
      <c r="G11" s="104"/>
      <c r="H11" s="104"/>
      <c r="I11" s="105"/>
      <c r="J11" s="105"/>
      <c r="K11" s="106" t="s">
        <v>50</v>
      </c>
      <c r="L11" s="107"/>
      <c r="M11" s="107"/>
      <c r="N11" s="107"/>
      <c r="O11" s="107"/>
      <c r="P11" s="107"/>
      <c r="Q11" s="107"/>
      <c r="R11" s="108"/>
      <c r="S11" s="109"/>
      <c r="T11" s="110"/>
      <c r="U11" s="111"/>
      <c r="V11" s="112"/>
      <c r="W11" s="113" t="s">
        <v>56</v>
      </c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4"/>
      <c r="AI11" s="115"/>
      <c r="AJ11" s="116"/>
      <c r="AK11" s="117" t="s">
        <v>29</v>
      </c>
    </row>
    <row r="12" spans="1:37" s="22" customFormat="1" ht="55.5" customHeight="1" thickBot="1">
      <c r="A12" s="118" t="s">
        <v>23</v>
      </c>
      <c r="B12" s="118" t="s">
        <v>64</v>
      </c>
      <c r="C12" s="118" t="s">
        <v>0</v>
      </c>
      <c r="D12" s="119" t="s">
        <v>24</v>
      </c>
      <c r="E12" s="118" t="s">
        <v>22</v>
      </c>
      <c r="F12" s="120" t="s">
        <v>54</v>
      </c>
      <c r="G12" s="121" t="s">
        <v>1</v>
      </c>
      <c r="H12" s="122" t="s">
        <v>2</v>
      </c>
      <c r="I12" s="123" t="s">
        <v>37</v>
      </c>
      <c r="J12" s="124" t="s">
        <v>60</v>
      </c>
      <c r="K12" s="125" t="s">
        <v>20</v>
      </c>
      <c r="L12" s="126" t="s">
        <v>19</v>
      </c>
      <c r="M12" s="126" t="s">
        <v>21</v>
      </c>
      <c r="N12" s="127" t="s">
        <v>61</v>
      </c>
      <c r="O12" s="128" t="s">
        <v>62</v>
      </c>
      <c r="P12" s="129" t="s">
        <v>8</v>
      </c>
      <c r="Q12" s="129" t="s">
        <v>9</v>
      </c>
      <c r="R12" s="130" t="s">
        <v>26</v>
      </c>
      <c r="S12" s="129" t="s">
        <v>27</v>
      </c>
      <c r="T12" s="131" t="s">
        <v>30</v>
      </c>
      <c r="U12" s="131" t="s">
        <v>31</v>
      </c>
      <c r="V12" s="132" t="s">
        <v>63</v>
      </c>
      <c r="W12" s="133" t="s">
        <v>18</v>
      </c>
      <c r="X12" s="133" t="s">
        <v>55</v>
      </c>
      <c r="Y12" s="134" t="s">
        <v>11</v>
      </c>
      <c r="Z12" s="134" t="s">
        <v>12</v>
      </c>
      <c r="AA12" s="134" t="s">
        <v>13</v>
      </c>
      <c r="AB12" s="134" t="s">
        <v>14</v>
      </c>
      <c r="AC12" s="134" t="s">
        <v>15</v>
      </c>
      <c r="AD12" s="134" t="s">
        <v>35</v>
      </c>
      <c r="AE12" s="134" t="s">
        <v>53</v>
      </c>
      <c r="AF12" s="135" t="s">
        <v>49</v>
      </c>
      <c r="AG12" s="134" t="s">
        <v>17</v>
      </c>
      <c r="AH12" s="135" t="s">
        <v>48</v>
      </c>
      <c r="AI12" s="136" t="s">
        <v>16</v>
      </c>
      <c r="AJ12" s="137" t="s">
        <v>10</v>
      </c>
      <c r="AK12" s="138"/>
    </row>
    <row r="13" spans="1:37" s="28" customFormat="1" ht="18.399999999999999" customHeight="1">
      <c r="A13" s="72">
        <v>1</v>
      </c>
      <c r="B13" s="74">
        <v>1</v>
      </c>
      <c r="C13" s="75" t="s">
        <v>0</v>
      </c>
      <c r="D13" s="73"/>
      <c r="E13" s="76"/>
      <c r="F13" s="78">
        <f>G13</f>
        <v>130123.00449616503</v>
      </c>
      <c r="G13" s="78">
        <f>AK13</f>
        <v>130123.00449616503</v>
      </c>
      <c r="H13" s="78">
        <f t="shared" ref="H13" si="0">G13*B13</f>
        <v>130123.00449616503</v>
      </c>
      <c r="I13" s="79">
        <f t="shared" ref="I13:I14" si="1">W13/100</f>
        <v>0.18</v>
      </c>
      <c r="J13" s="80">
        <v>10</v>
      </c>
      <c r="K13" s="139">
        <v>99999</v>
      </c>
      <c r="L13" s="140">
        <v>18</v>
      </c>
      <c r="M13" s="140">
        <v>0</v>
      </c>
      <c r="N13" s="141">
        <v>0</v>
      </c>
      <c r="O13" s="142">
        <v>28</v>
      </c>
      <c r="P13" s="143">
        <f t="shared" ref="P13" si="2">K13-(K13*L13%)+(K13*M13%)+N13</f>
        <v>81999.179999999993</v>
      </c>
      <c r="Q13" s="143">
        <f t="shared" ref="Q13" si="3">P13*B13</f>
        <v>81999.179999999993</v>
      </c>
      <c r="R13" s="144">
        <f t="shared" ref="R13" si="4">IF(K13&gt;0,$R$10,"0,00")</f>
        <v>0</v>
      </c>
      <c r="S13" s="143">
        <f t="shared" ref="S13" si="5">IF(K13&gt;0,((R13*B13)+Q13),"0,00")</f>
        <v>81999.179999999993</v>
      </c>
      <c r="T13" s="143">
        <f t="shared" ref="T13" si="6">IF(K13&gt;0,(IF(W13=18,1.43,IF(W13=12,1.32,IF(W13=7,1.24,IF(W13=0,1.14))))),"0,00")</f>
        <v>1.43</v>
      </c>
      <c r="U13" s="143">
        <f t="shared" ref="U13" si="7">IF(K13&gt;0,((P13*R13)*T13),"0,00")</f>
        <v>0</v>
      </c>
      <c r="V13" s="145">
        <v>28</v>
      </c>
      <c r="W13" s="145">
        <v>18</v>
      </c>
      <c r="X13" s="146">
        <v>0</v>
      </c>
      <c r="Y13" s="147">
        <v>0.65</v>
      </c>
      <c r="Z13" s="147">
        <v>3</v>
      </c>
      <c r="AA13" s="147">
        <v>1.08</v>
      </c>
      <c r="AB13" s="147">
        <v>1.32</v>
      </c>
      <c r="AC13" s="147">
        <v>1</v>
      </c>
      <c r="AD13" s="148">
        <f t="shared" ref="AD13" si="8">IF(K13&gt;0,(IF((-(O13-7-V13)*$AD$10)&lt;0,0,(-(O13-7-V13)*$AD$10))),0)</f>
        <v>0.93333333333333335</v>
      </c>
      <c r="AE13" s="147">
        <v>0.5</v>
      </c>
      <c r="AF13" s="149">
        <f>AE13</f>
        <v>0.5</v>
      </c>
      <c r="AG13" s="147" t="str">
        <f>IF(AND(L13=18,W13=7),5.5,IF(AND(L13=18,W13=12),3,IF(AND(L13=18,W13=0),9,IF(AND(L13=12,W13=0),6,IF(AND(L13=12,W13=7),2.5,IF(AND(L13=25,W13=0),12.5,IF(AND(L13=25,W13=7),9,IF(AND(L13=25,W13=12),6.5,IF(AND(L13=25,W13=18),3.5,"0")))))))))</f>
        <v>0</v>
      </c>
      <c r="AH13" s="149">
        <v>10</v>
      </c>
      <c r="AI13" s="147">
        <f t="shared" ref="AI13" si="9">SUM(W13:AH13)</f>
        <v>36.983333333333334</v>
      </c>
      <c r="AJ13" s="150">
        <f t="shared" ref="AJ13" si="10">-(AI13-100)/100</f>
        <v>0.63016666666666665</v>
      </c>
      <c r="AK13" s="151">
        <f>(P13/AJ13)+U13</f>
        <v>130123.00449616503</v>
      </c>
    </row>
    <row r="14" spans="1:37" s="28" customFormat="1" ht="18.399999999999999" customHeight="1">
      <c r="A14" s="72">
        <v>2</v>
      </c>
      <c r="B14" s="74"/>
      <c r="C14" s="75" t="s">
        <v>0</v>
      </c>
      <c r="D14" s="81"/>
      <c r="E14" s="76"/>
      <c r="F14" s="77"/>
      <c r="G14" s="78">
        <f t="shared" ref="G14" si="11">AK14</f>
        <v>0</v>
      </c>
      <c r="H14" s="78">
        <f t="shared" ref="H14" si="12">G14*B14</f>
        <v>0</v>
      </c>
      <c r="I14" s="79">
        <f t="shared" si="1"/>
        <v>0</v>
      </c>
      <c r="J14" s="80"/>
      <c r="K14" s="139">
        <v>0</v>
      </c>
      <c r="L14" s="140">
        <v>0</v>
      </c>
      <c r="M14" s="140">
        <v>0</v>
      </c>
      <c r="N14" s="141">
        <v>0</v>
      </c>
      <c r="O14" s="142">
        <v>0</v>
      </c>
      <c r="P14" s="143">
        <f t="shared" ref="P14" si="13">K14-(K14*L14%)+(K14*M14%)+N14</f>
        <v>0</v>
      </c>
      <c r="Q14" s="143">
        <f t="shared" ref="Q14" si="14">P14*B14</f>
        <v>0</v>
      </c>
      <c r="R14" s="144" t="str">
        <f t="shared" ref="R14" si="15">IF(K14&gt;0,$R$10,"0,00")</f>
        <v>0,00</v>
      </c>
      <c r="S14" s="143" t="str">
        <f t="shared" ref="S14" si="16">IF(K14&gt;0,((R14*B14)+Q14),"0,00")</f>
        <v>0,00</v>
      </c>
      <c r="T14" s="143" t="str">
        <f t="shared" ref="T14" si="17">IF(K14&gt;0,(IF(W14=18,1.43,IF(W14=12,1.32,IF(W14=7,1.24,IF(W14=0,1.14))))),"0,00")</f>
        <v>0,00</v>
      </c>
      <c r="U14" s="143" t="str">
        <f t="shared" ref="U14" si="18">IF(K14&gt;0,((P14*R14)*T14),"0,00")</f>
        <v>0,00</v>
      </c>
      <c r="V14" s="145">
        <v>0</v>
      </c>
      <c r="W14" s="145">
        <v>0</v>
      </c>
      <c r="X14" s="146">
        <v>0</v>
      </c>
      <c r="Y14" s="147">
        <v>0.65</v>
      </c>
      <c r="Z14" s="147">
        <v>3</v>
      </c>
      <c r="AA14" s="147">
        <v>1.08</v>
      </c>
      <c r="AB14" s="147">
        <v>1.32</v>
      </c>
      <c r="AC14" s="147">
        <v>1</v>
      </c>
      <c r="AD14" s="148">
        <f t="shared" ref="AD14" si="19">IF(K14&gt;0,(IF((-(O14-7-V14)*$AD$10)&lt;0,0,(-(O14-7-V14)*$AD$10))),0)</f>
        <v>0</v>
      </c>
      <c r="AE14" s="147">
        <f>AE13</f>
        <v>0.5</v>
      </c>
      <c r="AF14" s="149">
        <f t="shared" ref="AF14:AF77" si="20">AE14</f>
        <v>0.5</v>
      </c>
      <c r="AG14" s="147" t="str">
        <f>IF(AND(L14=18,W14=7),5.5,IF(AND(L14=18,W14=12),3,IF(AND(L14=18,W14=0),9,IF(AND(L14=12,W14=0),6,IF(AND(L14=12,W14=7),2.5,IF(AND(L14=25,W14=0),12.5,IF(AND(L14=25,W14=7),9,IF(AND(L14=25,W14=12),6.5,IF(AND(L14=25,W14=18),3.5,"0")))))))))</f>
        <v>0</v>
      </c>
      <c r="AH14" s="149">
        <v>10</v>
      </c>
      <c r="AI14" s="147">
        <f t="shared" ref="AI14" si="21">SUM(W14:AH14)</f>
        <v>18.05</v>
      </c>
      <c r="AJ14" s="150">
        <f t="shared" ref="AJ14" si="22">-(AI14-100)/100</f>
        <v>0.81950000000000001</v>
      </c>
      <c r="AK14" s="151">
        <f t="shared" ref="AK14" si="23">(P14/AJ14)+U14</f>
        <v>0</v>
      </c>
    </row>
    <row r="15" spans="1:37" s="28" customFormat="1" ht="18.399999999999999" customHeight="1">
      <c r="A15" s="72">
        <v>3</v>
      </c>
      <c r="B15" s="74"/>
      <c r="C15" s="75" t="s">
        <v>0</v>
      </c>
      <c r="D15" s="81"/>
      <c r="E15" s="76"/>
      <c r="F15" s="77"/>
      <c r="G15" s="78">
        <f t="shared" ref="G15:G78" si="24">AK15</f>
        <v>0</v>
      </c>
      <c r="H15" s="78">
        <f t="shared" ref="H15:H78" si="25">G15*B15</f>
        <v>0</v>
      </c>
      <c r="I15" s="79">
        <f t="shared" ref="I15:I78" si="26">W15/100</f>
        <v>0</v>
      </c>
      <c r="J15" s="80"/>
      <c r="K15" s="139">
        <v>0</v>
      </c>
      <c r="L15" s="140">
        <v>0</v>
      </c>
      <c r="M15" s="140">
        <v>0</v>
      </c>
      <c r="N15" s="141">
        <v>0</v>
      </c>
      <c r="O15" s="142">
        <v>0</v>
      </c>
      <c r="P15" s="143">
        <f t="shared" ref="P15:P78" si="27">K15-(K15*L15%)+(K15*M15%)+N15</f>
        <v>0</v>
      </c>
      <c r="Q15" s="143">
        <f t="shared" ref="Q15:Q78" si="28">P15*B15</f>
        <v>0</v>
      </c>
      <c r="R15" s="144" t="str">
        <f t="shared" ref="R15:R78" si="29">IF(K15&gt;0,$R$10,"0,00")</f>
        <v>0,00</v>
      </c>
      <c r="S15" s="143" t="str">
        <f t="shared" ref="S15:S78" si="30">IF(K15&gt;0,((R15*B15)+Q15),"0,00")</f>
        <v>0,00</v>
      </c>
      <c r="T15" s="143" t="str">
        <f t="shared" ref="T15:T78" si="31">IF(K15&gt;0,(IF(W15=18,1.43,IF(W15=12,1.32,IF(W15=7,1.24,IF(W15=0,1.14))))),"0,00")</f>
        <v>0,00</v>
      </c>
      <c r="U15" s="143" t="str">
        <f t="shared" ref="U15:U78" si="32">IF(K15&gt;0,((P15*R15)*T15),"0,00")</f>
        <v>0,00</v>
      </c>
      <c r="V15" s="145">
        <v>0</v>
      </c>
      <c r="W15" s="145">
        <v>0</v>
      </c>
      <c r="X15" s="146">
        <v>0</v>
      </c>
      <c r="Y15" s="147">
        <v>0.65</v>
      </c>
      <c r="Z15" s="147">
        <v>3</v>
      </c>
      <c r="AA15" s="147">
        <v>1.08</v>
      </c>
      <c r="AB15" s="147">
        <v>1.32</v>
      </c>
      <c r="AC15" s="147">
        <v>1</v>
      </c>
      <c r="AD15" s="148">
        <f t="shared" ref="AD15:AD78" si="33">IF(K15&gt;0,(IF((-(O15-7-V15)*$AD$10)&lt;0,0,(-(O15-7-V15)*$AD$10))),0)</f>
        <v>0</v>
      </c>
      <c r="AE15" s="147">
        <f t="shared" ref="AE15:AE78" si="34">AE14</f>
        <v>0.5</v>
      </c>
      <c r="AF15" s="149">
        <f t="shared" si="20"/>
        <v>0.5</v>
      </c>
      <c r="AG15" s="147" t="str">
        <f t="shared" ref="AG15:AG78" si="35">IF(AND(L15=18,W15=7),5.5,IF(AND(L15=18,W15=12),3,IF(AND(L15=18,W15=0),9,IF(AND(L15=12,W15=0),6,IF(AND(L15=12,W15=7),2.5,IF(AND(L15=25,W15=0),12.5,IF(AND(L15=25,W15=7),9,IF(AND(L15=25,W15=12),6.5,IF(AND(L15=25,W15=18),3.5,"0")))))))))</f>
        <v>0</v>
      </c>
      <c r="AH15" s="149">
        <v>10</v>
      </c>
      <c r="AI15" s="147">
        <f t="shared" ref="AI15:AI78" si="36">SUM(W15:AH15)</f>
        <v>18.05</v>
      </c>
      <c r="AJ15" s="150">
        <f t="shared" ref="AJ15:AJ78" si="37">-(AI15-100)/100</f>
        <v>0.81950000000000001</v>
      </c>
      <c r="AK15" s="151">
        <f t="shared" ref="AK15:AK78" si="38">(P15/AJ15)+U15</f>
        <v>0</v>
      </c>
    </row>
    <row r="16" spans="1:37" s="28" customFormat="1" ht="18.399999999999999" customHeight="1">
      <c r="A16" s="72">
        <v>4</v>
      </c>
      <c r="B16" s="74"/>
      <c r="C16" s="75" t="s">
        <v>0</v>
      </c>
      <c r="D16" s="81"/>
      <c r="E16" s="76"/>
      <c r="F16" s="77"/>
      <c r="G16" s="78">
        <f t="shared" si="24"/>
        <v>0</v>
      </c>
      <c r="H16" s="78">
        <f t="shared" si="25"/>
        <v>0</v>
      </c>
      <c r="I16" s="79">
        <f t="shared" si="26"/>
        <v>0</v>
      </c>
      <c r="J16" s="80"/>
      <c r="K16" s="139">
        <v>0</v>
      </c>
      <c r="L16" s="140">
        <v>0</v>
      </c>
      <c r="M16" s="140">
        <v>0</v>
      </c>
      <c r="N16" s="141">
        <v>0</v>
      </c>
      <c r="O16" s="142">
        <v>0</v>
      </c>
      <c r="P16" s="143">
        <f t="shared" si="27"/>
        <v>0</v>
      </c>
      <c r="Q16" s="143">
        <f t="shared" si="28"/>
        <v>0</v>
      </c>
      <c r="R16" s="144" t="str">
        <f t="shared" si="29"/>
        <v>0,00</v>
      </c>
      <c r="S16" s="143" t="str">
        <f t="shared" si="30"/>
        <v>0,00</v>
      </c>
      <c r="T16" s="143" t="str">
        <f t="shared" si="31"/>
        <v>0,00</v>
      </c>
      <c r="U16" s="143" t="str">
        <f t="shared" si="32"/>
        <v>0,00</v>
      </c>
      <c r="V16" s="145">
        <v>0</v>
      </c>
      <c r="W16" s="145">
        <v>0</v>
      </c>
      <c r="X16" s="146">
        <v>0</v>
      </c>
      <c r="Y16" s="147">
        <v>0.65</v>
      </c>
      <c r="Z16" s="147">
        <v>3</v>
      </c>
      <c r="AA16" s="147">
        <v>1.08</v>
      </c>
      <c r="AB16" s="147">
        <v>1.32</v>
      </c>
      <c r="AC16" s="147">
        <v>1</v>
      </c>
      <c r="AD16" s="148">
        <f t="shared" si="33"/>
        <v>0</v>
      </c>
      <c r="AE16" s="147">
        <f t="shared" si="34"/>
        <v>0.5</v>
      </c>
      <c r="AF16" s="149">
        <f t="shared" si="20"/>
        <v>0.5</v>
      </c>
      <c r="AG16" s="147" t="str">
        <f t="shared" si="35"/>
        <v>0</v>
      </c>
      <c r="AH16" s="149">
        <v>10</v>
      </c>
      <c r="AI16" s="147">
        <f t="shared" si="36"/>
        <v>18.05</v>
      </c>
      <c r="AJ16" s="150">
        <f t="shared" si="37"/>
        <v>0.81950000000000001</v>
      </c>
      <c r="AK16" s="151">
        <f t="shared" si="38"/>
        <v>0</v>
      </c>
    </row>
    <row r="17" spans="1:37" s="28" customFormat="1" ht="18.399999999999999" customHeight="1">
      <c r="A17" s="72">
        <v>5</v>
      </c>
      <c r="B17" s="74"/>
      <c r="C17" s="75" t="s">
        <v>0</v>
      </c>
      <c r="D17" s="81"/>
      <c r="E17" s="76"/>
      <c r="F17" s="77"/>
      <c r="G17" s="78">
        <f t="shared" si="24"/>
        <v>0</v>
      </c>
      <c r="H17" s="78">
        <f t="shared" si="25"/>
        <v>0</v>
      </c>
      <c r="I17" s="79">
        <f t="shared" si="26"/>
        <v>0</v>
      </c>
      <c r="J17" s="80"/>
      <c r="K17" s="139">
        <v>0</v>
      </c>
      <c r="L17" s="140">
        <v>0</v>
      </c>
      <c r="M17" s="140">
        <v>0</v>
      </c>
      <c r="N17" s="141">
        <v>0</v>
      </c>
      <c r="O17" s="142">
        <v>0</v>
      </c>
      <c r="P17" s="143">
        <f t="shared" si="27"/>
        <v>0</v>
      </c>
      <c r="Q17" s="143">
        <f t="shared" si="28"/>
        <v>0</v>
      </c>
      <c r="R17" s="144" t="str">
        <f t="shared" si="29"/>
        <v>0,00</v>
      </c>
      <c r="S17" s="143" t="str">
        <f t="shared" si="30"/>
        <v>0,00</v>
      </c>
      <c r="T17" s="143" t="str">
        <f t="shared" si="31"/>
        <v>0,00</v>
      </c>
      <c r="U17" s="143" t="str">
        <f t="shared" si="32"/>
        <v>0,00</v>
      </c>
      <c r="V17" s="145">
        <v>0</v>
      </c>
      <c r="W17" s="145">
        <v>0</v>
      </c>
      <c r="X17" s="146">
        <v>0</v>
      </c>
      <c r="Y17" s="147">
        <v>0.65</v>
      </c>
      <c r="Z17" s="147">
        <v>3</v>
      </c>
      <c r="AA17" s="147">
        <v>1.08</v>
      </c>
      <c r="AB17" s="147">
        <v>1.32</v>
      </c>
      <c r="AC17" s="147">
        <v>1</v>
      </c>
      <c r="AD17" s="148">
        <f t="shared" si="33"/>
        <v>0</v>
      </c>
      <c r="AE17" s="147">
        <f t="shared" si="34"/>
        <v>0.5</v>
      </c>
      <c r="AF17" s="149">
        <f t="shared" si="20"/>
        <v>0.5</v>
      </c>
      <c r="AG17" s="147" t="str">
        <f t="shared" si="35"/>
        <v>0</v>
      </c>
      <c r="AH17" s="149">
        <v>10</v>
      </c>
      <c r="AI17" s="147">
        <f t="shared" si="36"/>
        <v>18.05</v>
      </c>
      <c r="AJ17" s="150">
        <f t="shared" si="37"/>
        <v>0.81950000000000001</v>
      </c>
      <c r="AK17" s="151">
        <f t="shared" si="38"/>
        <v>0</v>
      </c>
    </row>
    <row r="18" spans="1:37" s="28" customFormat="1" ht="18.399999999999999" customHeight="1">
      <c r="A18" s="72">
        <v>6</v>
      </c>
      <c r="B18" s="74"/>
      <c r="C18" s="75" t="s">
        <v>0</v>
      </c>
      <c r="D18" s="81"/>
      <c r="E18" s="76"/>
      <c r="F18" s="77"/>
      <c r="G18" s="78">
        <f t="shared" si="24"/>
        <v>0</v>
      </c>
      <c r="H18" s="78">
        <f t="shared" si="25"/>
        <v>0</v>
      </c>
      <c r="I18" s="79">
        <f t="shared" si="26"/>
        <v>0</v>
      </c>
      <c r="J18" s="80"/>
      <c r="K18" s="139">
        <v>0</v>
      </c>
      <c r="L18" s="140">
        <v>0</v>
      </c>
      <c r="M18" s="140">
        <v>0</v>
      </c>
      <c r="N18" s="141">
        <v>0</v>
      </c>
      <c r="O18" s="142">
        <v>0</v>
      </c>
      <c r="P18" s="143">
        <f t="shared" si="27"/>
        <v>0</v>
      </c>
      <c r="Q18" s="143">
        <f t="shared" si="28"/>
        <v>0</v>
      </c>
      <c r="R18" s="144" t="str">
        <f t="shared" si="29"/>
        <v>0,00</v>
      </c>
      <c r="S18" s="143" t="str">
        <f t="shared" si="30"/>
        <v>0,00</v>
      </c>
      <c r="T18" s="143" t="str">
        <f t="shared" si="31"/>
        <v>0,00</v>
      </c>
      <c r="U18" s="143" t="str">
        <f t="shared" si="32"/>
        <v>0,00</v>
      </c>
      <c r="V18" s="145">
        <v>0</v>
      </c>
      <c r="W18" s="145">
        <v>0</v>
      </c>
      <c r="X18" s="146">
        <v>0</v>
      </c>
      <c r="Y18" s="147">
        <v>0.65</v>
      </c>
      <c r="Z18" s="147">
        <v>3</v>
      </c>
      <c r="AA18" s="147">
        <v>1.08</v>
      </c>
      <c r="AB18" s="147">
        <v>1.32</v>
      </c>
      <c r="AC18" s="147">
        <v>1</v>
      </c>
      <c r="AD18" s="148">
        <f t="shared" si="33"/>
        <v>0</v>
      </c>
      <c r="AE18" s="147">
        <f t="shared" si="34"/>
        <v>0.5</v>
      </c>
      <c r="AF18" s="149">
        <f t="shared" si="20"/>
        <v>0.5</v>
      </c>
      <c r="AG18" s="147" t="str">
        <f t="shared" si="35"/>
        <v>0</v>
      </c>
      <c r="AH18" s="149">
        <v>10</v>
      </c>
      <c r="AI18" s="147">
        <f t="shared" si="36"/>
        <v>18.05</v>
      </c>
      <c r="AJ18" s="150">
        <f t="shared" si="37"/>
        <v>0.81950000000000001</v>
      </c>
      <c r="AK18" s="151">
        <f t="shared" si="38"/>
        <v>0</v>
      </c>
    </row>
    <row r="19" spans="1:37" s="28" customFormat="1" ht="18.399999999999999" customHeight="1">
      <c r="A19" s="72">
        <v>7</v>
      </c>
      <c r="B19" s="74"/>
      <c r="C19" s="75" t="s">
        <v>0</v>
      </c>
      <c r="D19" s="82"/>
      <c r="E19" s="76"/>
      <c r="F19" s="77"/>
      <c r="G19" s="78">
        <f t="shared" si="24"/>
        <v>0</v>
      </c>
      <c r="H19" s="78">
        <f t="shared" si="25"/>
        <v>0</v>
      </c>
      <c r="I19" s="79">
        <f t="shared" si="26"/>
        <v>0</v>
      </c>
      <c r="J19" s="80"/>
      <c r="K19" s="139">
        <v>0</v>
      </c>
      <c r="L19" s="140">
        <v>0</v>
      </c>
      <c r="M19" s="140">
        <v>0</v>
      </c>
      <c r="N19" s="141">
        <v>0</v>
      </c>
      <c r="O19" s="142">
        <v>0</v>
      </c>
      <c r="P19" s="143">
        <f t="shared" si="27"/>
        <v>0</v>
      </c>
      <c r="Q19" s="143">
        <f t="shared" si="28"/>
        <v>0</v>
      </c>
      <c r="R19" s="144" t="str">
        <f t="shared" si="29"/>
        <v>0,00</v>
      </c>
      <c r="S19" s="143" t="str">
        <f t="shared" si="30"/>
        <v>0,00</v>
      </c>
      <c r="T19" s="143" t="str">
        <f t="shared" si="31"/>
        <v>0,00</v>
      </c>
      <c r="U19" s="143" t="str">
        <f t="shared" si="32"/>
        <v>0,00</v>
      </c>
      <c r="V19" s="145">
        <v>0</v>
      </c>
      <c r="W19" s="145">
        <v>0</v>
      </c>
      <c r="X19" s="146">
        <v>0</v>
      </c>
      <c r="Y19" s="147">
        <v>0.65</v>
      </c>
      <c r="Z19" s="147">
        <v>3</v>
      </c>
      <c r="AA19" s="147">
        <v>1.08</v>
      </c>
      <c r="AB19" s="147">
        <v>1.32</v>
      </c>
      <c r="AC19" s="147">
        <v>1</v>
      </c>
      <c r="AD19" s="148">
        <f t="shared" si="33"/>
        <v>0</v>
      </c>
      <c r="AE19" s="147">
        <f t="shared" si="34"/>
        <v>0.5</v>
      </c>
      <c r="AF19" s="149">
        <f t="shared" si="20"/>
        <v>0.5</v>
      </c>
      <c r="AG19" s="147" t="str">
        <f t="shared" si="35"/>
        <v>0</v>
      </c>
      <c r="AH19" s="149">
        <v>10</v>
      </c>
      <c r="AI19" s="147">
        <f t="shared" si="36"/>
        <v>18.05</v>
      </c>
      <c r="AJ19" s="150">
        <f t="shared" si="37"/>
        <v>0.81950000000000001</v>
      </c>
      <c r="AK19" s="151">
        <f t="shared" si="38"/>
        <v>0</v>
      </c>
    </row>
    <row r="20" spans="1:37" s="28" customFormat="1" ht="18.399999999999999" customHeight="1">
      <c r="A20" s="72">
        <v>8</v>
      </c>
      <c r="B20" s="74"/>
      <c r="C20" s="75" t="s">
        <v>0</v>
      </c>
      <c r="D20" s="81"/>
      <c r="E20" s="76"/>
      <c r="F20" s="77"/>
      <c r="G20" s="78">
        <f t="shared" si="24"/>
        <v>0</v>
      </c>
      <c r="H20" s="78">
        <f t="shared" si="25"/>
        <v>0</v>
      </c>
      <c r="I20" s="79">
        <f t="shared" si="26"/>
        <v>0</v>
      </c>
      <c r="J20" s="80"/>
      <c r="K20" s="139">
        <v>0</v>
      </c>
      <c r="L20" s="140">
        <v>0</v>
      </c>
      <c r="M20" s="140">
        <v>0</v>
      </c>
      <c r="N20" s="141">
        <v>0</v>
      </c>
      <c r="O20" s="142">
        <v>0</v>
      </c>
      <c r="P20" s="143">
        <f t="shared" si="27"/>
        <v>0</v>
      </c>
      <c r="Q20" s="143">
        <f t="shared" si="28"/>
        <v>0</v>
      </c>
      <c r="R20" s="144" t="str">
        <f t="shared" si="29"/>
        <v>0,00</v>
      </c>
      <c r="S20" s="143" t="str">
        <f t="shared" si="30"/>
        <v>0,00</v>
      </c>
      <c r="T20" s="143" t="str">
        <f t="shared" si="31"/>
        <v>0,00</v>
      </c>
      <c r="U20" s="143" t="str">
        <f t="shared" si="32"/>
        <v>0,00</v>
      </c>
      <c r="V20" s="145">
        <v>0</v>
      </c>
      <c r="W20" s="145">
        <v>0</v>
      </c>
      <c r="X20" s="146">
        <v>0</v>
      </c>
      <c r="Y20" s="147">
        <v>0.65</v>
      </c>
      <c r="Z20" s="147">
        <v>3</v>
      </c>
      <c r="AA20" s="147">
        <v>1.08</v>
      </c>
      <c r="AB20" s="147">
        <v>1.32</v>
      </c>
      <c r="AC20" s="147">
        <v>1</v>
      </c>
      <c r="AD20" s="148">
        <f t="shared" si="33"/>
        <v>0</v>
      </c>
      <c r="AE20" s="147">
        <f t="shared" si="34"/>
        <v>0.5</v>
      </c>
      <c r="AF20" s="149">
        <f t="shared" si="20"/>
        <v>0.5</v>
      </c>
      <c r="AG20" s="147" t="str">
        <f t="shared" si="35"/>
        <v>0</v>
      </c>
      <c r="AH20" s="149">
        <v>10</v>
      </c>
      <c r="AI20" s="147">
        <f t="shared" si="36"/>
        <v>18.05</v>
      </c>
      <c r="AJ20" s="150">
        <f t="shared" si="37"/>
        <v>0.81950000000000001</v>
      </c>
      <c r="AK20" s="151">
        <f t="shared" si="38"/>
        <v>0</v>
      </c>
    </row>
    <row r="21" spans="1:37" s="28" customFormat="1" ht="18.399999999999999" customHeight="1">
      <c r="A21" s="72">
        <v>9</v>
      </c>
      <c r="B21" s="74"/>
      <c r="C21" s="75" t="s">
        <v>0</v>
      </c>
      <c r="D21" s="81"/>
      <c r="E21" s="76"/>
      <c r="F21" s="77"/>
      <c r="G21" s="78">
        <f t="shared" si="24"/>
        <v>0</v>
      </c>
      <c r="H21" s="78">
        <f t="shared" si="25"/>
        <v>0</v>
      </c>
      <c r="I21" s="79">
        <f t="shared" si="26"/>
        <v>0</v>
      </c>
      <c r="J21" s="80"/>
      <c r="K21" s="139">
        <v>0</v>
      </c>
      <c r="L21" s="140">
        <v>0</v>
      </c>
      <c r="M21" s="140">
        <v>0</v>
      </c>
      <c r="N21" s="141">
        <v>0</v>
      </c>
      <c r="O21" s="142">
        <v>0</v>
      </c>
      <c r="P21" s="143">
        <f t="shared" si="27"/>
        <v>0</v>
      </c>
      <c r="Q21" s="143">
        <f t="shared" si="28"/>
        <v>0</v>
      </c>
      <c r="R21" s="144" t="str">
        <f t="shared" si="29"/>
        <v>0,00</v>
      </c>
      <c r="S21" s="143" t="str">
        <f t="shared" si="30"/>
        <v>0,00</v>
      </c>
      <c r="T21" s="143" t="str">
        <f t="shared" si="31"/>
        <v>0,00</v>
      </c>
      <c r="U21" s="143" t="str">
        <f t="shared" si="32"/>
        <v>0,00</v>
      </c>
      <c r="V21" s="145">
        <v>0</v>
      </c>
      <c r="W21" s="145">
        <v>0</v>
      </c>
      <c r="X21" s="146">
        <v>0</v>
      </c>
      <c r="Y21" s="147">
        <v>0.65</v>
      </c>
      <c r="Z21" s="147">
        <v>3</v>
      </c>
      <c r="AA21" s="147">
        <v>1.08</v>
      </c>
      <c r="AB21" s="147">
        <v>1.32</v>
      </c>
      <c r="AC21" s="147">
        <v>1</v>
      </c>
      <c r="AD21" s="148">
        <f t="shared" si="33"/>
        <v>0</v>
      </c>
      <c r="AE21" s="147">
        <f t="shared" si="34"/>
        <v>0.5</v>
      </c>
      <c r="AF21" s="149">
        <f t="shared" si="20"/>
        <v>0.5</v>
      </c>
      <c r="AG21" s="147" t="str">
        <f t="shared" si="35"/>
        <v>0</v>
      </c>
      <c r="AH21" s="149">
        <v>10</v>
      </c>
      <c r="AI21" s="147">
        <f t="shared" si="36"/>
        <v>18.05</v>
      </c>
      <c r="AJ21" s="150">
        <f t="shared" si="37"/>
        <v>0.81950000000000001</v>
      </c>
      <c r="AK21" s="151">
        <f t="shared" si="38"/>
        <v>0</v>
      </c>
    </row>
    <row r="22" spans="1:37" s="28" customFormat="1" ht="18.399999999999999" customHeight="1">
      <c r="A22" s="72">
        <v>10</v>
      </c>
      <c r="B22" s="74"/>
      <c r="C22" s="75" t="s">
        <v>0</v>
      </c>
      <c r="D22" s="81"/>
      <c r="E22" s="76"/>
      <c r="F22" s="77"/>
      <c r="G22" s="78">
        <f t="shared" si="24"/>
        <v>0</v>
      </c>
      <c r="H22" s="78">
        <f t="shared" si="25"/>
        <v>0</v>
      </c>
      <c r="I22" s="79">
        <f t="shared" si="26"/>
        <v>0</v>
      </c>
      <c r="J22" s="80"/>
      <c r="K22" s="139">
        <v>0</v>
      </c>
      <c r="L22" s="140">
        <v>0</v>
      </c>
      <c r="M22" s="140">
        <v>0</v>
      </c>
      <c r="N22" s="141">
        <v>0</v>
      </c>
      <c r="O22" s="142">
        <v>0</v>
      </c>
      <c r="P22" s="143">
        <f t="shared" si="27"/>
        <v>0</v>
      </c>
      <c r="Q22" s="143">
        <f t="shared" si="28"/>
        <v>0</v>
      </c>
      <c r="R22" s="144" t="str">
        <f t="shared" si="29"/>
        <v>0,00</v>
      </c>
      <c r="S22" s="143" t="str">
        <f t="shared" si="30"/>
        <v>0,00</v>
      </c>
      <c r="T22" s="143" t="str">
        <f t="shared" si="31"/>
        <v>0,00</v>
      </c>
      <c r="U22" s="143" t="str">
        <f t="shared" si="32"/>
        <v>0,00</v>
      </c>
      <c r="V22" s="145">
        <v>0</v>
      </c>
      <c r="W22" s="145">
        <v>0</v>
      </c>
      <c r="X22" s="146">
        <v>0</v>
      </c>
      <c r="Y22" s="147">
        <v>0.65</v>
      </c>
      <c r="Z22" s="147">
        <v>3</v>
      </c>
      <c r="AA22" s="147">
        <v>1.08</v>
      </c>
      <c r="AB22" s="147">
        <v>1.32</v>
      </c>
      <c r="AC22" s="147">
        <v>1</v>
      </c>
      <c r="AD22" s="148">
        <f t="shared" si="33"/>
        <v>0</v>
      </c>
      <c r="AE22" s="147">
        <f t="shared" si="34"/>
        <v>0.5</v>
      </c>
      <c r="AF22" s="149">
        <f t="shared" si="20"/>
        <v>0.5</v>
      </c>
      <c r="AG22" s="147" t="str">
        <f t="shared" si="35"/>
        <v>0</v>
      </c>
      <c r="AH22" s="149">
        <v>10</v>
      </c>
      <c r="AI22" s="147">
        <f t="shared" si="36"/>
        <v>18.05</v>
      </c>
      <c r="AJ22" s="150">
        <f t="shared" si="37"/>
        <v>0.81950000000000001</v>
      </c>
      <c r="AK22" s="151">
        <f t="shared" si="38"/>
        <v>0</v>
      </c>
    </row>
    <row r="23" spans="1:37" s="28" customFormat="1" ht="18.399999999999999" customHeight="1">
      <c r="A23" s="72">
        <v>11</v>
      </c>
      <c r="B23" s="74"/>
      <c r="C23" s="75" t="s">
        <v>0</v>
      </c>
      <c r="D23" s="81"/>
      <c r="E23" s="76"/>
      <c r="F23" s="77"/>
      <c r="G23" s="78">
        <f t="shared" si="24"/>
        <v>0</v>
      </c>
      <c r="H23" s="78">
        <f t="shared" si="25"/>
        <v>0</v>
      </c>
      <c r="I23" s="79">
        <f t="shared" si="26"/>
        <v>0</v>
      </c>
      <c r="J23" s="80"/>
      <c r="K23" s="139">
        <v>0</v>
      </c>
      <c r="L23" s="140">
        <v>0</v>
      </c>
      <c r="M23" s="140">
        <v>0</v>
      </c>
      <c r="N23" s="141">
        <v>0</v>
      </c>
      <c r="O23" s="142">
        <v>0</v>
      </c>
      <c r="P23" s="143">
        <f t="shared" si="27"/>
        <v>0</v>
      </c>
      <c r="Q23" s="143">
        <f t="shared" si="28"/>
        <v>0</v>
      </c>
      <c r="R23" s="144" t="str">
        <f t="shared" si="29"/>
        <v>0,00</v>
      </c>
      <c r="S23" s="143" t="str">
        <f t="shared" si="30"/>
        <v>0,00</v>
      </c>
      <c r="T23" s="143" t="str">
        <f t="shared" si="31"/>
        <v>0,00</v>
      </c>
      <c r="U23" s="143" t="str">
        <f t="shared" si="32"/>
        <v>0,00</v>
      </c>
      <c r="V23" s="145">
        <v>0</v>
      </c>
      <c r="W23" s="145">
        <v>0</v>
      </c>
      <c r="X23" s="146">
        <v>0</v>
      </c>
      <c r="Y23" s="147">
        <v>0.65</v>
      </c>
      <c r="Z23" s="147">
        <v>3</v>
      </c>
      <c r="AA23" s="147">
        <v>1.08</v>
      </c>
      <c r="AB23" s="147">
        <v>1.32</v>
      </c>
      <c r="AC23" s="147">
        <v>1</v>
      </c>
      <c r="AD23" s="148">
        <f t="shared" si="33"/>
        <v>0</v>
      </c>
      <c r="AE23" s="147">
        <f t="shared" si="34"/>
        <v>0.5</v>
      </c>
      <c r="AF23" s="149">
        <f t="shared" si="20"/>
        <v>0.5</v>
      </c>
      <c r="AG23" s="147" t="str">
        <f t="shared" si="35"/>
        <v>0</v>
      </c>
      <c r="AH23" s="149">
        <v>10</v>
      </c>
      <c r="AI23" s="147">
        <f t="shared" si="36"/>
        <v>18.05</v>
      </c>
      <c r="AJ23" s="150">
        <f t="shared" si="37"/>
        <v>0.81950000000000001</v>
      </c>
      <c r="AK23" s="151">
        <f t="shared" si="38"/>
        <v>0</v>
      </c>
    </row>
    <row r="24" spans="1:37" s="28" customFormat="1" ht="18.399999999999999" customHeight="1">
      <c r="A24" s="72">
        <v>12</v>
      </c>
      <c r="B24" s="74"/>
      <c r="C24" s="75" t="s">
        <v>0</v>
      </c>
      <c r="D24" s="81"/>
      <c r="E24" s="76"/>
      <c r="F24" s="77"/>
      <c r="G24" s="78">
        <f t="shared" si="24"/>
        <v>0</v>
      </c>
      <c r="H24" s="78">
        <f t="shared" si="25"/>
        <v>0</v>
      </c>
      <c r="I24" s="79">
        <f t="shared" si="26"/>
        <v>0</v>
      </c>
      <c r="J24" s="80"/>
      <c r="K24" s="139">
        <v>0</v>
      </c>
      <c r="L24" s="140">
        <v>0</v>
      </c>
      <c r="M24" s="140">
        <v>0</v>
      </c>
      <c r="N24" s="141">
        <v>0</v>
      </c>
      <c r="O24" s="142">
        <v>0</v>
      </c>
      <c r="P24" s="143">
        <f t="shared" si="27"/>
        <v>0</v>
      </c>
      <c r="Q24" s="143">
        <f t="shared" si="28"/>
        <v>0</v>
      </c>
      <c r="R24" s="144" t="str">
        <f t="shared" si="29"/>
        <v>0,00</v>
      </c>
      <c r="S24" s="143" t="str">
        <f t="shared" si="30"/>
        <v>0,00</v>
      </c>
      <c r="T24" s="143" t="str">
        <f t="shared" si="31"/>
        <v>0,00</v>
      </c>
      <c r="U24" s="143" t="str">
        <f t="shared" si="32"/>
        <v>0,00</v>
      </c>
      <c r="V24" s="145">
        <v>0</v>
      </c>
      <c r="W24" s="145">
        <v>0</v>
      </c>
      <c r="X24" s="146">
        <v>0</v>
      </c>
      <c r="Y24" s="147">
        <v>0.65</v>
      </c>
      <c r="Z24" s="147">
        <v>3</v>
      </c>
      <c r="AA24" s="147">
        <v>1.08</v>
      </c>
      <c r="AB24" s="147">
        <v>1.32</v>
      </c>
      <c r="AC24" s="147">
        <v>1</v>
      </c>
      <c r="AD24" s="148">
        <f t="shared" si="33"/>
        <v>0</v>
      </c>
      <c r="AE24" s="147">
        <f t="shared" si="34"/>
        <v>0.5</v>
      </c>
      <c r="AF24" s="149">
        <f t="shared" si="20"/>
        <v>0.5</v>
      </c>
      <c r="AG24" s="147" t="str">
        <f t="shared" si="35"/>
        <v>0</v>
      </c>
      <c r="AH24" s="149">
        <v>10</v>
      </c>
      <c r="AI24" s="147">
        <f t="shared" si="36"/>
        <v>18.05</v>
      </c>
      <c r="AJ24" s="150">
        <f t="shared" si="37"/>
        <v>0.81950000000000001</v>
      </c>
      <c r="AK24" s="151">
        <f t="shared" si="38"/>
        <v>0</v>
      </c>
    </row>
    <row r="25" spans="1:37" s="28" customFormat="1" ht="18.399999999999999" customHeight="1">
      <c r="A25" s="72">
        <v>13</v>
      </c>
      <c r="B25" s="74"/>
      <c r="C25" s="75" t="s">
        <v>0</v>
      </c>
      <c r="D25" s="81"/>
      <c r="E25" s="76"/>
      <c r="F25" s="77"/>
      <c r="G25" s="78">
        <f t="shared" si="24"/>
        <v>0</v>
      </c>
      <c r="H25" s="78">
        <f t="shared" si="25"/>
        <v>0</v>
      </c>
      <c r="I25" s="79">
        <f t="shared" si="26"/>
        <v>0</v>
      </c>
      <c r="J25" s="80"/>
      <c r="K25" s="139">
        <v>0</v>
      </c>
      <c r="L25" s="140">
        <v>0</v>
      </c>
      <c r="M25" s="140">
        <v>0</v>
      </c>
      <c r="N25" s="141">
        <v>0</v>
      </c>
      <c r="O25" s="142">
        <v>0</v>
      </c>
      <c r="P25" s="143">
        <f t="shared" si="27"/>
        <v>0</v>
      </c>
      <c r="Q25" s="143">
        <f t="shared" si="28"/>
        <v>0</v>
      </c>
      <c r="R25" s="144" t="str">
        <f t="shared" si="29"/>
        <v>0,00</v>
      </c>
      <c r="S25" s="143" t="str">
        <f t="shared" si="30"/>
        <v>0,00</v>
      </c>
      <c r="T25" s="143" t="str">
        <f t="shared" si="31"/>
        <v>0,00</v>
      </c>
      <c r="U25" s="143" t="str">
        <f t="shared" si="32"/>
        <v>0,00</v>
      </c>
      <c r="V25" s="145">
        <v>0</v>
      </c>
      <c r="W25" s="145">
        <v>0</v>
      </c>
      <c r="X25" s="146">
        <v>0</v>
      </c>
      <c r="Y25" s="147">
        <v>0.65</v>
      </c>
      <c r="Z25" s="147">
        <v>3</v>
      </c>
      <c r="AA25" s="147">
        <v>1.08</v>
      </c>
      <c r="AB25" s="147">
        <v>1.32</v>
      </c>
      <c r="AC25" s="147">
        <v>1</v>
      </c>
      <c r="AD25" s="148">
        <f t="shared" si="33"/>
        <v>0</v>
      </c>
      <c r="AE25" s="147">
        <f t="shared" si="34"/>
        <v>0.5</v>
      </c>
      <c r="AF25" s="149">
        <f t="shared" si="20"/>
        <v>0.5</v>
      </c>
      <c r="AG25" s="147" t="str">
        <f t="shared" si="35"/>
        <v>0</v>
      </c>
      <c r="AH25" s="149">
        <v>10</v>
      </c>
      <c r="AI25" s="147">
        <f t="shared" si="36"/>
        <v>18.05</v>
      </c>
      <c r="AJ25" s="150">
        <f t="shared" si="37"/>
        <v>0.81950000000000001</v>
      </c>
      <c r="AK25" s="151">
        <f t="shared" si="38"/>
        <v>0</v>
      </c>
    </row>
    <row r="26" spans="1:37" s="28" customFormat="1" ht="18.399999999999999" customHeight="1">
      <c r="A26" s="72">
        <v>14</v>
      </c>
      <c r="B26" s="74"/>
      <c r="C26" s="75" t="s">
        <v>0</v>
      </c>
      <c r="D26" s="81"/>
      <c r="E26" s="76"/>
      <c r="F26" s="77"/>
      <c r="G26" s="78">
        <f t="shared" si="24"/>
        <v>0</v>
      </c>
      <c r="H26" s="78">
        <f t="shared" si="25"/>
        <v>0</v>
      </c>
      <c r="I26" s="79">
        <f t="shared" si="26"/>
        <v>0</v>
      </c>
      <c r="J26" s="80"/>
      <c r="K26" s="139">
        <v>0</v>
      </c>
      <c r="L26" s="140">
        <v>0</v>
      </c>
      <c r="M26" s="140">
        <v>0</v>
      </c>
      <c r="N26" s="141">
        <v>0</v>
      </c>
      <c r="O26" s="142">
        <v>0</v>
      </c>
      <c r="P26" s="143">
        <f t="shared" si="27"/>
        <v>0</v>
      </c>
      <c r="Q26" s="143">
        <f t="shared" si="28"/>
        <v>0</v>
      </c>
      <c r="R26" s="144" t="str">
        <f t="shared" si="29"/>
        <v>0,00</v>
      </c>
      <c r="S26" s="143" t="str">
        <f t="shared" si="30"/>
        <v>0,00</v>
      </c>
      <c r="T26" s="143" t="str">
        <f t="shared" si="31"/>
        <v>0,00</v>
      </c>
      <c r="U26" s="143" t="str">
        <f t="shared" si="32"/>
        <v>0,00</v>
      </c>
      <c r="V26" s="145">
        <v>0</v>
      </c>
      <c r="W26" s="145">
        <v>0</v>
      </c>
      <c r="X26" s="146">
        <v>0</v>
      </c>
      <c r="Y26" s="147">
        <v>0.65</v>
      </c>
      <c r="Z26" s="147">
        <v>3</v>
      </c>
      <c r="AA26" s="147">
        <v>1.08</v>
      </c>
      <c r="AB26" s="147">
        <v>1.32</v>
      </c>
      <c r="AC26" s="147">
        <v>1</v>
      </c>
      <c r="AD26" s="148">
        <f t="shared" si="33"/>
        <v>0</v>
      </c>
      <c r="AE26" s="147">
        <f t="shared" si="34"/>
        <v>0.5</v>
      </c>
      <c r="AF26" s="149">
        <f t="shared" si="20"/>
        <v>0.5</v>
      </c>
      <c r="AG26" s="147" t="str">
        <f t="shared" si="35"/>
        <v>0</v>
      </c>
      <c r="AH26" s="149">
        <v>10</v>
      </c>
      <c r="AI26" s="147">
        <f t="shared" si="36"/>
        <v>18.05</v>
      </c>
      <c r="AJ26" s="150">
        <f t="shared" si="37"/>
        <v>0.81950000000000001</v>
      </c>
      <c r="AK26" s="151">
        <f t="shared" si="38"/>
        <v>0</v>
      </c>
    </row>
    <row r="27" spans="1:37" s="28" customFormat="1" ht="18.399999999999999" customHeight="1">
      <c r="A27" s="72">
        <v>15</v>
      </c>
      <c r="B27" s="74"/>
      <c r="C27" s="75" t="s">
        <v>0</v>
      </c>
      <c r="D27" s="81"/>
      <c r="E27" s="76"/>
      <c r="F27" s="77"/>
      <c r="G27" s="78">
        <f t="shared" si="24"/>
        <v>0</v>
      </c>
      <c r="H27" s="78">
        <f t="shared" si="25"/>
        <v>0</v>
      </c>
      <c r="I27" s="79">
        <f t="shared" si="26"/>
        <v>0</v>
      </c>
      <c r="J27" s="80"/>
      <c r="K27" s="139">
        <v>0</v>
      </c>
      <c r="L27" s="140">
        <v>0</v>
      </c>
      <c r="M27" s="140">
        <v>0</v>
      </c>
      <c r="N27" s="141">
        <v>0</v>
      </c>
      <c r="O27" s="142">
        <v>0</v>
      </c>
      <c r="P27" s="143">
        <f t="shared" si="27"/>
        <v>0</v>
      </c>
      <c r="Q27" s="143">
        <f t="shared" si="28"/>
        <v>0</v>
      </c>
      <c r="R27" s="144" t="str">
        <f t="shared" si="29"/>
        <v>0,00</v>
      </c>
      <c r="S27" s="143" t="str">
        <f t="shared" si="30"/>
        <v>0,00</v>
      </c>
      <c r="T27" s="143" t="str">
        <f t="shared" si="31"/>
        <v>0,00</v>
      </c>
      <c r="U27" s="143" t="str">
        <f t="shared" si="32"/>
        <v>0,00</v>
      </c>
      <c r="V27" s="145">
        <v>0</v>
      </c>
      <c r="W27" s="145">
        <v>0</v>
      </c>
      <c r="X27" s="146">
        <v>0</v>
      </c>
      <c r="Y27" s="147">
        <v>0.65</v>
      </c>
      <c r="Z27" s="147">
        <v>3</v>
      </c>
      <c r="AA27" s="147">
        <v>1.08</v>
      </c>
      <c r="AB27" s="147">
        <v>1.32</v>
      </c>
      <c r="AC27" s="147">
        <v>1</v>
      </c>
      <c r="AD27" s="148">
        <f t="shared" si="33"/>
        <v>0</v>
      </c>
      <c r="AE27" s="147">
        <f t="shared" si="34"/>
        <v>0.5</v>
      </c>
      <c r="AF27" s="149">
        <f t="shared" si="20"/>
        <v>0.5</v>
      </c>
      <c r="AG27" s="147" t="str">
        <f t="shared" si="35"/>
        <v>0</v>
      </c>
      <c r="AH27" s="149">
        <v>10</v>
      </c>
      <c r="AI27" s="147">
        <f t="shared" si="36"/>
        <v>18.05</v>
      </c>
      <c r="AJ27" s="150">
        <f t="shared" si="37"/>
        <v>0.81950000000000001</v>
      </c>
      <c r="AK27" s="151">
        <f t="shared" si="38"/>
        <v>0</v>
      </c>
    </row>
    <row r="28" spans="1:37" s="28" customFormat="1" ht="18.399999999999999" customHeight="1">
      <c r="A28" s="72">
        <v>16</v>
      </c>
      <c r="B28" s="74"/>
      <c r="C28" s="75"/>
      <c r="D28" s="81"/>
      <c r="E28" s="76"/>
      <c r="F28" s="77"/>
      <c r="G28" s="78">
        <f t="shared" si="24"/>
        <v>0</v>
      </c>
      <c r="H28" s="78">
        <f t="shared" si="25"/>
        <v>0</v>
      </c>
      <c r="I28" s="79">
        <f t="shared" si="26"/>
        <v>0</v>
      </c>
      <c r="J28" s="80"/>
      <c r="K28" s="139">
        <v>0</v>
      </c>
      <c r="L28" s="140">
        <v>0</v>
      </c>
      <c r="M28" s="140">
        <v>0</v>
      </c>
      <c r="N28" s="141">
        <v>0</v>
      </c>
      <c r="O28" s="142">
        <v>0</v>
      </c>
      <c r="P28" s="143">
        <f t="shared" si="27"/>
        <v>0</v>
      </c>
      <c r="Q28" s="143">
        <f t="shared" si="28"/>
        <v>0</v>
      </c>
      <c r="R28" s="144" t="str">
        <f t="shared" si="29"/>
        <v>0,00</v>
      </c>
      <c r="S28" s="143" t="str">
        <f t="shared" si="30"/>
        <v>0,00</v>
      </c>
      <c r="T28" s="143" t="str">
        <f t="shared" si="31"/>
        <v>0,00</v>
      </c>
      <c r="U28" s="143" t="str">
        <f t="shared" si="32"/>
        <v>0,00</v>
      </c>
      <c r="V28" s="145">
        <v>0</v>
      </c>
      <c r="W28" s="145">
        <v>0</v>
      </c>
      <c r="X28" s="146">
        <v>0</v>
      </c>
      <c r="Y28" s="147">
        <v>0.65</v>
      </c>
      <c r="Z28" s="147">
        <v>3</v>
      </c>
      <c r="AA28" s="147">
        <v>1.08</v>
      </c>
      <c r="AB28" s="147">
        <v>1.32</v>
      </c>
      <c r="AC28" s="147">
        <v>1</v>
      </c>
      <c r="AD28" s="148">
        <f t="shared" si="33"/>
        <v>0</v>
      </c>
      <c r="AE28" s="147">
        <f t="shared" si="34"/>
        <v>0.5</v>
      </c>
      <c r="AF28" s="149">
        <f t="shared" si="20"/>
        <v>0.5</v>
      </c>
      <c r="AG28" s="147" t="str">
        <f t="shared" si="35"/>
        <v>0</v>
      </c>
      <c r="AH28" s="149">
        <v>10</v>
      </c>
      <c r="AI28" s="147">
        <f t="shared" si="36"/>
        <v>18.05</v>
      </c>
      <c r="AJ28" s="150">
        <f t="shared" si="37"/>
        <v>0.81950000000000001</v>
      </c>
      <c r="AK28" s="151">
        <f t="shared" si="38"/>
        <v>0</v>
      </c>
    </row>
    <row r="29" spans="1:37" s="28" customFormat="1" ht="18.399999999999999" customHeight="1">
      <c r="A29" s="72">
        <v>17</v>
      </c>
      <c r="B29" s="74"/>
      <c r="C29" s="75"/>
      <c r="D29" s="81"/>
      <c r="E29" s="76"/>
      <c r="F29" s="77"/>
      <c r="G29" s="78">
        <f t="shared" si="24"/>
        <v>0</v>
      </c>
      <c r="H29" s="78">
        <f t="shared" si="25"/>
        <v>0</v>
      </c>
      <c r="I29" s="79">
        <f t="shared" si="26"/>
        <v>0</v>
      </c>
      <c r="J29" s="80"/>
      <c r="K29" s="139">
        <v>0</v>
      </c>
      <c r="L29" s="140">
        <v>0</v>
      </c>
      <c r="M29" s="140">
        <v>0</v>
      </c>
      <c r="N29" s="141">
        <v>0</v>
      </c>
      <c r="O29" s="142">
        <v>0</v>
      </c>
      <c r="P29" s="143">
        <f t="shared" si="27"/>
        <v>0</v>
      </c>
      <c r="Q29" s="143">
        <f t="shared" si="28"/>
        <v>0</v>
      </c>
      <c r="R29" s="144" t="str">
        <f t="shared" si="29"/>
        <v>0,00</v>
      </c>
      <c r="S29" s="143" t="str">
        <f t="shared" si="30"/>
        <v>0,00</v>
      </c>
      <c r="T29" s="143" t="str">
        <f t="shared" si="31"/>
        <v>0,00</v>
      </c>
      <c r="U29" s="143" t="str">
        <f t="shared" si="32"/>
        <v>0,00</v>
      </c>
      <c r="V29" s="145">
        <v>0</v>
      </c>
      <c r="W29" s="145">
        <v>0</v>
      </c>
      <c r="X29" s="146">
        <v>0</v>
      </c>
      <c r="Y29" s="147">
        <v>0.65</v>
      </c>
      <c r="Z29" s="147">
        <v>3</v>
      </c>
      <c r="AA29" s="147">
        <v>1.08</v>
      </c>
      <c r="AB29" s="147">
        <v>1.32</v>
      </c>
      <c r="AC29" s="147">
        <v>1</v>
      </c>
      <c r="AD29" s="148">
        <f t="shared" si="33"/>
        <v>0</v>
      </c>
      <c r="AE29" s="147">
        <f t="shared" si="34"/>
        <v>0.5</v>
      </c>
      <c r="AF29" s="149">
        <f t="shared" si="20"/>
        <v>0.5</v>
      </c>
      <c r="AG29" s="147" t="str">
        <f t="shared" si="35"/>
        <v>0</v>
      </c>
      <c r="AH29" s="149">
        <v>10</v>
      </c>
      <c r="AI29" s="147">
        <f t="shared" si="36"/>
        <v>18.05</v>
      </c>
      <c r="AJ29" s="150">
        <f t="shared" si="37"/>
        <v>0.81950000000000001</v>
      </c>
      <c r="AK29" s="151">
        <f t="shared" si="38"/>
        <v>0</v>
      </c>
    </row>
    <row r="30" spans="1:37" s="28" customFormat="1" ht="18.399999999999999" customHeight="1">
      <c r="A30" s="72">
        <v>18</v>
      </c>
      <c r="B30" s="74"/>
      <c r="C30" s="75"/>
      <c r="D30" s="81"/>
      <c r="E30" s="76"/>
      <c r="F30" s="77"/>
      <c r="G30" s="78">
        <f t="shared" si="24"/>
        <v>0</v>
      </c>
      <c r="H30" s="78">
        <f t="shared" si="25"/>
        <v>0</v>
      </c>
      <c r="I30" s="79">
        <f t="shared" si="26"/>
        <v>0</v>
      </c>
      <c r="J30" s="80"/>
      <c r="K30" s="139">
        <v>0</v>
      </c>
      <c r="L30" s="140">
        <v>0</v>
      </c>
      <c r="M30" s="140">
        <v>0</v>
      </c>
      <c r="N30" s="141">
        <v>0</v>
      </c>
      <c r="O30" s="142">
        <v>0</v>
      </c>
      <c r="P30" s="143">
        <f t="shared" si="27"/>
        <v>0</v>
      </c>
      <c r="Q30" s="143">
        <f t="shared" si="28"/>
        <v>0</v>
      </c>
      <c r="R30" s="144" t="str">
        <f t="shared" si="29"/>
        <v>0,00</v>
      </c>
      <c r="S30" s="143" t="str">
        <f t="shared" si="30"/>
        <v>0,00</v>
      </c>
      <c r="T30" s="143" t="str">
        <f t="shared" si="31"/>
        <v>0,00</v>
      </c>
      <c r="U30" s="143" t="str">
        <f t="shared" si="32"/>
        <v>0,00</v>
      </c>
      <c r="V30" s="145">
        <v>0</v>
      </c>
      <c r="W30" s="145">
        <v>0</v>
      </c>
      <c r="X30" s="146">
        <v>0</v>
      </c>
      <c r="Y30" s="147">
        <v>0.65</v>
      </c>
      <c r="Z30" s="147">
        <v>3</v>
      </c>
      <c r="AA30" s="147">
        <v>1.08</v>
      </c>
      <c r="AB30" s="147">
        <v>1.32</v>
      </c>
      <c r="AC30" s="147">
        <v>1</v>
      </c>
      <c r="AD30" s="148">
        <f t="shared" si="33"/>
        <v>0</v>
      </c>
      <c r="AE30" s="147">
        <f t="shared" si="34"/>
        <v>0.5</v>
      </c>
      <c r="AF30" s="149">
        <f t="shared" si="20"/>
        <v>0.5</v>
      </c>
      <c r="AG30" s="147" t="str">
        <f t="shared" si="35"/>
        <v>0</v>
      </c>
      <c r="AH30" s="149">
        <v>10</v>
      </c>
      <c r="AI30" s="147">
        <f t="shared" si="36"/>
        <v>18.05</v>
      </c>
      <c r="AJ30" s="150">
        <f t="shared" si="37"/>
        <v>0.81950000000000001</v>
      </c>
      <c r="AK30" s="151">
        <f t="shared" si="38"/>
        <v>0</v>
      </c>
    </row>
    <row r="31" spans="1:37" s="28" customFormat="1" ht="18.399999999999999" customHeight="1">
      <c r="A31" s="72">
        <v>19</v>
      </c>
      <c r="B31" s="74"/>
      <c r="C31" s="75"/>
      <c r="D31" s="81"/>
      <c r="E31" s="76"/>
      <c r="F31" s="77"/>
      <c r="G31" s="78">
        <f t="shared" si="24"/>
        <v>0</v>
      </c>
      <c r="H31" s="78">
        <f t="shared" si="25"/>
        <v>0</v>
      </c>
      <c r="I31" s="79">
        <f t="shared" si="26"/>
        <v>0</v>
      </c>
      <c r="J31" s="80"/>
      <c r="K31" s="139">
        <v>0</v>
      </c>
      <c r="L31" s="140">
        <v>0</v>
      </c>
      <c r="M31" s="140">
        <v>0</v>
      </c>
      <c r="N31" s="141">
        <v>0</v>
      </c>
      <c r="O31" s="142">
        <v>0</v>
      </c>
      <c r="P31" s="143">
        <f t="shared" si="27"/>
        <v>0</v>
      </c>
      <c r="Q31" s="143">
        <f t="shared" si="28"/>
        <v>0</v>
      </c>
      <c r="R31" s="144" t="str">
        <f t="shared" si="29"/>
        <v>0,00</v>
      </c>
      <c r="S31" s="143" t="str">
        <f t="shared" si="30"/>
        <v>0,00</v>
      </c>
      <c r="T31" s="143" t="str">
        <f t="shared" si="31"/>
        <v>0,00</v>
      </c>
      <c r="U31" s="143" t="str">
        <f t="shared" si="32"/>
        <v>0,00</v>
      </c>
      <c r="V31" s="145">
        <v>0</v>
      </c>
      <c r="W31" s="145">
        <v>0</v>
      </c>
      <c r="X31" s="146">
        <v>0</v>
      </c>
      <c r="Y31" s="147">
        <v>0.65</v>
      </c>
      <c r="Z31" s="147">
        <v>3</v>
      </c>
      <c r="AA31" s="147">
        <v>1.08</v>
      </c>
      <c r="AB31" s="147">
        <v>1.32</v>
      </c>
      <c r="AC31" s="147">
        <v>1</v>
      </c>
      <c r="AD31" s="148">
        <f t="shared" si="33"/>
        <v>0</v>
      </c>
      <c r="AE31" s="147">
        <f t="shared" si="34"/>
        <v>0.5</v>
      </c>
      <c r="AF31" s="149">
        <f t="shared" si="20"/>
        <v>0.5</v>
      </c>
      <c r="AG31" s="147" t="str">
        <f t="shared" si="35"/>
        <v>0</v>
      </c>
      <c r="AH31" s="149">
        <v>10</v>
      </c>
      <c r="AI31" s="147">
        <f t="shared" si="36"/>
        <v>18.05</v>
      </c>
      <c r="AJ31" s="150">
        <f t="shared" si="37"/>
        <v>0.81950000000000001</v>
      </c>
      <c r="AK31" s="151">
        <f t="shared" si="38"/>
        <v>0</v>
      </c>
    </row>
    <row r="32" spans="1:37" s="28" customFormat="1" ht="18.399999999999999" customHeight="1">
      <c r="A32" s="72">
        <v>20</v>
      </c>
      <c r="B32" s="74"/>
      <c r="C32" s="75"/>
      <c r="D32" s="82"/>
      <c r="E32" s="76"/>
      <c r="F32" s="77"/>
      <c r="G32" s="78">
        <f t="shared" si="24"/>
        <v>0</v>
      </c>
      <c r="H32" s="78">
        <f t="shared" si="25"/>
        <v>0</v>
      </c>
      <c r="I32" s="79">
        <f t="shared" si="26"/>
        <v>0</v>
      </c>
      <c r="J32" s="80"/>
      <c r="K32" s="139">
        <v>0</v>
      </c>
      <c r="L32" s="140">
        <v>0</v>
      </c>
      <c r="M32" s="140">
        <v>0</v>
      </c>
      <c r="N32" s="141">
        <v>0</v>
      </c>
      <c r="O32" s="142">
        <v>0</v>
      </c>
      <c r="P32" s="143">
        <f t="shared" si="27"/>
        <v>0</v>
      </c>
      <c r="Q32" s="143">
        <f t="shared" si="28"/>
        <v>0</v>
      </c>
      <c r="R32" s="144" t="str">
        <f t="shared" si="29"/>
        <v>0,00</v>
      </c>
      <c r="S32" s="143" t="str">
        <f t="shared" si="30"/>
        <v>0,00</v>
      </c>
      <c r="T32" s="143" t="str">
        <f t="shared" si="31"/>
        <v>0,00</v>
      </c>
      <c r="U32" s="143" t="str">
        <f t="shared" si="32"/>
        <v>0,00</v>
      </c>
      <c r="V32" s="145">
        <v>0</v>
      </c>
      <c r="W32" s="145">
        <v>0</v>
      </c>
      <c r="X32" s="146">
        <v>0</v>
      </c>
      <c r="Y32" s="147">
        <v>0.65</v>
      </c>
      <c r="Z32" s="147">
        <v>3</v>
      </c>
      <c r="AA32" s="147">
        <v>1.08</v>
      </c>
      <c r="AB32" s="147">
        <v>1.32</v>
      </c>
      <c r="AC32" s="147">
        <v>1</v>
      </c>
      <c r="AD32" s="148">
        <f t="shared" si="33"/>
        <v>0</v>
      </c>
      <c r="AE32" s="147">
        <f t="shared" si="34"/>
        <v>0.5</v>
      </c>
      <c r="AF32" s="149">
        <f t="shared" si="20"/>
        <v>0.5</v>
      </c>
      <c r="AG32" s="147" t="str">
        <f t="shared" si="35"/>
        <v>0</v>
      </c>
      <c r="AH32" s="149">
        <v>10</v>
      </c>
      <c r="AI32" s="147">
        <f t="shared" si="36"/>
        <v>18.05</v>
      </c>
      <c r="AJ32" s="150">
        <f t="shared" si="37"/>
        <v>0.81950000000000001</v>
      </c>
      <c r="AK32" s="151">
        <f t="shared" si="38"/>
        <v>0</v>
      </c>
    </row>
    <row r="33" spans="1:37" s="28" customFormat="1" ht="18.399999999999999" customHeight="1">
      <c r="A33" s="72">
        <v>21</v>
      </c>
      <c r="B33" s="74"/>
      <c r="C33" s="75"/>
      <c r="D33" s="81"/>
      <c r="E33" s="76"/>
      <c r="F33" s="77"/>
      <c r="G33" s="78">
        <f t="shared" si="24"/>
        <v>0</v>
      </c>
      <c r="H33" s="78">
        <f t="shared" si="25"/>
        <v>0</v>
      </c>
      <c r="I33" s="79">
        <f t="shared" si="26"/>
        <v>0</v>
      </c>
      <c r="J33" s="80"/>
      <c r="K33" s="139">
        <v>0</v>
      </c>
      <c r="L33" s="140">
        <v>0</v>
      </c>
      <c r="M33" s="140">
        <v>0</v>
      </c>
      <c r="N33" s="141">
        <v>0</v>
      </c>
      <c r="O33" s="142">
        <v>0</v>
      </c>
      <c r="P33" s="143">
        <f t="shared" si="27"/>
        <v>0</v>
      </c>
      <c r="Q33" s="143">
        <f t="shared" si="28"/>
        <v>0</v>
      </c>
      <c r="R33" s="144" t="str">
        <f t="shared" si="29"/>
        <v>0,00</v>
      </c>
      <c r="S33" s="143" t="str">
        <f t="shared" si="30"/>
        <v>0,00</v>
      </c>
      <c r="T33" s="143" t="str">
        <f t="shared" si="31"/>
        <v>0,00</v>
      </c>
      <c r="U33" s="143" t="str">
        <f t="shared" si="32"/>
        <v>0,00</v>
      </c>
      <c r="V33" s="145">
        <v>0</v>
      </c>
      <c r="W33" s="145">
        <v>0</v>
      </c>
      <c r="X33" s="146">
        <v>0</v>
      </c>
      <c r="Y33" s="147">
        <v>0.65</v>
      </c>
      <c r="Z33" s="147">
        <v>3</v>
      </c>
      <c r="AA33" s="147">
        <v>1.08</v>
      </c>
      <c r="AB33" s="147">
        <v>1.32</v>
      </c>
      <c r="AC33" s="147">
        <v>1</v>
      </c>
      <c r="AD33" s="148">
        <f t="shared" si="33"/>
        <v>0</v>
      </c>
      <c r="AE33" s="147">
        <f t="shared" si="34"/>
        <v>0.5</v>
      </c>
      <c r="AF33" s="149">
        <f t="shared" si="20"/>
        <v>0.5</v>
      </c>
      <c r="AG33" s="147" t="str">
        <f t="shared" si="35"/>
        <v>0</v>
      </c>
      <c r="AH33" s="149">
        <v>10</v>
      </c>
      <c r="AI33" s="147">
        <f t="shared" si="36"/>
        <v>18.05</v>
      </c>
      <c r="AJ33" s="150">
        <f t="shared" si="37"/>
        <v>0.81950000000000001</v>
      </c>
      <c r="AK33" s="151">
        <f t="shared" si="38"/>
        <v>0</v>
      </c>
    </row>
    <row r="34" spans="1:37" s="28" customFormat="1" ht="18.399999999999999" customHeight="1">
      <c r="A34" s="72">
        <v>22</v>
      </c>
      <c r="B34" s="74"/>
      <c r="C34" s="75"/>
      <c r="D34" s="81"/>
      <c r="E34" s="76"/>
      <c r="F34" s="77"/>
      <c r="G34" s="78">
        <f t="shared" si="24"/>
        <v>0</v>
      </c>
      <c r="H34" s="78">
        <f t="shared" si="25"/>
        <v>0</v>
      </c>
      <c r="I34" s="79">
        <f t="shared" si="26"/>
        <v>0</v>
      </c>
      <c r="J34" s="80"/>
      <c r="K34" s="139">
        <v>0</v>
      </c>
      <c r="L34" s="140">
        <v>0</v>
      </c>
      <c r="M34" s="140">
        <v>0</v>
      </c>
      <c r="N34" s="141">
        <v>0</v>
      </c>
      <c r="O34" s="142">
        <v>0</v>
      </c>
      <c r="P34" s="143">
        <f t="shared" si="27"/>
        <v>0</v>
      </c>
      <c r="Q34" s="143">
        <f t="shared" si="28"/>
        <v>0</v>
      </c>
      <c r="R34" s="144" t="str">
        <f t="shared" si="29"/>
        <v>0,00</v>
      </c>
      <c r="S34" s="143" t="str">
        <f t="shared" si="30"/>
        <v>0,00</v>
      </c>
      <c r="T34" s="143" t="str">
        <f t="shared" si="31"/>
        <v>0,00</v>
      </c>
      <c r="U34" s="143" t="str">
        <f t="shared" si="32"/>
        <v>0,00</v>
      </c>
      <c r="V34" s="145">
        <v>0</v>
      </c>
      <c r="W34" s="145">
        <v>0</v>
      </c>
      <c r="X34" s="146">
        <v>0</v>
      </c>
      <c r="Y34" s="147">
        <v>0.65</v>
      </c>
      <c r="Z34" s="147">
        <v>3</v>
      </c>
      <c r="AA34" s="147">
        <v>1.08</v>
      </c>
      <c r="AB34" s="147">
        <v>1.32</v>
      </c>
      <c r="AC34" s="147">
        <v>1</v>
      </c>
      <c r="AD34" s="148">
        <f t="shared" si="33"/>
        <v>0</v>
      </c>
      <c r="AE34" s="147">
        <f t="shared" si="34"/>
        <v>0.5</v>
      </c>
      <c r="AF34" s="149">
        <f t="shared" si="20"/>
        <v>0.5</v>
      </c>
      <c r="AG34" s="147" t="str">
        <f t="shared" si="35"/>
        <v>0</v>
      </c>
      <c r="AH34" s="149">
        <v>10</v>
      </c>
      <c r="AI34" s="147">
        <f t="shared" si="36"/>
        <v>18.05</v>
      </c>
      <c r="AJ34" s="150">
        <f t="shared" si="37"/>
        <v>0.81950000000000001</v>
      </c>
      <c r="AK34" s="151">
        <f t="shared" si="38"/>
        <v>0</v>
      </c>
    </row>
    <row r="35" spans="1:37" s="28" customFormat="1" ht="18.399999999999999" customHeight="1">
      <c r="A35" s="72">
        <v>23</v>
      </c>
      <c r="B35" s="74"/>
      <c r="C35" s="75"/>
      <c r="D35" s="81"/>
      <c r="E35" s="76"/>
      <c r="F35" s="77"/>
      <c r="G35" s="78">
        <f t="shared" si="24"/>
        <v>0</v>
      </c>
      <c r="H35" s="78">
        <f t="shared" si="25"/>
        <v>0</v>
      </c>
      <c r="I35" s="79">
        <f t="shared" si="26"/>
        <v>0</v>
      </c>
      <c r="J35" s="80"/>
      <c r="K35" s="139">
        <v>0</v>
      </c>
      <c r="L35" s="140">
        <v>0</v>
      </c>
      <c r="M35" s="140">
        <v>0</v>
      </c>
      <c r="N35" s="141">
        <v>0</v>
      </c>
      <c r="O35" s="142">
        <v>0</v>
      </c>
      <c r="P35" s="143">
        <f t="shared" si="27"/>
        <v>0</v>
      </c>
      <c r="Q35" s="143">
        <f t="shared" si="28"/>
        <v>0</v>
      </c>
      <c r="R35" s="144" t="str">
        <f t="shared" si="29"/>
        <v>0,00</v>
      </c>
      <c r="S35" s="143" t="str">
        <f t="shared" si="30"/>
        <v>0,00</v>
      </c>
      <c r="T35" s="143" t="str">
        <f t="shared" si="31"/>
        <v>0,00</v>
      </c>
      <c r="U35" s="143" t="str">
        <f t="shared" si="32"/>
        <v>0,00</v>
      </c>
      <c r="V35" s="145">
        <v>0</v>
      </c>
      <c r="W35" s="145">
        <v>0</v>
      </c>
      <c r="X35" s="146">
        <v>0</v>
      </c>
      <c r="Y35" s="147">
        <v>0.65</v>
      </c>
      <c r="Z35" s="147">
        <v>3</v>
      </c>
      <c r="AA35" s="147">
        <v>1.08</v>
      </c>
      <c r="AB35" s="147">
        <v>1.32</v>
      </c>
      <c r="AC35" s="147">
        <v>1</v>
      </c>
      <c r="AD35" s="148">
        <f t="shared" si="33"/>
        <v>0</v>
      </c>
      <c r="AE35" s="147">
        <f t="shared" si="34"/>
        <v>0.5</v>
      </c>
      <c r="AF35" s="149">
        <f t="shared" si="20"/>
        <v>0.5</v>
      </c>
      <c r="AG35" s="147" t="str">
        <f t="shared" si="35"/>
        <v>0</v>
      </c>
      <c r="AH35" s="149">
        <v>10</v>
      </c>
      <c r="AI35" s="147">
        <f t="shared" si="36"/>
        <v>18.05</v>
      </c>
      <c r="AJ35" s="150">
        <f t="shared" si="37"/>
        <v>0.81950000000000001</v>
      </c>
      <c r="AK35" s="151">
        <f t="shared" si="38"/>
        <v>0</v>
      </c>
    </row>
    <row r="36" spans="1:37" s="28" customFormat="1" ht="18.399999999999999" customHeight="1">
      <c r="A36" s="72">
        <v>24</v>
      </c>
      <c r="B36" s="74"/>
      <c r="C36" s="75"/>
      <c r="D36" s="81"/>
      <c r="E36" s="76"/>
      <c r="F36" s="77"/>
      <c r="G36" s="78">
        <f t="shared" si="24"/>
        <v>0</v>
      </c>
      <c r="H36" s="78">
        <f t="shared" si="25"/>
        <v>0</v>
      </c>
      <c r="I36" s="79">
        <f t="shared" si="26"/>
        <v>0</v>
      </c>
      <c r="J36" s="80"/>
      <c r="K36" s="139">
        <v>0</v>
      </c>
      <c r="L36" s="140">
        <v>0</v>
      </c>
      <c r="M36" s="140">
        <v>0</v>
      </c>
      <c r="N36" s="141">
        <v>0</v>
      </c>
      <c r="O36" s="142">
        <v>0</v>
      </c>
      <c r="P36" s="143">
        <f t="shared" si="27"/>
        <v>0</v>
      </c>
      <c r="Q36" s="143">
        <f t="shared" si="28"/>
        <v>0</v>
      </c>
      <c r="R36" s="144" t="str">
        <f t="shared" si="29"/>
        <v>0,00</v>
      </c>
      <c r="S36" s="143" t="str">
        <f t="shared" si="30"/>
        <v>0,00</v>
      </c>
      <c r="T36" s="143" t="str">
        <f t="shared" si="31"/>
        <v>0,00</v>
      </c>
      <c r="U36" s="143" t="str">
        <f t="shared" si="32"/>
        <v>0,00</v>
      </c>
      <c r="V36" s="145">
        <v>0</v>
      </c>
      <c r="W36" s="145">
        <v>0</v>
      </c>
      <c r="X36" s="146">
        <v>0</v>
      </c>
      <c r="Y36" s="147">
        <v>0.65</v>
      </c>
      <c r="Z36" s="147">
        <v>3</v>
      </c>
      <c r="AA36" s="147">
        <v>1.08</v>
      </c>
      <c r="AB36" s="147">
        <v>1.32</v>
      </c>
      <c r="AC36" s="147">
        <v>1</v>
      </c>
      <c r="AD36" s="148">
        <f t="shared" si="33"/>
        <v>0</v>
      </c>
      <c r="AE36" s="147">
        <f t="shared" si="34"/>
        <v>0.5</v>
      </c>
      <c r="AF36" s="149">
        <f t="shared" si="20"/>
        <v>0.5</v>
      </c>
      <c r="AG36" s="147" t="str">
        <f t="shared" si="35"/>
        <v>0</v>
      </c>
      <c r="AH36" s="149">
        <v>10</v>
      </c>
      <c r="AI36" s="147">
        <f t="shared" si="36"/>
        <v>18.05</v>
      </c>
      <c r="AJ36" s="150">
        <f t="shared" si="37"/>
        <v>0.81950000000000001</v>
      </c>
      <c r="AK36" s="151">
        <f t="shared" si="38"/>
        <v>0</v>
      </c>
    </row>
    <row r="37" spans="1:37" s="28" customFormat="1" ht="18.399999999999999" customHeight="1">
      <c r="A37" s="72">
        <v>25</v>
      </c>
      <c r="B37" s="74"/>
      <c r="C37" s="75"/>
      <c r="D37" s="81"/>
      <c r="E37" s="76"/>
      <c r="F37" s="77"/>
      <c r="G37" s="78">
        <f t="shared" si="24"/>
        <v>0</v>
      </c>
      <c r="H37" s="78">
        <f t="shared" si="25"/>
        <v>0</v>
      </c>
      <c r="I37" s="79">
        <f t="shared" si="26"/>
        <v>0</v>
      </c>
      <c r="J37" s="80"/>
      <c r="K37" s="139">
        <v>0</v>
      </c>
      <c r="L37" s="140">
        <v>0</v>
      </c>
      <c r="M37" s="140">
        <v>0</v>
      </c>
      <c r="N37" s="141">
        <v>0</v>
      </c>
      <c r="O37" s="142">
        <v>0</v>
      </c>
      <c r="P37" s="143">
        <f t="shared" si="27"/>
        <v>0</v>
      </c>
      <c r="Q37" s="143">
        <f t="shared" si="28"/>
        <v>0</v>
      </c>
      <c r="R37" s="144" t="str">
        <f t="shared" si="29"/>
        <v>0,00</v>
      </c>
      <c r="S37" s="143" t="str">
        <f t="shared" si="30"/>
        <v>0,00</v>
      </c>
      <c r="T37" s="143" t="str">
        <f t="shared" si="31"/>
        <v>0,00</v>
      </c>
      <c r="U37" s="143" t="str">
        <f t="shared" si="32"/>
        <v>0,00</v>
      </c>
      <c r="V37" s="145">
        <v>0</v>
      </c>
      <c r="W37" s="145">
        <v>0</v>
      </c>
      <c r="X37" s="146">
        <v>0</v>
      </c>
      <c r="Y37" s="147">
        <v>0.65</v>
      </c>
      <c r="Z37" s="147">
        <v>3</v>
      </c>
      <c r="AA37" s="147">
        <v>1.08</v>
      </c>
      <c r="AB37" s="147">
        <v>1.32</v>
      </c>
      <c r="AC37" s="147">
        <v>1</v>
      </c>
      <c r="AD37" s="148">
        <f t="shared" si="33"/>
        <v>0</v>
      </c>
      <c r="AE37" s="147">
        <f t="shared" si="34"/>
        <v>0.5</v>
      </c>
      <c r="AF37" s="149">
        <f t="shared" si="20"/>
        <v>0.5</v>
      </c>
      <c r="AG37" s="147" t="str">
        <f t="shared" si="35"/>
        <v>0</v>
      </c>
      <c r="AH37" s="149">
        <v>10</v>
      </c>
      <c r="AI37" s="147">
        <f t="shared" si="36"/>
        <v>18.05</v>
      </c>
      <c r="AJ37" s="150">
        <f t="shared" si="37"/>
        <v>0.81950000000000001</v>
      </c>
      <c r="AK37" s="151">
        <f t="shared" si="38"/>
        <v>0</v>
      </c>
    </row>
    <row r="38" spans="1:37" s="28" customFormat="1" ht="18.399999999999999" customHeight="1">
      <c r="A38" s="72">
        <v>26</v>
      </c>
      <c r="B38" s="74"/>
      <c r="C38" s="75"/>
      <c r="D38" s="81"/>
      <c r="E38" s="76"/>
      <c r="F38" s="77"/>
      <c r="G38" s="78">
        <f t="shared" si="24"/>
        <v>0</v>
      </c>
      <c r="H38" s="78">
        <f t="shared" si="25"/>
        <v>0</v>
      </c>
      <c r="I38" s="79">
        <f t="shared" si="26"/>
        <v>0</v>
      </c>
      <c r="J38" s="80"/>
      <c r="K38" s="139">
        <v>0</v>
      </c>
      <c r="L38" s="140">
        <v>0</v>
      </c>
      <c r="M38" s="140">
        <v>0</v>
      </c>
      <c r="N38" s="141">
        <v>0</v>
      </c>
      <c r="O38" s="142">
        <v>0</v>
      </c>
      <c r="P38" s="143">
        <f t="shared" si="27"/>
        <v>0</v>
      </c>
      <c r="Q38" s="143">
        <f t="shared" si="28"/>
        <v>0</v>
      </c>
      <c r="R38" s="144" t="str">
        <f t="shared" si="29"/>
        <v>0,00</v>
      </c>
      <c r="S38" s="143" t="str">
        <f t="shared" si="30"/>
        <v>0,00</v>
      </c>
      <c r="T38" s="143" t="str">
        <f t="shared" si="31"/>
        <v>0,00</v>
      </c>
      <c r="U38" s="143" t="str">
        <f t="shared" si="32"/>
        <v>0,00</v>
      </c>
      <c r="V38" s="145">
        <v>0</v>
      </c>
      <c r="W38" s="145">
        <v>0</v>
      </c>
      <c r="X38" s="146">
        <v>0</v>
      </c>
      <c r="Y38" s="147">
        <v>0.65</v>
      </c>
      <c r="Z38" s="147">
        <v>3</v>
      </c>
      <c r="AA38" s="147">
        <v>1.08</v>
      </c>
      <c r="AB38" s="147">
        <v>1.32</v>
      </c>
      <c r="AC38" s="147">
        <v>1</v>
      </c>
      <c r="AD38" s="148">
        <f t="shared" si="33"/>
        <v>0</v>
      </c>
      <c r="AE38" s="147">
        <f t="shared" si="34"/>
        <v>0.5</v>
      </c>
      <c r="AF38" s="149">
        <f t="shared" si="20"/>
        <v>0.5</v>
      </c>
      <c r="AG38" s="147" t="str">
        <f t="shared" si="35"/>
        <v>0</v>
      </c>
      <c r="AH38" s="149">
        <v>10</v>
      </c>
      <c r="AI38" s="147">
        <f t="shared" si="36"/>
        <v>18.05</v>
      </c>
      <c r="AJ38" s="150">
        <f t="shared" si="37"/>
        <v>0.81950000000000001</v>
      </c>
      <c r="AK38" s="151">
        <f t="shared" si="38"/>
        <v>0</v>
      </c>
    </row>
    <row r="39" spans="1:37" s="28" customFormat="1" ht="18.399999999999999" customHeight="1">
      <c r="A39" s="72">
        <v>27</v>
      </c>
      <c r="B39" s="74"/>
      <c r="C39" s="75"/>
      <c r="D39" s="81"/>
      <c r="E39" s="76"/>
      <c r="F39" s="77"/>
      <c r="G39" s="78">
        <f t="shared" si="24"/>
        <v>0</v>
      </c>
      <c r="H39" s="78">
        <f t="shared" si="25"/>
        <v>0</v>
      </c>
      <c r="I39" s="79">
        <f t="shared" si="26"/>
        <v>0</v>
      </c>
      <c r="J39" s="80"/>
      <c r="K39" s="139">
        <v>0</v>
      </c>
      <c r="L39" s="140">
        <v>0</v>
      </c>
      <c r="M39" s="140">
        <v>0</v>
      </c>
      <c r="N39" s="141">
        <v>0</v>
      </c>
      <c r="O39" s="142">
        <v>0</v>
      </c>
      <c r="P39" s="143">
        <f t="shared" si="27"/>
        <v>0</v>
      </c>
      <c r="Q39" s="143">
        <f t="shared" si="28"/>
        <v>0</v>
      </c>
      <c r="R39" s="144" t="str">
        <f t="shared" si="29"/>
        <v>0,00</v>
      </c>
      <c r="S39" s="143" t="str">
        <f t="shared" si="30"/>
        <v>0,00</v>
      </c>
      <c r="T39" s="143" t="str">
        <f t="shared" si="31"/>
        <v>0,00</v>
      </c>
      <c r="U39" s="143" t="str">
        <f t="shared" si="32"/>
        <v>0,00</v>
      </c>
      <c r="V39" s="145">
        <v>0</v>
      </c>
      <c r="W39" s="145">
        <v>0</v>
      </c>
      <c r="X39" s="146">
        <v>0</v>
      </c>
      <c r="Y39" s="147">
        <v>0.65</v>
      </c>
      <c r="Z39" s="147">
        <v>3</v>
      </c>
      <c r="AA39" s="147">
        <v>1.08</v>
      </c>
      <c r="AB39" s="147">
        <v>1.32</v>
      </c>
      <c r="AC39" s="147">
        <v>1</v>
      </c>
      <c r="AD39" s="148">
        <f t="shared" si="33"/>
        <v>0</v>
      </c>
      <c r="AE39" s="147">
        <f t="shared" si="34"/>
        <v>0.5</v>
      </c>
      <c r="AF39" s="149">
        <f t="shared" si="20"/>
        <v>0.5</v>
      </c>
      <c r="AG39" s="147" t="str">
        <f t="shared" si="35"/>
        <v>0</v>
      </c>
      <c r="AH39" s="149">
        <v>10</v>
      </c>
      <c r="AI39" s="147">
        <f t="shared" si="36"/>
        <v>18.05</v>
      </c>
      <c r="AJ39" s="150">
        <f t="shared" si="37"/>
        <v>0.81950000000000001</v>
      </c>
      <c r="AK39" s="151">
        <f t="shared" si="38"/>
        <v>0</v>
      </c>
    </row>
    <row r="40" spans="1:37" s="28" customFormat="1" ht="18.399999999999999" customHeight="1">
      <c r="A40" s="72">
        <v>28</v>
      </c>
      <c r="B40" s="74"/>
      <c r="C40" s="75"/>
      <c r="D40" s="81"/>
      <c r="E40" s="76"/>
      <c r="F40" s="77"/>
      <c r="G40" s="78">
        <f t="shared" si="24"/>
        <v>0</v>
      </c>
      <c r="H40" s="78">
        <f t="shared" si="25"/>
        <v>0</v>
      </c>
      <c r="I40" s="79">
        <f t="shared" si="26"/>
        <v>0</v>
      </c>
      <c r="J40" s="80"/>
      <c r="K40" s="139">
        <v>0</v>
      </c>
      <c r="L40" s="140">
        <v>0</v>
      </c>
      <c r="M40" s="140">
        <v>0</v>
      </c>
      <c r="N40" s="141">
        <v>0</v>
      </c>
      <c r="O40" s="142">
        <v>0</v>
      </c>
      <c r="P40" s="143">
        <f t="shared" si="27"/>
        <v>0</v>
      </c>
      <c r="Q40" s="143">
        <f t="shared" si="28"/>
        <v>0</v>
      </c>
      <c r="R40" s="144" t="str">
        <f t="shared" si="29"/>
        <v>0,00</v>
      </c>
      <c r="S40" s="143" t="str">
        <f t="shared" si="30"/>
        <v>0,00</v>
      </c>
      <c r="T40" s="143" t="str">
        <f t="shared" si="31"/>
        <v>0,00</v>
      </c>
      <c r="U40" s="143" t="str">
        <f t="shared" si="32"/>
        <v>0,00</v>
      </c>
      <c r="V40" s="145">
        <v>0</v>
      </c>
      <c r="W40" s="145">
        <v>0</v>
      </c>
      <c r="X40" s="146">
        <v>0</v>
      </c>
      <c r="Y40" s="147">
        <v>0.65</v>
      </c>
      <c r="Z40" s="147">
        <v>3</v>
      </c>
      <c r="AA40" s="147">
        <v>1.08</v>
      </c>
      <c r="AB40" s="147">
        <v>1.32</v>
      </c>
      <c r="AC40" s="147">
        <v>1</v>
      </c>
      <c r="AD40" s="148">
        <f t="shared" si="33"/>
        <v>0</v>
      </c>
      <c r="AE40" s="147">
        <f t="shared" si="34"/>
        <v>0.5</v>
      </c>
      <c r="AF40" s="149">
        <f t="shared" si="20"/>
        <v>0.5</v>
      </c>
      <c r="AG40" s="147" t="str">
        <f t="shared" si="35"/>
        <v>0</v>
      </c>
      <c r="AH40" s="149">
        <v>10</v>
      </c>
      <c r="AI40" s="147">
        <f t="shared" si="36"/>
        <v>18.05</v>
      </c>
      <c r="AJ40" s="150">
        <f t="shared" si="37"/>
        <v>0.81950000000000001</v>
      </c>
      <c r="AK40" s="151">
        <f t="shared" si="38"/>
        <v>0</v>
      </c>
    </row>
    <row r="41" spans="1:37" s="28" customFormat="1" ht="18.399999999999999" customHeight="1">
      <c r="A41" s="72">
        <v>29</v>
      </c>
      <c r="B41" s="74"/>
      <c r="C41" s="75"/>
      <c r="D41" s="81"/>
      <c r="E41" s="76"/>
      <c r="F41" s="77"/>
      <c r="G41" s="78">
        <f t="shared" si="24"/>
        <v>0</v>
      </c>
      <c r="H41" s="78">
        <f t="shared" si="25"/>
        <v>0</v>
      </c>
      <c r="I41" s="79">
        <f t="shared" si="26"/>
        <v>0</v>
      </c>
      <c r="J41" s="80"/>
      <c r="K41" s="139">
        <v>0</v>
      </c>
      <c r="L41" s="140">
        <v>0</v>
      </c>
      <c r="M41" s="140">
        <v>0</v>
      </c>
      <c r="N41" s="141">
        <v>0</v>
      </c>
      <c r="O41" s="142">
        <v>0</v>
      </c>
      <c r="P41" s="143">
        <f t="shared" si="27"/>
        <v>0</v>
      </c>
      <c r="Q41" s="143">
        <f t="shared" si="28"/>
        <v>0</v>
      </c>
      <c r="R41" s="144" t="str">
        <f t="shared" si="29"/>
        <v>0,00</v>
      </c>
      <c r="S41" s="143" t="str">
        <f t="shared" si="30"/>
        <v>0,00</v>
      </c>
      <c r="T41" s="143" t="str">
        <f t="shared" si="31"/>
        <v>0,00</v>
      </c>
      <c r="U41" s="143" t="str">
        <f t="shared" si="32"/>
        <v>0,00</v>
      </c>
      <c r="V41" s="145">
        <v>0</v>
      </c>
      <c r="W41" s="145">
        <v>0</v>
      </c>
      <c r="X41" s="146">
        <v>0</v>
      </c>
      <c r="Y41" s="147">
        <v>0.65</v>
      </c>
      <c r="Z41" s="147">
        <v>3</v>
      </c>
      <c r="AA41" s="147">
        <v>1.08</v>
      </c>
      <c r="AB41" s="147">
        <v>1.32</v>
      </c>
      <c r="AC41" s="147">
        <v>1</v>
      </c>
      <c r="AD41" s="148">
        <f t="shared" si="33"/>
        <v>0</v>
      </c>
      <c r="AE41" s="147">
        <f t="shared" si="34"/>
        <v>0.5</v>
      </c>
      <c r="AF41" s="149">
        <f t="shared" si="20"/>
        <v>0.5</v>
      </c>
      <c r="AG41" s="147" t="str">
        <f t="shared" si="35"/>
        <v>0</v>
      </c>
      <c r="AH41" s="149">
        <v>10</v>
      </c>
      <c r="AI41" s="147">
        <f t="shared" si="36"/>
        <v>18.05</v>
      </c>
      <c r="AJ41" s="150">
        <f t="shared" si="37"/>
        <v>0.81950000000000001</v>
      </c>
      <c r="AK41" s="151">
        <f t="shared" si="38"/>
        <v>0</v>
      </c>
    </row>
    <row r="42" spans="1:37" s="28" customFormat="1" ht="18.399999999999999" customHeight="1">
      <c r="A42" s="72">
        <v>30</v>
      </c>
      <c r="B42" s="74"/>
      <c r="C42" s="75"/>
      <c r="D42" s="81"/>
      <c r="E42" s="76"/>
      <c r="F42" s="77"/>
      <c r="G42" s="78">
        <f t="shared" si="24"/>
        <v>0</v>
      </c>
      <c r="H42" s="78">
        <f t="shared" si="25"/>
        <v>0</v>
      </c>
      <c r="I42" s="79">
        <f t="shared" si="26"/>
        <v>0</v>
      </c>
      <c r="J42" s="80"/>
      <c r="K42" s="139">
        <v>0</v>
      </c>
      <c r="L42" s="140">
        <v>0</v>
      </c>
      <c r="M42" s="140">
        <v>0</v>
      </c>
      <c r="N42" s="141">
        <v>0</v>
      </c>
      <c r="O42" s="142">
        <v>0</v>
      </c>
      <c r="P42" s="143">
        <f t="shared" si="27"/>
        <v>0</v>
      </c>
      <c r="Q42" s="143">
        <f t="shared" si="28"/>
        <v>0</v>
      </c>
      <c r="R42" s="144" t="str">
        <f t="shared" si="29"/>
        <v>0,00</v>
      </c>
      <c r="S42" s="143" t="str">
        <f t="shared" si="30"/>
        <v>0,00</v>
      </c>
      <c r="T42" s="143" t="str">
        <f t="shared" si="31"/>
        <v>0,00</v>
      </c>
      <c r="U42" s="143" t="str">
        <f t="shared" si="32"/>
        <v>0,00</v>
      </c>
      <c r="V42" s="145">
        <v>0</v>
      </c>
      <c r="W42" s="145">
        <v>0</v>
      </c>
      <c r="X42" s="146">
        <v>0</v>
      </c>
      <c r="Y42" s="147">
        <v>0.65</v>
      </c>
      <c r="Z42" s="147">
        <v>3</v>
      </c>
      <c r="AA42" s="147">
        <v>1.08</v>
      </c>
      <c r="AB42" s="147">
        <v>1.32</v>
      </c>
      <c r="AC42" s="147">
        <v>1</v>
      </c>
      <c r="AD42" s="148">
        <f t="shared" si="33"/>
        <v>0</v>
      </c>
      <c r="AE42" s="147">
        <f t="shared" si="34"/>
        <v>0.5</v>
      </c>
      <c r="AF42" s="149">
        <f t="shared" si="20"/>
        <v>0.5</v>
      </c>
      <c r="AG42" s="147" t="str">
        <f t="shared" si="35"/>
        <v>0</v>
      </c>
      <c r="AH42" s="149">
        <v>10</v>
      </c>
      <c r="AI42" s="147">
        <f t="shared" si="36"/>
        <v>18.05</v>
      </c>
      <c r="AJ42" s="150">
        <f t="shared" si="37"/>
        <v>0.81950000000000001</v>
      </c>
      <c r="AK42" s="151">
        <f t="shared" si="38"/>
        <v>0</v>
      </c>
    </row>
    <row r="43" spans="1:37" s="28" customFormat="1" ht="18.399999999999999" customHeight="1">
      <c r="A43" s="72">
        <v>31</v>
      </c>
      <c r="B43" s="74"/>
      <c r="C43" s="75"/>
      <c r="D43" s="81"/>
      <c r="E43" s="76"/>
      <c r="F43" s="77"/>
      <c r="G43" s="78">
        <f t="shared" si="24"/>
        <v>0</v>
      </c>
      <c r="H43" s="78">
        <f t="shared" si="25"/>
        <v>0</v>
      </c>
      <c r="I43" s="79">
        <f t="shared" si="26"/>
        <v>0</v>
      </c>
      <c r="J43" s="80"/>
      <c r="K43" s="139">
        <v>0</v>
      </c>
      <c r="L43" s="140">
        <v>0</v>
      </c>
      <c r="M43" s="140">
        <v>0</v>
      </c>
      <c r="N43" s="141">
        <v>0</v>
      </c>
      <c r="O43" s="142">
        <v>0</v>
      </c>
      <c r="P43" s="143">
        <f t="shared" si="27"/>
        <v>0</v>
      </c>
      <c r="Q43" s="143">
        <f t="shared" si="28"/>
        <v>0</v>
      </c>
      <c r="R43" s="144" t="str">
        <f t="shared" si="29"/>
        <v>0,00</v>
      </c>
      <c r="S43" s="143" t="str">
        <f t="shared" si="30"/>
        <v>0,00</v>
      </c>
      <c r="T43" s="143" t="str">
        <f t="shared" si="31"/>
        <v>0,00</v>
      </c>
      <c r="U43" s="143" t="str">
        <f t="shared" si="32"/>
        <v>0,00</v>
      </c>
      <c r="V43" s="145">
        <v>0</v>
      </c>
      <c r="W43" s="145">
        <v>0</v>
      </c>
      <c r="X43" s="146">
        <v>0</v>
      </c>
      <c r="Y43" s="147">
        <v>0.65</v>
      </c>
      <c r="Z43" s="147">
        <v>3</v>
      </c>
      <c r="AA43" s="147">
        <v>1.08</v>
      </c>
      <c r="AB43" s="147">
        <v>1.32</v>
      </c>
      <c r="AC43" s="147">
        <v>1</v>
      </c>
      <c r="AD43" s="148">
        <f t="shared" si="33"/>
        <v>0</v>
      </c>
      <c r="AE43" s="147">
        <f t="shared" si="34"/>
        <v>0.5</v>
      </c>
      <c r="AF43" s="149">
        <f t="shared" si="20"/>
        <v>0.5</v>
      </c>
      <c r="AG43" s="147" t="str">
        <f t="shared" si="35"/>
        <v>0</v>
      </c>
      <c r="AH43" s="149">
        <v>10</v>
      </c>
      <c r="AI43" s="147">
        <f t="shared" si="36"/>
        <v>18.05</v>
      </c>
      <c r="AJ43" s="150">
        <f t="shared" si="37"/>
        <v>0.81950000000000001</v>
      </c>
      <c r="AK43" s="151">
        <f t="shared" si="38"/>
        <v>0</v>
      </c>
    </row>
    <row r="44" spans="1:37" s="28" customFormat="1" ht="18.399999999999999" customHeight="1">
      <c r="A44" s="72">
        <v>32</v>
      </c>
      <c r="B44" s="74"/>
      <c r="C44" s="75"/>
      <c r="D44" s="81"/>
      <c r="E44" s="76"/>
      <c r="F44" s="77"/>
      <c r="G44" s="78">
        <f t="shared" si="24"/>
        <v>0</v>
      </c>
      <c r="H44" s="78">
        <f t="shared" si="25"/>
        <v>0</v>
      </c>
      <c r="I44" s="79">
        <f t="shared" si="26"/>
        <v>0</v>
      </c>
      <c r="J44" s="80"/>
      <c r="K44" s="139">
        <v>0</v>
      </c>
      <c r="L44" s="140">
        <v>0</v>
      </c>
      <c r="M44" s="140">
        <v>0</v>
      </c>
      <c r="N44" s="141">
        <v>0</v>
      </c>
      <c r="O44" s="142">
        <v>0</v>
      </c>
      <c r="P44" s="143">
        <f t="shared" si="27"/>
        <v>0</v>
      </c>
      <c r="Q44" s="143">
        <f t="shared" si="28"/>
        <v>0</v>
      </c>
      <c r="R44" s="144" t="str">
        <f t="shared" si="29"/>
        <v>0,00</v>
      </c>
      <c r="S44" s="143" t="str">
        <f t="shared" si="30"/>
        <v>0,00</v>
      </c>
      <c r="T44" s="143" t="str">
        <f t="shared" si="31"/>
        <v>0,00</v>
      </c>
      <c r="U44" s="143" t="str">
        <f t="shared" si="32"/>
        <v>0,00</v>
      </c>
      <c r="V44" s="145">
        <v>0</v>
      </c>
      <c r="W44" s="145">
        <v>0</v>
      </c>
      <c r="X44" s="146">
        <v>0</v>
      </c>
      <c r="Y44" s="147">
        <v>0.65</v>
      </c>
      <c r="Z44" s="147">
        <v>3</v>
      </c>
      <c r="AA44" s="147">
        <v>1.08</v>
      </c>
      <c r="AB44" s="147">
        <v>1.32</v>
      </c>
      <c r="AC44" s="147">
        <v>1</v>
      </c>
      <c r="AD44" s="148">
        <f t="shared" si="33"/>
        <v>0</v>
      </c>
      <c r="AE44" s="147">
        <f t="shared" si="34"/>
        <v>0.5</v>
      </c>
      <c r="AF44" s="149">
        <f t="shared" si="20"/>
        <v>0.5</v>
      </c>
      <c r="AG44" s="147" t="str">
        <f t="shared" si="35"/>
        <v>0</v>
      </c>
      <c r="AH44" s="149">
        <v>10</v>
      </c>
      <c r="AI44" s="147">
        <f t="shared" si="36"/>
        <v>18.05</v>
      </c>
      <c r="AJ44" s="150">
        <f t="shared" si="37"/>
        <v>0.81950000000000001</v>
      </c>
      <c r="AK44" s="151">
        <f t="shared" si="38"/>
        <v>0</v>
      </c>
    </row>
    <row r="45" spans="1:37" s="28" customFormat="1" ht="18.399999999999999" customHeight="1">
      <c r="A45" s="72">
        <v>33</v>
      </c>
      <c r="B45" s="74"/>
      <c r="C45" s="75"/>
      <c r="D45" s="81"/>
      <c r="E45" s="76"/>
      <c r="F45" s="77"/>
      <c r="G45" s="78">
        <f t="shared" si="24"/>
        <v>0</v>
      </c>
      <c r="H45" s="78">
        <f t="shared" si="25"/>
        <v>0</v>
      </c>
      <c r="I45" s="79">
        <f t="shared" si="26"/>
        <v>0</v>
      </c>
      <c r="J45" s="80"/>
      <c r="K45" s="139">
        <v>0</v>
      </c>
      <c r="L45" s="140">
        <v>0</v>
      </c>
      <c r="M45" s="140">
        <v>0</v>
      </c>
      <c r="N45" s="141">
        <v>0</v>
      </c>
      <c r="O45" s="142">
        <v>0</v>
      </c>
      <c r="P45" s="143">
        <f t="shared" si="27"/>
        <v>0</v>
      </c>
      <c r="Q45" s="143">
        <f t="shared" si="28"/>
        <v>0</v>
      </c>
      <c r="R45" s="144" t="str">
        <f t="shared" si="29"/>
        <v>0,00</v>
      </c>
      <c r="S45" s="143" t="str">
        <f t="shared" si="30"/>
        <v>0,00</v>
      </c>
      <c r="T45" s="143" t="str">
        <f t="shared" si="31"/>
        <v>0,00</v>
      </c>
      <c r="U45" s="143" t="str">
        <f t="shared" si="32"/>
        <v>0,00</v>
      </c>
      <c r="V45" s="145">
        <v>0</v>
      </c>
      <c r="W45" s="145">
        <v>0</v>
      </c>
      <c r="X45" s="146">
        <v>0</v>
      </c>
      <c r="Y45" s="147">
        <v>0.65</v>
      </c>
      <c r="Z45" s="147">
        <v>3</v>
      </c>
      <c r="AA45" s="147">
        <v>1.08</v>
      </c>
      <c r="AB45" s="147">
        <v>1.32</v>
      </c>
      <c r="AC45" s="147">
        <v>1</v>
      </c>
      <c r="AD45" s="148">
        <f t="shared" si="33"/>
        <v>0</v>
      </c>
      <c r="AE45" s="147">
        <f t="shared" si="34"/>
        <v>0.5</v>
      </c>
      <c r="AF45" s="149">
        <f t="shared" si="20"/>
        <v>0.5</v>
      </c>
      <c r="AG45" s="147" t="str">
        <f t="shared" si="35"/>
        <v>0</v>
      </c>
      <c r="AH45" s="149">
        <v>10</v>
      </c>
      <c r="AI45" s="147">
        <f t="shared" si="36"/>
        <v>18.05</v>
      </c>
      <c r="AJ45" s="150">
        <f t="shared" si="37"/>
        <v>0.81950000000000001</v>
      </c>
      <c r="AK45" s="151">
        <f t="shared" si="38"/>
        <v>0</v>
      </c>
    </row>
    <row r="46" spans="1:37" s="28" customFormat="1" ht="18.399999999999999" customHeight="1">
      <c r="A46" s="72">
        <v>34</v>
      </c>
      <c r="B46" s="74"/>
      <c r="C46" s="75"/>
      <c r="D46" s="81"/>
      <c r="E46" s="76"/>
      <c r="F46" s="77"/>
      <c r="G46" s="78">
        <f t="shared" si="24"/>
        <v>0</v>
      </c>
      <c r="H46" s="78">
        <f t="shared" si="25"/>
        <v>0</v>
      </c>
      <c r="I46" s="79">
        <f t="shared" si="26"/>
        <v>0</v>
      </c>
      <c r="J46" s="80"/>
      <c r="K46" s="139">
        <v>0</v>
      </c>
      <c r="L46" s="140">
        <v>0</v>
      </c>
      <c r="M46" s="140">
        <v>0</v>
      </c>
      <c r="N46" s="141">
        <v>0</v>
      </c>
      <c r="O46" s="142">
        <v>0</v>
      </c>
      <c r="P46" s="143">
        <f t="shared" si="27"/>
        <v>0</v>
      </c>
      <c r="Q46" s="143">
        <f t="shared" si="28"/>
        <v>0</v>
      </c>
      <c r="R46" s="144" t="str">
        <f t="shared" si="29"/>
        <v>0,00</v>
      </c>
      <c r="S46" s="143" t="str">
        <f t="shared" si="30"/>
        <v>0,00</v>
      </c>
      <c r="T46" s="143" t="str">
        <f t="shared" si="31"/>
        <v>0,00</v>
      </c>
      <c r="U46" s="143" t="str">
        <f t="shared" si="32"/>
        <v>0,00</v>
      </c>
      <c r="V46" s="145">
        <v>0</v>
      </c>
      <c r="W46" s="145">
        <v>0</v>
      </c>
      <c r="X46" s="146">
        <v>0</v>
      </c>
      <c r="Y46" s="147">
        <v>0.65</v>
      </c>
      <c r="Z46" s="147">
        <v>3</v>
      </c>
      <c r="AA46" s="147">
        <v>1.08</v>
      </c>
      <c r="AB46" s="147">
        <v>1.32</v>
      </c>
      <c r="AC46" s="147">
        <v>1</v>
      </c>
      <c r="AD46" s="148">
        <f t="shared" si="33"/>
        <v>0</v>
      </c>
      <c r="AE46" s="147">
        <f t="shared" si="34"/>
        <v>0.5</v>
      </c>
      <c r="AF46" s="149">
        <f t="shared" si="20"/>
        <v>0.5</v>
      </c>
      <c r="AG46" s="147" t="str">
        <f t="shared" si="35"/>
        <v>0</v>
      </c>
      <c r="AH46" s="149">
        <v>10</v>
      </c>
      <c r="AI46" s="147">
        <f t="shared" si="36"/>
        <v>18.05</v>
      </c>
      <c r="AJ46" s="150">
        <f t="shared" si="37"/>
        <v>0.81950000000000001</v>
      </c>
      <c r="AK46" s="151">
        <f t="shared" si="38"/>
        <v>0</v>
      </c>
    </row>
    <row r="47" spans="1:37" s="28" customFormat="1" ht="18.399999999999999" customHeight="1">
      <c r="A47" s="72">
        <v>35</v>
      </c>
      <c r="B47" s="74"/>
      <c r="C47" s="75"/>
      <c r="D47" s="81"/>
      <c r="E47" s="76"/>
      <c r="F47" s="77"/>
      <c r="G47" s="78">
        <f t="shared" si="24"/>
        <v>0</v>
      </c>
      <c r="H47" s="78">
        <f t="shared" si="25"/>
        <v>0</v>
      </c>
      <c r="I47" s="79">
        <f t="shared" si="26"/>
        <v>0</v>
      </c>
      <c r="J47" s="80"/>
      <c r="K47" s="139">
        <v>0</v>
      </c>
      <c r="L47" s="140">
        <v>0</v>
      </c>
      <c r="M47" s="140">
        <v>0</v>
      </c>
      <c r="N47" s="141">
        <v>0</v>
      </c>
      <c r="O47" s="142">
        <v>0</v>
      </c>
      <c r="P47" s="143">
        <f t="shared" si="27"/>
        <v>0</v>
      </c>
      <c r="Q47" s="143">
        <f t="shared" si="28"/>
        <v>0</v>
      </c>
      <c r="R47" s="144" t="str">
        <f t="shared" si="29"/>
        <v>0,00</v>
      </c>
      <c r="S47" s="143" t="str">
        <f t="shared" si="30"/>
        <v>0,00</v>
      </c>
      <c r="T47" s="143" t="str">
        <f t="shared" si="31"/>
        <v>0,00</v>
      </c>
      <c r="U47" s="143" t="str">
        <f t="shared" si="32"/>
        <v>0,00</v>
      </c>
      <c r="V47" s="145">
        <v>0</v>
      </c>
      <c r="W47" s="145">
        <v>0</v>
      </c>
      <c r="X47" s="146">
        <v>0</v>
      </c>
      <c r="Y47" s="147">
        <v>0.65</v>
      </c>
      <c r="Z47" s="147">
        <v>3</v>
      </c>
      <c r="AA47" s="147">
        <v>1.08</v>
      </c>
      <c r="AB47" s="147">
        <v>1.32</v>
      </c>
      <c r="AC47" s="147">
        <v>1</v>
      </c>
      <c r="AD47" s="148">
        <f t="shared" si="33"/>
        <v>0</v>
      </c>
      <c r="AE47" s="147">
        <f t="shared" si="34"/>
        <v>0.5</v>
      </c>
      <c r="AF47" s="149">
        <f t="shared" si="20"/>
        <v>0.5</v>
      </c>
      <c r="AG47" s="147" t="str">
        <f t="shared" si="35"/>
        <v>0</v>
      </c>
      <c r="AH47" s="149">
        <v>10</v>
      </c>
      <c r="AI47" s="147">
        <f t="shared" si="36"/>
        <v>18.05</v>
      </c>
      <c r="AJ47" s="150">
        <f t="shared" si="37"/>
        <v>0.81950000000000001</v>
      </c>
      <c r="AK47" s="151">
        <f t="shared" si="38"/>
        <v>0</v>
      </c>
    </row>
    <row r="48" spans="1:37" s="28" customFormat="1" ht="18.399999999999999" customHeight="1">
      <c r="A48" s="72">
        <v>36</v>
      </c>
      <c r="B48" s="74"/>
      <c r="C48" s="75"/>
      <c r="D48" s="81"/>
      <c r="E48" s="76"/>
      <c r="F48" s="77"/>
      <c r="G48" s="78">
        <f t="shared" si="24"/>
        <v>0</v>
      </c>
      <c r="H48" s="78">
        <f t="shared" si="25"/>
        <v>0</v>
      </c>
      <c r="I48" s="79">
        <f t="shared" si="26"/>
        <v>0</v>
      </c>
      <c r="J48" s="80"/>
      <c r="K48" s="139">
        <v>0</v>
      </c>
      <c r="L48" s="140">
        <v>0</v>
      </c>
      <c r="M48" s="140">
        <v>0</v>
      </c>
      <c r="N48" s="141">
        <v>0</v>
      </c>
      <c r="O48" s="142">
        <v>0</v>
      </c>
      <c r="P48" s="143">
        <f t="shared" si="27"/>
        <v>0</v>
      </c>
      <c r="Q48" s="143">
        <f t="shared" si="28"/>
        <v>0</v>
      </c>
      <c r="R48" s="144" t="str">
        <f t="shared" si="29"/>
        <v>0,00</v>
      </c>
      <c r="S48" s="143" t="str">
        <f t="shared" si="30"/>
        <v>0,00</v>
      </c>
      <c r="T48" s="143" t="str">
        <f t="shared" si="31"/>
        <v>0,00</v>
      </c>
      <c r="U48" s="143" t="str">
        <f t="shared" si="32"/>
        <v>0,00</v>
      </c>
      <c r="V48" s="145">
        <v>0</v>
      </c>
      <c r="W48" s="145">
        <v>0</v>
      </c>
      <c r="X48" s="146">
        <v>0</v>
      </c>
      <c r="Y48" s="147">
        <v>0.65</v>
      </c>
      <c r="Z48" s="147">
        <v>3</v>
      </c>
      <c r="AA48" s="147">
        <v>1.08</v>
      </c>
      <c r="AB48" s="147">
        <v>1.32</v>
      </c>
      <c r="AC48" s="147">
        <v>1</v>
      </c>
      <c r="AD48" s="148">
        <f t="shared" si="33"/>
        <v>0</v>
      </c>
      <c r="AE48" s="147">
        <f t="shared" si="34"/>
        <v>0.5</v>
      </c>
      <c r="AF48" s="149">
        <f t="shared" si="20"/>
        <v>0.5</v>
      </c>
      <c r="AG48" s="147" t="str">
        <f t="shared" si="35"/>
        <v>0</v>
      </c>
      <c r="AH48" s="149">
        <v>10</v>
      </c>
      <c r="AI48" s="147">
        <f t="shared" si="36"/>
        <v>18.05</v>
      </c>
      <c r="AJ48" s="150">
        <f t="shared" si="37"/>
        <v>0.81950000000000001</v>
      </c>
      <c r="AK48" s="151">
        <f t="shared" si="38"/>
        <v>0</v>
      </c>
    </row>
    <row r="49" spans="1:37" s="28" customFormat="1" ht="18.399999999999999" customHeight="1">
      <c r="A49" s="72">
        <v>37</v>
      </c>
      <c r="B49" s="74"/>
      <c r="C49" s="75"/>
      <c r="D49" s="81"/>
      <c r="E49" s="76"/>
      <c r="F49" s="77"/>
      <c r="G49" s="78">
        <f t="shared" si="24"/>
        <v>0</v>
      </c>
      <c r="H49" s="78">
        <f t="shared" si="25"/>
        <v>0</v>
      </c>
      <c r="I49" s="79">
        <f t="shared" si="26"/>
        <v>0</v>
      </c>
      <c r="J49" s="80"/>
      <c r="K49" s="139">
        <v>0</v>
      </c>
      <c r="L49" s="140">
        <v>0</v>
      </c>
      <c r="M49" s="140">
        <v>0</v>
      </c>
      <c r="N49" s="141">
        <v>0</v>
      </c>
      <c r="O49" s="142">
        <v>0</v>
      </c>
      <c r="P49" s="143">
        <f t="shared" si="27"/>
        <v>0</v>
      </c>
      <c r="Q49" s="143">
        <f t="shared" si="28"/>
        <v>0</v>
      </c>
      <c r="R49" s="144" t="str">
        <f t="shared" si="29"/>
        <v>0,00</v>
      </c>
      <c r="S49" s="143" t="str">
        <f t="shared" si="30"/>
        <v>0,00</v>
      </c>
      <c r="T49" s="143" t="str">
        <f t="shared" si="31"/>
        <v>0,00</v>
      </c>
      <c r="U49" s="143" t="str">
        <f t="shared" si="32"/>
        <v>0,00</v>
      </c>
      <c r="V49" s="145">
        <v>0</v>
      </c>
      <c r="W49" s="145">
        <v>0</v>
      </c>
      <c r="X49" s="146">
        <v>0</v>
      </c>
      <c r="Y49" s="147">
        <v>0.65</v>
      </c>
      <c r="Z49" s="147">
        <v>3</v>
      </c>
      <c r="AA49" s="147">
        <v>1.08</v>
      </c>
      <c r="AB49" s="147">
        <v>1.32</v>
      </c>
      <c r="AC49" s="147">
        <v>1</v>
      </c>
      <c r="AD49" s="148">
        <f t="shared" si="33"/>
        <v>0</v>
      </c>
      <c r="AE49" s="147">
        <f t="shared" si="34"/>
        <v>0.5</v>
      </c>
      <c r="AF49" s="149">
        <f t="shared" si="20"/>
        <v>0.5</v>
      </c>
      <c r="AG49" s="147" t="str">
        <f t="shared" si="35"/>
        <v>0</v>
      </c>
      <c r="AH49" s="149">
        <v>10</v>
      </c>
      <c r="AI49" s="147">
        <f t="shared" si="36"/>
        <v>18.05</v>
      </c>
      <c r="AJ49" s="150">
        <f t="shared" si="37"/>
        <v>0.81950000000000001</v>
      </c>
      <c r="AK49" s="151">
        <f t="shared" si="38"/>
        <v>0</v>
      </c>
    </row>
    <row r="50" spans="1:37" s="28" customFormat="1" ht="18.399999999999999" customHeight="1">
      <c r="A50" s="72">
        <v>38</v>
      </c>
      <c r="B50" s="74"/>
      <c r="C50" s="75"/>
      <c r="D50" s="81"/>
      <c r="E50" s="76"/>
      <c r="F50" s="77"/>
      <c r="G50" s="78">
        <f t="shared" si="24"/>
        <v>0</v>
      </c>
      <c r="H50" s="78">
        <f t="shared" si="25"/>
        <v>0</v>
      </c>
      <c r="I50" s="79">
        <f t="shared" si="26"/>
        <v>0</v>
      </c>
      <c r="J50" s="80"/>
      <c r="K50" s="139">
        <v>0</v>
      </c>
      <c r="L50" s="140">
        <v>0</v>
      </c>
      <c r="M50" s="140">
        <v>0</v>
      </c>
      <c r="N50" s="141">
        <v>0</v>
      </c>
      <c r="O50" s="142">
        <v>0</v>
      </c>
      <c r="P50" s="143">
        <f t="shared" si="27"/>
        <v>0</v>
      </c>
      <c r="Q50" s="143">
        <f t="shared" si="28"/>
        <v>0</v>
      </c>
      <c r="R50" s="144" t="str">
        <f t="shared" si="29"/>
        <v>0,00</v>
      </c>
      <c r="S50" s="143" t="str">
        <f t="shared" si="30"/>
        <v>0,00</v>
      </c>
      <c r="T50" s="143" t="str">
        <f t="shared" si="31"/>
        <v>0,00</v>
      </c>
      <c r="U50" s="143" t="str">
        <f t="shared" si="32"/>
        <v>0,00</v>
      </c>
      <c r="V50" s="145">
        <v>0</v>
      </c>
      <c r="W50" s="145">
        <v>0</v>
      </c>
      <c r="X50" s="146">
        <v>0</v>
      </c>
      <c r="Y50" s="147">
        <v>0.65</v>
      </c>
      <c r="Z50" s="147">
        <v>3</v>
      </c>
      <c r="AA50" s="147">
        <v>1.08</v>
      </c>
      <c r="AB50" s="147">
        <v>1.32</v>
      </c>
      <c r="AC50" s="147">
        <v>1</v>
      </c>
      <c r="AD50" s="148">
        <f t="shared" si="33"/>
        <v>0</v>
      </c>
      <c r="AE50" s="147">
        <f t="shared" si="34"/>
        <v>0.5</v>
      </c>
      <c r="AF50" s="149">
        <f t="shared" si="20"/>
        <v>0.5</v>
      </c>
      <c r="AG50" s="147" t="str">
        <f t="shared" si="35"/>
        <v>0</v>
      </c>
      <c r="AH50" s="149">
        <v>10</v>
      </c>
      <c r="AI50" s="147">
        <f t="shared" si="36"/>
        <v>18.05</v>
      </c>
      <c r="AJ50" s="150">
        <f t="shared" si="37"/>
        <v>0.81950000000000001</v>
      </c>
      <c r="AK50" s="151">
        <f t="shared" si="38"/>
        <v>0</v>
      </c>
    </row>
    <row r="51" spans="1:37" s="28" customFormat="1" ht="18.399999999999999" customHeight="1">
      <c r="A51" s="72">
        <v>39</v>
      </c>
      <c r="B51" s="74"/>
      <c r="C51" s="75"/>
      <c r="D51" s="81"/>
      <c r="E51" s="76"/>
      <c r="F51" s="77"/>
      <c r="G51" s="78">
        <f t="shared" si="24"/>
        <v>0</v>
      </c>
      <c r="H51" s="78">
        <f t="shared" si="25"/>
        <v>0</v>
      </c>
      <c r="I51" s="79">
        <f t="shared" si="26"/>
        <v>0</v>
      </c>
      <c r="J51" s="80"/>
      <c r="K51" s="139">
        <v>0</v>
      </c>
      <c r="L51" s="140">
        <v>0</v>
      </c>
      <c r="M51" s="140">
        <v>0</v>
      </c>
      <c r="N51" s="141">
        <v>0</v>
      </c>
      <c r="O51" s="142">
        <v>0</v>
      </c>
      <c r="P51" s="143">
        <f t="shared" si="27"/>
        <v>0</v>
      </c>
      <c r="Q51" s="143">
        <f t="shared" si="28"/>
        <v>0</v>
      </c>
      <c r="R51" s="144" t="str">
        <f t="shared" si="29"/>
        <v>0,00</v>
      </c>
      <c r="S51" s="143" t="str">
        <f t="shared" si="30"/>
        <v>0,00</v>
      </c>
      <c r="T51" s="143" t="str">
        <f t="shared" si="31"/>
        <v>0,00</v>
      </c>
      <c r="U51" s="143" t="str">
        <f t="shared" si="32"/>
        <v>0,00</v>
      </c>
      <c r="V51" s="145">
        <v>0</v>
      </c>
      <c r="W51" s="145">
        <v>0</v>
      </c>
      <c r="X51" s="146">
        <v>0</v>
      </c>
      <c r="Y51" s="147">
        <v>0.65</v>
      </c>
      <c r="Z51" s="147">
        <v>3</v>
      </c>
      <c r="AA51" s="147">
        <v>1.08</v>
      </c>
      <c r="AB51" s="147">
        <v>1.32</v>
      </c>
      <c r="AC51" s="147">
        <v>1</v>
      </c>
      <c r="AD51" s="148">
        <f t="shared" si="33"/>
        <v>0</v>
      </c>
      <c r="AE51" s="147">
        <f t="shared" si="34"/>
        <v>0.5</v>
      </c>
      <c r="AF51" s="149">
        <f t="shared" si="20"/>
        <v>0.5</v>
      </c>
      <c r="AG51" s="147" t="str">
        <f t="shared" si="35"/>
        <v>0</v>
      </c>
      <c r="AH51" s="149">
        <v>10</v>
      </c>
      <c r="AI51" s="147">
        <f t="shared" si="36"/>
        <v>18.05</v>
      </c>
      <c r="AJ51" s="150">
        <f t="shared" si="37"/>
        <v>0.81950000000000001</v>
      </c>
      <c r="AK51" s="151">
        <f t="shared" si="38"/>
        <v>0</v>
      </c>
    </row>
    <row r="52" spans="1:37" s="28" customFormat="1" ht="18.399999999999999" customHeight="1">
      <c r="A52" s="72">
        <v>40</v>
      </c>
      <c r="B52" s="74"/>
      <c r="C52" s="75"/>
      <c r="D52" s="81"/>
      <c r="E52" s="76"/>
      <c r="F52" s="77"/>
      <c r="G52" s="78">
        <f t="shared" si="24"/>
        <v>0</v>
      </c>
      <c r="H52" s="78">
        <f t="shared" si="25"/>
        <v>0</v>
      </c>
      <c r="I52" s="79">
        <f t="shared" si="26"/>
        <v>0</v>
      </c>
      <c r="J52" s="80"/>
      <c r="K52" s="139">
        <v>0</v>
      </c>
      <c r="L52" s="140">
        <v>0</v>
      </c>
      <c r="M52" s="140">
        <v>0</v>
      </c>
      <c r="N52" s="141">
        <v>0</v>
      </c>
      <c r="O52" s="142">
        <v>0</v>
      </c>
      <c r="P52" s="143">
        <f t="shared" si="27"/>
        <v>0</v>
      </c>
      <c r="Q52" s="143">
        <f t="shared" si="28"/>
        <v>0</v>
      </c>
      <c r="R52" s="144" t="str">
        <f t="shared" si="29"/>
        <v>0,00</v>
      </c>
      <c r="S52" s="143" t="str">
        <f t="shared" si="30"/>
        <v>0,00</v>
      </c>
      <c r="T52" s="143" t="str">
        <f t="shared" si="31"/>
        <v>0,00</v>
      </c>
      <c r="U52" s="143" t="str">
        <f t="shared" si="32"/>
        <v>0,00</v>
      </c>
      <c r="V52" s="145">
        <v>0</v>
      </c>
      <c r="W52" s="145">
        <v>0</v>
      </c>
      <c r="X52" s="146">
        <v>0</v>
      </c>
      <c r="Y52" s="147">
        <v>0.65</v>
      </c>
      <c r="Z52" s="147">
        <v>3</v>
      </c>
      <c r="AA52" s="147">
        <v>1.08</v>
      </c>
      <c r="AB52" s="147">
        <v>1.32</v>
      </c>
      <c r="AC52" s="147">
        <v>1</v>
      </c>
      <c r="AD52" s="148">
        <f t="shared" si="33"/>
        <v>0</v>
      </c>
      <c r="AE52" s="147">
        <f t="shared" si="34"/>
        <v>0.5</v>
      </c>
      <c r="AF52" s="149">
        <f t="shared" si="20"/>
        <v>0.5</v>
      </c>
      <c r="AG52" s="147" t="str">
        <f t="shared" si="35"/>
        <v>0</v>
      </c>
      <c r="AH52" s="149">
        <v>10</v>
      </c>
      <c r="AI52" s="147">
        <f t="shared" si="36"/>
        <v>18.05</v>
      </c>
      <c r="AJ52" s="150">
        <f t="shared" si="37"/>
        <v>0.81950000000000001</v>
      </c>
      <c r="AK52" s="151">
        <f t="shared" si="38"/>
        <v>0</v>
      </c>
    </row>
    <row r="53" spans="1:37" s="28" customFormat="1" ht="18.399999999999999" customHeight="1">
      <c r="A53" s="72">
        <v>41</v>
      </c>
      <c r="B53" s="74"/>
      <c r="C53" s="75"/>
      <c r="D53" s="81"/>
      <c r="E53" s="76"/>
      <c r="F53" s="77"/>
      <c r="G53" s="78">
        <f t="shared" si="24"/>
        <v>0</v>
      </c>
      <c r="H53" s="78">
        <f t="shared" si="25"/>
        <v>0</v>
      </c>
      <c r="I53" s="79">
        <f t="shared" si="26"/>
        <v>0</v>
      </c>
      <c r="J53" s="80"/>
      <c r="K53" s="139">
        <v>0</v>
      </c>
      <c r="L53" s="140">
        <v>0</v>
      </c>
      <c r="M53" s="140">
        <v>0</v>
      </c>
      <c r="N53" s="141">
        <v>0</v>
      </c>
      <c r="O53" s="142">
        <v>0</v>
      </c>
      <c r="P53" s="143">
        <f t="shared" si="27"/>
        <v>0</v>
      </c>
      <c r="Q53" s="143">
        <f t="shared" si="28"/>
        <v>0</v>
      </c>
      <c r="R53" s="144" t="str">
        <f t="shared" si="29"/>
        <v>0,00</v>
      </c>
      <c r="S53" s="143" t="str">
        <f t="shared" si="30"/>
        <v>0,00</v>
      </c>
      <c r="T53" s="143" t="str">
        <f t="shared" si="31"/>
        <v>0,00</v>
      </c>
      <c r="U53" s="143" t="str">
        <f t="shared" si="32"/>
        <v>0,00</v>
      </c>
      <c r="V53" s="145">
        <v>0</v>
      </c>
      <c r="W53" s="145">
        <v>0</v>
      </c>
      <c r="X53" s="146">
        <v>0</v>
      </c>
      <c r="Y53" s="147">
        <v>0.65</v>
      </c>
      <c r="Z53" s="147">
        <v>3</v>
      </c>
      <c r="AA53" s="147">
        <v>1.08</v>
      </c>
      <c r="AB53" s="147">
        <v>1.32</v>
      </c>
      <c r="AC53" s="147">
        <v>1</v>
      </c>
      <c r="AD53" s="148">
        <f t="shared" si="33"/>
        <v>0</v>
      </c>
      <c r="AE53" s="147">
        <f t="shared" si="34"/>
        <v>0.5</v>
      </c>
      <c r="AF53" s="149">
        <f t="shared" si="20"/>
        <v>0.5</v>
      </c>
      <c r="AG53" s="147" t="str">
        <f t="shared" si="35"/>
        <v>0</v>
      </c>
      <c r="AH53" s="149">
        <v>10</v>
      </c>
      <c r="AI53" s="147">
        <f t="shared" si="36"/>
        <v>18.05</v>
      </c>
      <c r="AJ53" s="150">
        <f t="shared" si="37"/>
        <v>0.81950000000000001</v>
      </c>
      <c r="AK53" s="151">
        <f t="shared" si="38"/>
        <v>0</v>
      </c>
    </row>
    <row r="54" spans="1:37" s="28" customFormat="1" ht="18.399999999999999" customHeight="1">
      <c r="A54" s="72">
        <v>42</v>
      </c>
      <c r="B54" s="74"/>
      <c r="C54" s="75"/>
      <c r="D54" s="81"/>
      <c r="E54" s="76"/>
      <c r="F54" s="77"/>
      <c r="G54" s="78">
        <f t="shared" si="24"/>
        <v>0</v>
      </c>
      <c r="H54" s="78">
        <f t="shared" si="25"/>
        <v>0</v>
      </c>
      <c r="I54" s="79">
        <f t="shared" si="26"/>
        <v>0</v>
      </c>
      <c r="J54" s="80"/>
      <c r="K54" s="139">
        <v>0</v>
      </c>
      <c r="L54" s="140">
        <v>0</v>
      </c>
      <c r="M54" s="140">
        <v>0</v>
      </c>
      <c r="N54" s="141">
        <v>0</v>
      </c>
      <c r="O54" s="142">
        <v>0</v>
      </c>
      <c r="P54" s="143">
        <f t="shared" si="27"/>
        <v>0</v>
      </c>
      <c r="Q54" s="143">
        <f t="shared" si="28"/>
        <v>0</v>
      </c>
      <c r="R54" s="144" t="str">
        <f t="shared" si="29"/>
        <v>0,00</v>
      </c>
      <c r="S54" s="143" t="str">
        <f t="shared" si="30"/>
        <v>0,00</v>
      </c>
      <c r="T54" s="143" t="str">
        <f t="shared" si="31"/>
        <v>0,00</v>
      </c>
      <c r="U54" s="143" t="str">
        <f t="shared" si="32"/>
        <v>0,00</v>
      </c>
      <c r="V54" s="145">
        <v>0</v>
      </c>
      <c r="W54" s="145">
        <v>0</v>
      </c>
      <c r="X54" s="146">
        <v>0</v>
      </c>
      <c r="Y54" s="147">
        <v>0.65</v>
      </c>
      <c r="Z54" s="147">
        <v>3</v>
      </c>
      <c r="AA54" s="147">
        <v>1.08</v>
      </c>
      <c r="AB54" s="147">
        <v>1.32</v>
      </c>
      <c r="AC54" s="147">
        <v>1</v>
      </c>
      <c r="AD54" s="148">
        <f t="shared" si="33"/>
        <v>0</v>
      </c>
      <c r="AE54" s="147">
        <f t="shared" si="34"/>
        <v>0.5</v>
      </c>
      <c r="AF54" s="149">
        <f t="shared" si="20"/>
        <v>0.5</v>
      </c>
      <c r="AG54" s="147" t="str">
        <f t="shared" si="35"/>
        <v>0</v>
      </c>
      <c r="AH54" s="149">
        <v>10</v>
      </c>
      <c r="AI54" s="147">
        <f t="shared" si="36"/>
        <v>18.05</v>
      </c>
      <c r="AJ54" s="150">
        <f t="shared" si="37"/>
        <v>0.81950000000000001</v>
      </c>
      <c r="AK54" s="151">
        <f t="shared" si="38"/>
        <v>0</v>
      </c>
    </row>
    <row r="55" spans="1:37" s="28" customFormat="1" ht="18.399999999999999" customHeight="1">
      <c r="A55" s="72">
        <v>43</v>
      </c>
      <c r="B55" s="74"/>
      <c r="C55" s="75"/>
      <c r="D55" s="81"/>
      <c r="E55" s="76"/>
      <c r="F55" s="77"/>
      <c r="G55" s="78">
        <f t="shared" si="24"/>
        <v>0</v>
      </c>
      <c r="H55" s="78">
        <f t="shared" si="25"/>
        <v>0</v>
      </c>
      <c r="I55" s="79">
        <f t="shared" si="26"/>
        <v>0</v>
      </c>
      <c r="J55" s="80"/>
      <c r="K55" s="139">
        <v>0</v>
      </c>
      <c r="L55" s="140">
        <v>0</v>
      </c>
      <c r="M55" s="140">
        <v>0</v>
      </c>
      <c r="N55" s="141">
        <v>0</v>
      </c>
      <c r="O55" s="142">
        <v>0</v>
      </c>
      <c r="P55" s="143">
        <f t="shared" si="27"/>
        <v>0</v>
      </c>
      <c r="Q55" s="143">
        <f t="shared" si="28"/>
        <v>0</v>
      </c>
      <c r="R55" s="144" t="str">
        <f t="shared" si="29"/>
        <v>0,00</v>
      </c>
      <c r="S55" s="143" t="str">
        <f t="shared" si="30"/>
        <v>0,00</v>
      </c>
      <c r="T55" s="143" t="str">
        <f t="shared" si="31"/>
        <v>0,00</v>
      </c>
      <c r="U55" s="143" t="str">
        <f t="shared" si="32"/>
        <v>0,00</v>
      </c>
      <c r="V55" s="145">
        <v>0</v>
      </c>
      <c r="W55" s="145">
        <v>0</v>
      </c>
      <c r="X55" s="146">
        <v>0</v>
      </c>
      <c r="Y55" s="147">
        <v>0.65</v>
      </c>
      <c r="Z55" s="147">
        <v>3</v>
      </c>
      <c r="AA55" s="147">
        <v>1.08</v>
      </c>
      <c r="AB55" s="147">
        <v>1.32</v>
      </c>
      <c r="AC55" s="147">
        <v>1</v>
      </c>
      <c r="AD55" s="148">
        <f t="shared" si="33"/>
        <v>0</v>
      </c>
      <c r="AE55" s="147">
        <f t="shared" si="34"/>
        <v>0.5</v>
      </c>
      <c r="AF55" s="149">
        <f t="shared" si="20"/>
        <v>0.5</v>
      </c>
      <c r="AG55" s="147" t="str">
        <f t="shared" si="35"/>
        <v>0</v>
      </c>
      <c r="AH55" s="149">
        <v>10</v>
      </c>
      <c r="AI55" s="147">
        <f t="shared" si="36"/>
        <v>18.05</v>
      </c>
      <c r="AJ55" s="150">
        <f t="shared" si="37"/>
        <v>0.81950000000000001</v>
      </c>
      <c r="AK55" s="151">
        <f t="shared" si="38"/>
        <v>0</v>
      </c>
    </row>
    <row r="56" spans="1:37" s="28" customFormat="1" ht="18.399999999999999" customHeight="1">
      <c r="A56" s="72">
        <v>44</v>
      </c>
      <c r="B56" s="74"/>
      <c r="C56" s="75"/>
      <c r="D56" s="81"/>
      <c r="E56" s="76"/>
      <c r="F56" s="77"/>
      <c r="G56" s="78">
        <f t="shared" si="24"/>
        <v>0</v>
      </c>
      <c r="H56" s="78">
        <f t="shared" si="25"/>
        <v>0</v>
      </c>
      <c r="I56" s="79">
        <f t="shared" si="26"/>
        <v>0</v>
      </c>
      <c r="J56" s="80"/>
      <c r="K56" s="139">
        <v>0</v>
      </c>
      <c r="L56" s="140">
        <v>0</v>
      </c>
      <c r="M56" s="140">
        <v>0</v>
      </c>
      <c r="N56" s="141">
        <v>0</v>
      </c>
      <c r="O56" s="142">
        <v>0</v>
      </c>
      <c r="P56" s="143">
        <f t="shared" si="27"/>
        <v>0</v>
      </c>
      <c r="Q56" s="143">
        <f t="shared" si="28"/>
        <v>0</v>
      </c>
      <c r="R56" s="144" t="str">
        <f t="shared" si="29"/>
        <v>0,00</v>
      </c>
      <c r="S56" s="143" t="str">
        <f t="shared" si="30"/>
        <v>0,00</v>
      </c>
      <c r="T56" s="143" t="str">
        <f t="shared" si="31"/>
        <v>0,00</v>
      </c>
      <c r="U56" s="143" t="str">
        <f t="shared" si="32"/>
        <v>0,00</v>
      </c>
      <c r="V56" s="145">
        <v>0</v>
      </c>
      <c r="W56" s="145">
        <v>0</v>
      </c>
      <c r="X56" s="146">
        <v>0</v>
      </c>
      <c r="Y56" s="147">
        <v>0.65</v>
      </c>
      <c r="Z56" s="147">
        <v>3</v>
      </c>
      <c r="AA56" s="147">
        <v>1.08</v>
      </c>
      <c r="AB56" s="147">
        <v>1.32</v>
      </c>
      <c r="AC56" s="147">
        <v>1</v>
      </c>
      <c r="AD56" s="148">
        <f t="shared" si="33"/>
        <v>0</v>
      </c>
      <c r="AE56" s="147">
        <f t="shared" si="34"/>
        <v>0.5</v>
      </c>
      <c r="AF56" s="149">
        <f t="shared" si="20"/>
        <v>0.5</v>
      </c>
      <c r="AG56" s="147" t="str">
        <f t="shared" si="35"/>
        <v>0</v>
      </c>
      <c r="AH56" s="149">
        <v>10</v>
      </c>
      <c r="AI56" s="147">
        <f t="shared" si="36"/>
        <v>18.05</v>
      </c>
      <c r="AJ56" s="150">
        <f t="shared" si="37"/>
        <v>0.81950000000000001</v>
      </c>
      <c r="AK56" s="151">
        <f t="shared" si="38"/>
        <v>0</v>
      </c>
    </row>
    <row r="57" spans="1:37" s="28" customFormat="1" ht="18.399999999999999" customHeight="1">
      <c r="A57" s="72">
        <v>45</v>
      </c>
      <c r="B57" s="74"/>
      <c r="C57" s="75"/>
      <c r="D57" s="81"/>
      <c r="E57" s="76"/>
      <c r="F57" s="77"/>
      <c r="G57" s="78">
        <f t="shared" si="24"/>
        <v>0</v>
      </c>
      <c r="H57" s="78">
        <f t="shared" si="25"/>
        <v>0</v>
      </c>
      <c r="I57" s="79">
        <f t="shared" si="26"/>
        <v>0</v>
      </c>
      <c r="J57" s="80"/>
      <c r="K57" s="139">
        <v>0</v>
      </c>
      <c r="L57" s="140">
        <v>0</v>
      </c>
      <c r="M57" s="140">
        <v>0</v>
      </c>
      <c r="N57" s="141">
        <v>0</v>
      </c>
      <c r="O57" s="142">
        <v>0</v>
      </c>
      <c r="P57" s="143">
        <f t="shared" si="27"/>
        <v>0</v>
      </c>
      <c r="Q57" s="143">
        <f t="shared" si="28"/>
        <v>0</v>
      </c>
      <c r="R57" s="144" t="str">
        <f t="shared" si="29"/>
        <v>0,00</v>
      </c>
      <c r="S57" s="143" t="str">
        <f t="shared" si="30"/>
        <v>0,00</v>
      </c>
      <c r="T57" s="143" t="str">
        <f t="shared" si="31"/>
        <v>0,00</v>
      </c>
      <c r="U57" s="143" t="str">
        <f t="shared" si="32"/>
        <v>0,00</v>
      </c>
      <c r="V57" s="145">
        <v>0</v>
      </c>
      <c r="W57" s="145">
        <v>0</v>
      </c>
      <c r="X57" s="146">
        <v>0</v>
      </c>
      <c r="Y57" s="147">
        <v>0.65</v>
      </c>
      <c r="Z57" s="147">
        <v>3</v>
      </c>
      <c r="AA57" s="147">
        <v>1.08</v>
      </c>
      <c r="AB57" s="147">
        <v>1.32</v>
      </c>
      <c r="AC57" s="147">
        <v>1</v>
      </c>
      <c r="AD57" s="148">
        <f t="shared" si="33"/>
        <v>0</v>
      </c>
      <c r="AE57" s="147">
        <f t="shared" si="34"/>
        <v>0.5</v>
      </c>
      <c r="AF57" s="149">
        <f t="shared" si="20"/>
        <v>0.5</v>
      </c>
      <c r="AG57" s="147" t="str">
        <f t="shared" si="35"/>
        <v>0</v>
      </c>
      <c r="AH57" s="149">
        <v>10</v>
      </c>
      <c r="AI57" s="147">
        <f t="shared" si="36"/>
        <v>18.05</v>
      </c>
      <c r="AJ57" s="150">
        <f t="shared" si="37"/>
        <v>0.81950000000000001</v>
      </c>
      <c r="AK57" s="151">
        <f t="shared" si="38"/>
        <v>0</v>
      </c>
    </row>
    <row r="58" spans="1:37" s="28" customFormat="1" ht="18.399999999999999" customHeight="1">
      <c r="A58" s="72">
        <v>46</v>
      </c>
      <c r="B58" s="74"/>
      <c r="C58" s="75"/>
      <c r="D58" s="81"/>
      <c r="E58" s="76"/>
      <c r="F58" s="77"/>
      <c r="G58" s="78">
        <f t="shared" si="24"/>
        <v>0</v>
      </c>
      <c r="H58" s="78">
        <f t="shared" si="25"/>
        <v>0</v>
      </c>
      <c r="I58" s="79">
        <f t="shared" si="26"/>
        <v>0</v>
      </c>
      <c r="J58" s="80"/>
      <c r="K58" s="139">
        <v>0</v>
      </c>
      <c r="L58" s="140">
        <v>0</v>
      </c>
      <c r="M58" s="140">
        <v>0</v>
      </c>
      <c r="N58" s="141">
        <v>0</v>
      </c>
      <c r="O58" s="142">
        <v>0</v>
      </c>
      <c r="P58" s="143">
        <f t="shared" si="27"/>
        <v>0</v>
      </c>
      <c r="Q58" s="143">
        <f t="shared" si="28"/>
        <v>0</v>
      </c>
      <c r="R58" s="144" t="str">
        <f t="shared" si="29"/>
        <v>0,00</v>
      </c>
      <c r="S58" s="143" t="str">
        <f t="shared" si="30"/>
        <v>0,00</v>
      </c>
      <c r="T58" s="143" t="str">
        <f t="shared" si="31"/>
        <v>0,00</v>
      </c>
      <c r="U58" s="143" t="str">
        <f t="shared" si="32"/>
        <v>0,00</v>
      </c>
      <c r="V58" s="145">
        <v>0</v>
      </c>
      <c r="W58" s="145">
        <v>0</v>
      </c>
      <c r="X58" s="146">
        <v>0</v>
      </c>
      <c r="Y58" s="147">
        <v>0.65</v>
      </c>
      <c r="Z58" s="147">
        <v>3</v>
      </c>
      <c r="AA58" s="147">
        <v>1.08</v>
      </c>
      <c r="AB58" s="147">
        <v>1.32</v>
      </c>
      <c r="AC58" s="147">
        <v>1</v>
      </c>
      <c r="AD58" s="148">
        <f t="shared" si="33"/>
        <v>0</v>
      </c>
      <c r="AE58" s="147">
        <f t="shared" si="34"/>
        <v>0.5</v>
      </c>
      <c r="AF58" s="149">
        <f t="shared" si="20"/>
        <v>0.5</v>
      </c>
      <c r="AG58" s="147" t="str">
        <f t="shared" si="35"/>
        <v>0</v>
      </c>
      <c r="AH58" s="149">
        <v>10</v>
      </c>
      <c r="AI58" s="147">
        <f t="shared" si="36"/>
        <v>18.05</v>
      </c>
      <c r="AJ58" s="150">
        <f t="shared" si="37"/>
        <v>0.81950000000000001</v>
      </c>
      <c r="AK58" s="151">
        <f t="shared" si="38"/>
        <v>0</v>
      </c>
    </row>
    <row r="59" spans="1:37" s="28" customFormat="1" ht="18.399999999999999" customHeight="1">
      <c r="A59" s="72">
        <v>47</v>
      </c>
      <c r="B59" s="74"/>
      <c r="C59" s="75"/>
      <c r="D59" s="81"/>
      <c r="E59" s="76"/>
      <c r="F59" s="77"/>
      <c r="G59" s="78">
        <f t="shared" si="24"/>
        <v>0</v>
      </c>
      <c r="H59" s="78">
        <f t="shared" si="25"/>
        <v>0</v>
      </c>
      <c r="I59" s="79">
        <f t="shared" si="26"/>
        <v>0</v>
      </c>
      <c r="J59" s="80"/>
      <c r="K59" s="139">
        <v>0</v>
      </c>
      <c r="L59" s="140">
        <v>0</v>
      </c>
      <c r="M59" s="140">
        <v>0</v>
      </c>
      <c r="N59" s="141">
        <v>0</v>
      </c>
      <c r="O59" s="142">
        <v>0</v>
      </c>
      <c r="P59" s="143">
        <f t="shared" si="27"/>
        <v>0</v>
      </c>
      <c r="Q59" s="143">
        <f t="shared" si="28"/>
        <v>0</v>
      </c>
      <c r="R59" s="144" t="str">
        <f t="shared" si="29"/>
        <v>0,00</v>
      </c>
      <c r="S59" s="143" t="str">
        <f t="shared" si="30"/>
        <v>0,00</v>
      </c>
      <c r="T59" s="143" t="str">
        <f t="shared" si="31"/>
        <v>0,00</v>
      </c>
      <c r="U59" s="143" t="str">
        <f t="shared" si="32"/>
        <v>0,00</v>
      </c>
      <c r="V59" s="145">
        <v>0</v>
      </c>
      <c r="W59" s="145">
        <v>0</v>
      </c>
      <c r="X59" s="146">
        <v>0</v>
      </c>
      <c r="Y59" s="147">
        <v>0.65</v>
      </c>
      <c r="Z59" s="147">
        <v>3</v>
      </c>
      <c r="AA59" s="147">
        <v>1.08</v>
      </c>
      <c r="AB59" s="147">
        <v>1.32</v>
      </c>
      <c r="AC59" s="147">
        <v>1</v>
      </c>
      <c r="AD59" s="148">
        <f t="shared" si="33"/>
        <v>0</v>
      </c>
      <c r="AE59" s="147">
        <f t="shared" si="34"/>
        <v>0.5</v>
      </c>
      <c r="AF59" s="149">
        <f t="shared" si="20"/>
        <v>0.5</v>
      </c>
      <c r="AG59" s="147" t="str">
        <f t="shared" si="35"/>
        <v>0</v>
      </c>
      <c r="AH59" s="149">
        <v>10</v>
      </c>
      <c r="AI59" s="147">
        <f t="shared" si="36"/>
        <v>18.05</v>
      </c>
      <c r="AJ59" s="150">
        <f t="shared" si="37"/>
        <v>0.81950000000000001</v>
      </c>
      <c r="AK59" s="151">
        <f t="shared" si="38"/>
        <v>0</v>
      </c>
    </row>
    <row r="60" spans="1:37" s="28" customFormat="1" ht="18.399999999999999" customHeight="1">
      <c r="A60" s="72">
        <v>48</v>
      </c>
      <c r="B60" s="74"/>
      <c r="C60" s="75"/>
      <c r="D60" s="81"/>
      <c r="E60" s="76"/>
      <c r="F60" s="77"/>
      <c r="G60" s="78">
        <f t="shared" si="24"/>
        <v>0</v>
      </c>
      <c r="H60" s="78">
        <f t="shared" si="25"/>
        <v>0</v>
      </c>
      <c r="I60" s="79">
        <f t="shared" si="26"/>
        <v>0</v>
      </c>
      <c r="J60" s="80"/>
      <c r="K60" s="139">
        <v>0</v>
      </c>
      <c r="L60" s="140">
        <v>0</v>
      </c>
      <c r="M60" s="140">
        <v>0</v>
      </c>
      <c r="N60" s="141">
        <v>0</v>
      </c>
      <c r="O60" s="142">
        <v>0</v>
      </c>
      <c r="P60" s="143">
        <f t="shared" si="27"/>
        <v>0</v>
      </c>
      <c r="Q60" s="143">
        <f t="shared" si="28"/>
        <v>0</v>
      </c>
      <c r="R60" s="144" t="str">
        <f t="shared" si="29"/>
        <v>0,00</v>
      </c>
      <c r="S60" s="143" t="str">
        <f t="shared" si="30"/>
        <v>0,00</v>
      </c>
      <c r="T60" s="143" t="str">
        <f t="shared" si="31"/>
        <v>0,00</v>
      </c>
      <c r="U60" s="143" t="str">
        <f t="shared" si="32"/>
        <v>0,00</v>
      </c>
      <c r="V60" s="145">
        <v>0</v>
      </c>
      <c r="W60" s="145">
        <v>0</v>
      </c>
      <c r="X60" s="146">
        <v>0</v>
      </c>
      <c r="Y60" s="147">
        <v>0.65</v>
      </c>
      <c r="Z60" s="147">
        <v>3</v>
      </c>
      <c r="AA60" s="147">
        <v>1.08</v>
      </c>
      <c r="AB60" s="147">
        <v>1.32</v>
      </c>
      <c r="AC60" s="147">
        <v>1</v>
      </c>
      <c r="AD60" s="148">
        <f t="shared" si="33"/>
        <v>0</v>
      </c>
      <c r="AE60" s="147">
        <f t="shared" si="34"/>
        <v>0.5</v>
      </c>
      <c r="AF60" s="149">
        <f t="shared" si="20"/>
        <v>0.5</v>
      </c>
      <c r="AG60" s="147" t="str">
        <f t="shared" si="35"/>
        <v>0</v>
      </c>
      <c r="AH60" s="149">
        <v>10</v>
      </c>
      <c r="AI60" s="147">
        <f t="shared" si="36"/>
        <v>18.05</v>
      </c>
      <c r="AJ60" s="150">
        <f t="shared" si="37"/>
        <v>0.81950000000000001</v>
      </c>
      <c r="AK60" s="151">
        <f t="shared" si="38"/>
        <v>0</v>
      </c>
    </row>
    <row r="61" spans="1:37" s="28" customFormat="1" ht="18.399999999999999" customHeight="1">
      <c r="A61" s="72">
        <v>49</v>
      </c>
      <c r="B61" s="74"/>
      <c r="C61" s="75"/>
      <c r="D61" s="81"/>
      <c r="E61" s="76"/>
      <c r="F61" s="77"/>
      <c r="G61" s="78">
        <f t="shared" si="24"/>
        <v>0</v>
      </c>
      <c r="H61" s="78">
        <f t="shared" si="25"/>
        <v>0</v>
      </c>
      <c r="I61" s="79">
        <f t="shared" si="26"/>
        <v>0</v>
      </c>
      <c r="J61" s="80"/>
      <c r="K61" s="139">
        <v>0</v>
      </c>
      <c r="L61" s="140">
        <v>0</v>
      </c>
      <c r="M61" s="140">
        <v>0</v>
      </c>
      <c r="N61" s="141">
        <v>0</v>
      </c>
      <c r="O61" s="142">
        <v>0</v>
      </c>
      <c r="P61" s="143">
        <f t="shared" si="27"/>
        <v>0</v>
      </c>
      <c r="Q61" s="143">
        <f t="shared" si="28"/>
        <v>0</v>
      </c>
      <c r="R61" s="144" t="str">
        <f t="shared" si="29"/>
        <v>0,00</v>
      </c>
      <c r="S61" s="143" t="str">
        <f t="shared" si="30"/>
        <v>0,00</v>
      </c>
      <c r="T61" s="143" t="str">
        <f t="shared" si="31"/>
        <v>0,00</v>
      </c>
      <c r="U61" s="143" t="str">
        <f t="shared" si="32"/>
        <v>0,00</v>
      </c>
      <c r="V61" s="145">
        <v>0</v>
      </c>
      <c r="W61" s="145">
        <v>0</v>
      </c>
      <c r="X61" s="146">
        <v>0</v>
      </c>
      <c r="Y61" s="147">
        <v>0.65</v>
      </c>
      <c r="Z61" s="147">
        <v>3</v>
      </c>
      <c r="AA61" s="147">
        <v>1.08</v>
      </c>
      <c r="AB61" s="147">
        <v>1.32</v>
      </c>
      <c r="AC61" s="147">
        <v>1</v>
      </c>
      <c r="AD61" s="148">
        <f t="shared" si="33"/>
        <v>0</v>
      </c>
      <c r="AE61" s="147">
        <f t="shared" si="34"/>
        <v>0.5</v>
      </c>
      <c r="AF61" s="149">
        <f t="shared" si="20"/>
        <v>0.5</v>
      </c>
      <c r="AG61" s="147" t="str">
        <f t="shared" si="35"/>
        <v>0</v>
      </c>
      <c r="AH61" s="149">
        <v>10</v>
      </c>
      <c r="AI61" s="147">
        <f t="shared" si="36"/>
        <v>18.05</v>
      </c>
      <c r="AJ61" s="150">
        <f t="shared" si="37"/>
        <v>0.81950000000000001</v>
      </c>
      <c r="AK61" s="151">
        <f t="shared" si="38"/>
        <v>0</v>
      </c>
    </row>
    <row r="62" spans="1:37" s="28" customFormat="1" ht="18.399999999999999" customHeight="1">
      <c r="A62" s="72">
        <v>50</v>
      </c>
      <c r="B62" s="74"/>
      <c r="C62" s="75"/>
      <c r="D62" s="81"/>
      <c r="E62" s="76"/>
      <c r="F62" s="77"/>
      <c r="G62" s="78">
        <f t="shared" si="24"/>
        <v>0</v>
      </c>
      <c r="H62" s="78">
        <f t="shared" si="25"/>
        <v>0</v>
      </c>
      <c r="I62" s="79">
        <f t="shared" si="26"/>
        <v>0</v>
      </c>
      <c r="J62" s="80"/>
      <c r="K62" s="139">
        <v>0</v>
      </c>
      <c r="L62" s="140">
        <v>0</v>
      </c>
      <c r="M62" s="140">
        <v>0</v>
      </c>
      <c r="N62" s="141">
        <v>0</v>
      </c>
      <c r="O62" s="142">
        <v>0</v>
      </c>
      <c r="P62" s="143">
        <f t="shared" si="27"/>
        <v>0</v>
      </c>
      <c r="Q62" s="143">
        <f t="shared" si="28"/>
        <v>0</v>
      </c>
      <c r="R62" s="144" t="str">
        <f t="shared" si="29"/>
        <v>0,00</v>
      </c>
      <c r="S62" s="143" t="str">
        <f t="shared" si="30"/>
        <v>0,00</v>
      </c>
      <c r="T62" s="143" t="str">
        <f t="shared" si="31"/>
        <v>0,00</v>
      </c>
      <c r="U62" s="143" t="str">
        <f t="shared" si="32"/>
        <v>0,00</v>
      </c>
      <c r="V62" s="145">
        <v>0</v>
      </c>
      <c r="W62" s="145">
        <v>0</v>
      </c>
      <c r="X62" s="146">
        <v>0</v>
      </c>
      <c r="Y62" s="147">
        <v>0.65</v>
      </c>
      <c r="Z62" s="147">
        <v>3</v>
      </c>
      <c r="AA62" s="147">
        <v>1.08</v>
      </c>
      <c r="AB62" s="147">
        <v>1.32</v>
      </c>
      <c r="AC62" s="147">
        <v>1</v>
      </c>
      <c r="AD62" s="148">
        <f t="shared" si="33"/>
        <v>0</v>
      </c>
      <c r="AE62" s="147">
        <f t="shared" si="34"/>
        <v>0.5</v>
      </c>
      <c r="AF62" s="149">
        <f t="shared" si="20"/>
        <v>0.5</v>
      </c>
      <c r="AG62" s="147" t="str">
        <f t="shared" si="35"/>
        <v>0</v>
      </c>
      <c r="AH62" s="149">
        <v>10</v>
      </c>
      <c r="AI62" s="147">
        <f t="shared" si="36"/>
        <v>18.05</v>
      </c>
      <c r="AJ62" s="150">
        <f t="shared" si="37"/>
        <v>0.81950000000000001</v>
      </c>
      <c r="AK62" s="151">
        <f t="shared" si="38"/>
        <v>0</v>
      </c>
    </row>
    <row r="63" spans="1:37" s="28" customFormat="1" ht="18.399999999999999" customHeight="1">
      <c r="A63" s="72">
        <v>51</v>
      </c>
      <c r="B63" s="74"/>
      <c r="C63" s="75"/>
      <c r="D63" s="81"/>
      <c r="E63" s="76"/>
      <c r="F63" s="77"/>
      <c r="G63" s="78">
        <f t="shared" si="24"/>
        <v>0</v>
      </c>
      <c r="H63" s="78">
        <f t="shared" si="25"/>
        <v>0</v>
      </c>
      <c r="I63" s="79">
        <f t="shared" si="26"/>
        <v>0</v>
      </c>
      <c r="J63" s="80"/>
      <c r="K63" s="139">
        <v>0</v>
      </c>
      <c r="L63" s="140">
        <v>0</v>
      </c>
      <c r="M63" s="140">
        <v>0</v>
      </c>
      <c r="N63" s="141">
        <v>0</v>
      </c>
      <c r="O63" s="142">
        <v>0</v>
      </c>
      <c r="P63" s="143">
        <f t="shared" si="27"/>
        <v>0</v>
      </c>
      <c r="Q63" s="143">
        <f t="shared" si="28"/>
        <v>0</v>
      </c>
      <c r="R63" s="144" t="str">
        <f t="shared" si="29"/>
        <v>0,00</v>
      </c>
      <c r="S63" s="143" t="str">
        <f t="shared" si="30"/>
        <v>0,00</v>
      </c>
      <c r="T63" s="143" t="str">
        <f t="shared" si="31"/>
        <v>0,00</v>
      </c>
      <c r="U63" s="143" t="str">
        <f t="shared" si="32"/>
        <v>0,00</v>
      </c>
      <c r="V63" s="145">
        <v>0</v>
      </c>
      <c r="W63" s="145">
        <v>0</v>
      </c>
      <c r="X63" s="146">
        <v>0</v>
      </c>
      <c r="Y63" s="147">
        <v>0.65</v>
      </c>
      <c r="Z63" s="147">
        <v>3</v>
      </c>
      <c r="AA63" s="147">
        <v>1.08</v>
      </c>
      <c r="AB63" s="147">
        <v>1.32</v>
      </c>
      <c r="AC63" s="147">
        <v>1</v>
      </c>
      <c r="AD63" s="148">
        <f t="shared" si="33"/>
        <v>0</v>
      </c>
      <c r="AE63" s="147">
        <f t="shared" si="34"/>
        <v>0.5</v>
      </c>
      <c r="AF63" s="149">
        <f t="shared" si="20"/>
        <v>0.5</v>
      </c>
      <c r="AG63" s="147" t="str">
        <f t="shared" si="35"/>
        <v>0</v>
      </c>
      <c r="AH63" s="149">
        <v>10</v>
      </c>
      <c r="AI63" s="147">
        <f t="shared" si="36"/>
        <v>18.05</v>
      </c>
      <c r="AJ63" s="150">
        <f t="shared" si="37"/>
        <v>0.81950000000000001</v>
      </c>
      <c r="AK63" s="151">
        <f t="shared" si="38"/>
        <v>0</v>
      </c>
    </row>
    <row r="64" spans="1:37" s="28" customFormat="1" ht="18.399999999999999" customHeight="1">
      <c r="A64" s="72">
        <v>52</v>
      </c>
      <c r="B64" s="74"/>
      <c r="C64" s="75"/>
      <c r="D64" s="81"/>
      <c r="E64" s="76"/>
      <c r="F64" s="77"/>
      <c r="G64" s="78">
        <f t="shared" si="24"/>
        <v>0</v>
      </c>
      <c r="H64" s="78">
        <f t="shared" si="25"/>
        <v>0</v>
      </c>
      <c r="I64" s="79">
        <f t="shared" si="26"/>
        <v>0</v>
      </c>
      <c r="J64" s="80"/>
      <c r="K64" s="139">
        <v>0</v>
      </c>
      <c r="L64" s="140">
        <v>0</v>
      </c>
      <c r="M64" s="140">
        <v>0</v>
      </c>
      <c r="N64" s="141">
        <v>0</v>
      </c>
      <c r="O64" s="142">
        <v>0</v>
      </c>
      <c r="P64" s="143">
        <f t="shared" si="27"/>
        <v>0</v>
      </c>
      <c r="Q64" s="143">
        <f t="shared" si="28"/>
        <v>0</v>
      </c>
      <c r="R64" s="144" t="str">
        <f t="shared" si="29"/>
        <v>0,00</v>
      </c>
      <c r="S64" s="143" t="str">
        <f t="shared" si="30"/>
        <v>0,00</v>
      </c>
      <c r="T64" s="143" t="str">
        <f t="shared" si="31"/>
        <v>0,00</v>
      </c>
      <c r="U64" s="143" t="str">
        <f t="shared" si="32"/>
        <v>0,00</v>
      </c>
      <c r="V64" s="145">
        <v>0</v>
      </c>
      <c r="W64" s="145">
        <v>0</v>
      </c>
      <c r="X64" s="146">
        <v>0</v>
      </c>
      <c r="Y64" s="147">
        <v>0.65</v>
      </c>
      <c r="Z64" s="147">
        <v>3</v>
      </c>
      <c r="AA64" s="147">
        <v>1.08</v>
      </c>
      <c r="AB64" s="147">
        <v>1.32</v>
      </c>
      <c r="AC64" s="147">
        <v>1</v>
      </c>
      <c r="AD64" s="148">
        <f t="shared" si="33"/>
        <v>0</v>
      </c>
      <c r="AE64" s="147">
        <f t="shared" si="34"/>
        <v>0.5</v>
      </c>
      <c r="AF64" s="149">
        <f t="shared" si="20"/>
        <v>0.5</v>
      </c>
      <c r="AG64" s="147" t="str">
        <f t="shared" si="35"/>
        <v>0</v>
      </c>
      <c r="AH64" s="149">
        <v>10</v>
      </c>
      <c r="AI64" s="147">
        <f t="shared" si="36"/>
        <v>18.05</v>
      </c>
      <c r="AJ64" s="150">
        <f t="shared" si="37"/>
        <v>0.81950000000000001</v>
      </c>
      <c r="AK64" s="151">
        <f t="shared" si="38"/>
        <v>0</v>
      </c>
    </row>
    <row r="65" spans="1:37" s="28" customFormat="1" ht="18.399999999999999" customHeight="1">
      <c r="A65" s="72">
        <v>53</v>
      </c>
      <c r="B65" s="74"/>
      <c r="C65" s="75"/>
      <c r="D65" s="81"/>
      <c r="E65" s="76"/>
      <c r="F65" s="77"/>
      <c r="G65" s="78">
        <f t="shared" si="24"/>
        <v>0</v>
      </c>
      <c r="H65" s="78">
        <f t="shared" si="25"/>
        <v>0</v>
      </c>
      <c r="I65" s="79">
        <f t="shared" si="26"/>
        <v>0</v>
      </c>
      <c r="J65" s="80"/>
      <c r="K65" s="139">
        <v>0</v>
      </c>
      <c r="L65" s="140">
        <v>0</v>
      </c>
      <c r="M65" s="140">
        <v>0</v>
      </c>
      <c r="N65" s="141">
        <v>0</v>
      </c>
      <c r="O65" s="142">
        <v>0</v>
      </c>
      <c r="P65" s="143">
        <f t="shared" si="27"/>
        <v>0</v>
      </c>
      <c r="Q65" s="143">
        <f t="shared" si="28"/>
        <v>0</v>
      </c>
      <c r="R65" s="144" t="str">
        <f t="shared" si="29"/>
        <v>0,00</v>
      </c>
      <c r="S65" s="143" t="str">
        <f t="shared" si="30"/>
        <v>0,00</v>
      </c>
      <c r="T65" s="143" t="str">
        <f t="shared" si="31"/>
        <v>0,00</v>
      </c>
      <c r="U65" s="143" t="str">
        <f t="shared" si="32"/>
        <v>0,00</v>
      </c>
      <c r="V65" s="145">
        <v>0</v>
      </c>
      <c r="W65" s="145">
        <v>0</v>
      </c>
      <c r="X65" s="146">
        <v>0</v>
      </c>
      <c r="Y65" s="147">
        <v>0.65</v>
      </c>
      <c r="Z65" s="147">
        <v>3</v>
      </c>
      <c r="AA65" s="147">
        <v>1.08</v>
      </c>
      <c r="AB65" s="147">
        <v>1.32</v>
      </c>
      <c r="AC65" s="147">
        <v>1</v>
      </c>
      <c r="AD65" s="148">
        <f t="shared" si="33"/>
        <v>0</v>
      </c>
      <c r="AE65" s="147">
        <f t="shared" si="34"/>
        <v>0.5</v>
      </c>
      <c r="AF65" s="149">
        <f t="shared" si="20"/>
        <v>0.5</v>
      </c>
      <c r="AG65" s="147" t="str">
        <f t="shared" si="35"/>
        <v>0</v>
      </c>
      <c r="AH65" s="149">
        <v>10</v>
      </c>
      <c r="AI65" s="147">
        <f t="shared" si="36"/>
        <v>18.05</v>
      </c>
      <c r="AJ65" s="150">
        <f t="shared" si="37"/>
        <v>0.81950000000000001</v>
      </c>
      <c r="AK65" s="151">
        <f t="shared" si="38"/>
        <v>0</v>
      </c>
    </row>
    <row r="66" spans="1:37" s="28" customFormat="1" ht="18.399999999999999" customHeight="1">
      <c r="A66" s="72">
        <v>54</v>
      </c>
      <c r="B66" s="74"/>
      <c r="C66" s="75"/>
      <c r="D66" s="81"/>
      <c r="E66" s="76"/>
      <c r="F66" s="77"/>
      <c r="G66" s="78">
        <f t="shared" si="24"/>
        <v>0</v>
      </c>
      <c r="H66" s="78">
        <f t="shared" si="25"/>
        <v>0</v>
      </c>
      <c r="I66" s="79">
        <f t="shared" si="26"/>
        <v>0</v>
      </c>
      <c r="J66" s="80"/>
      <c r="K66" s="139">
        <v>0</v>
      </c>
      <c r="L66" s="140">
        <v>0</v>
      </c>
      <c r="M66" s="140">
        <v>0</v>
      </c>
      <c r="N66" s="141">
        <v>0</v>
      </c>
      <c r="O66" s="142">
        <v>0</v>
      </c>
      <c r="P66" s="143">
        <f t="shared" si="27"/>
        <v>0</v>
      </c>
      <c r="Q66" s="143">
        <f t="shared" si="28"/>
        <v>0</v>
      </c>
      <c r="R66" s="144" t="str">
        <f t="shared" si="29"/>
        <v>0,00</v>
      </c>
      <c r="S66" s="143" t="str">
        <f t="shared" si="30"/>
        <v>0,00</v>
      </c>
      <c r="T66" s="143" t="str">
        <f t="shared" si="31"/>
        <v>0,00</v>
      </c>
      <c r="U66" s="143" t="str">
        <f t="shared" si="32"/>
        <v>0,00</v>
      </c>
      <c r="V66" s="145">
        <v>0</v>
      </c>
      <c r="W66" s="145">
        <v>0</v>
      </c>
      <c r="X66" s="146">
        <v>0</v>
      </c>
      <c r="Y66" s="147">
        <v>0.65</v>
      </c>
      <c r="Z66" s="147">
        <v>3</v>
      </c>
      <c r="AA66" s="147">
        <v>1.08</v>
      </c>
      <c r="AB66" s="147">
        <v>1.32</v>
      </c>
      <c r="AC66" s="147">
        <v>1</v>
      </c>
      <c r="AD66" s="148">
        <f t="shared" si="33"/>
        <v>0</v>
      </c>
      <c r="AE66" s="147">
        <f t="shared" si="34"/>
        <v>0.5</v>
      </c>
      <c r="AF66" s="149">
        <f t="shared" si="20"/>
        <v>0.5</v>
      </c>
      <c r="AG66" s="147" t="str">
        <f t="shared" si="35"/>
        <v>0</v>
      </c>
      <c r="AH66" s="149">
        <v>10</v>
      </c>
      <c r="AI66" s="147">
        <f t="shared" si="36"/>
        <v>18.05</v>
      </c>
      <c r="AJ66" s="150">
        <f t="shared" si="37"/>
        <v>0.81950000000000001</v>
      </c>
      <c r="AK66" s="151">
        <f t="shared" si="38"/>
        <v>0</v>
      </c>
    </row>
    <row r="67" spans="1:37" s="28" customFormat="1" ht="18.399999999999999" customHeight="1">
      <c r="A67" s="72">
        <v>55</v>
      </c>
      <c r="B67" s="74"/>
      <c r="C67" s="75"/>
      <c r="D67" s="81"/>
      <c r="E67" s="76"/>
      <c r="F67" s="77"/>
      <c r="G67" s="78">
        <f t="shared" si="24"/>
        <v>0</v>
      </c>
      <c r="H67" s="78">
        <f t="shared" si="25"/>
        <v>0</v>
      </c>
      <c r="I67" s="79">
        <f t="shared" si="26"/>
        <v>0</v>
      </c>
      <c r="J67" s="80"/>
      <c r="K67" s="139">
        <v>0</v>
      </c>
      <c r="L67" s="140">
        <v>0</v>
      </c>
      <c r="M67" s="140">
        <v>0</v>
      </c>
      <c r="N67" s="141">
        <v>0</v>
      </c>
      <c r="O67" s="142">
        <v>0</v>
      </c>
      <c r="P67" s="143">
        <f t="shared" si="27"/>
        <v>0</v>
      </c>
      <c r="Q67" s="143">
        <f t="shared" si="28"/>
        <v>0</v>
      </c>
      <c r="R67" s="144" t="str">
        <f t="shared" si="29"/>
        <v>0,00</v>
      </c>
      <c r="S67" s="143" t="str">
        <f t="shared" si="30"/>
        <v>0,00</v>
      </c>
      <c r="T67" s="143" t="str">
        <f t="shared" si="31"/>
        <v>0,00</v>
      </c>
      <c r="U67" s="143" t="str">
        <f t="shared" si="32"/>
        <v>0,00</v>
      </c>
      <c r="V67" s="145">
        <v>0</v>
      </c>
      <c r="W67" s="145">
        <v>0</v>
      </c>
      <c r="X67" s="146">
        <v>0</v>
      </c>
      <c r="Y67" s="147">
        <v>0.65</v>
      </c>
      <c r="Z67" s="147">
        <v>3</v>
      </c>
      <c r="AA67" s="147">
        <v>1.08</v>
      </c>
      <c r="AB67" s="147">
        <v>1.32</v>
      </c>
      <c r="AC67" s="147">
        <v>1</v>
      </c>
      <c r="AD67" s="148">
        <f t="shared" si="33"/>
        <v>0</v>
      </c>
      <c r="AE67" s="147">
        <f t="shared" si="34"/>
        <v>0.5</v>
      </c>
      <c r="AF67" s="149">
        <f t="shared" si="20"/>
        <v>0.5</v>
      </c>
      <c r="AG67" s="147" t="str">
        <f t="shared" si="35"/>
        <v>0</v>
      </c>
      <c r="AH67" s="149">
        <v>10</v>
      </c>
      <c r="AI67" s="147">
        <f t="shared" si="36"/>
        <v>18.05</v>
      </c>
      <c r="AJ67" s="150">
        <f t="shared" si="37"/>
        <v>0.81950000000000001</v>
      </c>
      <c r="AK67" s="151">
        <f t="shared" si="38"/>
        <v>0</v>
      </c>
    </row>
    <row r="68" spans="1:37" s="28" customFormat="1" ht="18.399999999999999" customHeight="1">
      <c r="A68" s="72">
        <v>56</v>
      </c>
      <c r="B68" s="74"/>
      <c r="C68" s="75"/>
      <c r="D68" s="81"/>
      <c r="E68" s="76"/>
      <c r="F68" s="77"/>
      <c r="G68" s="78">
        <f t="shared" si="24"/>
        <v>0</v>
      </c>
      <c r="H68" s="78">
        <f t="shared" si="25"/>
        <v>0</v>
      </c>
      <c r="I68" s="79">
        <f t="shared" si="26"/>
        <v>0</v>
      </c>
      <c r="J68" s="80"/>
      <c r="K68" s="139">
        <v>0</v>
      </c>
      <c r="L68" s="140">
        <v>0</v>
      </c>
      <c r="M68" s="140">
        <v>0</v>
      </c>
      <c r="N68" s="141">
        <v>0</v>
      </c>
      <c r="O68" s="142">
        <v>0</v>
      </c>
      <c r="P68" s="143">
        <f t="shared" si="27"/>
        <v>0</v>
      </c>
      <c r="Q68" s="143">
        <f t="shared" si="28"/>
        <v>0</v>
      </c>
      <c r="R68" s="144" t="str">
        <f t="shared" si="29"/>
        <v>0,00</v>
      </c>
      <c r="S68" s="143" t="str">
        <f t="shared" si="30"/>
        <v>0,00</v>
      </c>
      <c r="T68" s="143" t="str">
        <f t="shared" si="31"/>
        <v>0,00</v>
      </c>
      <c r="U68" s="143" t="str">
        <f t="shared" si="32"/>
        <v>0,00</v>
      </c>
      <c r="V68" s="145">
        <v>0</v>
      </c>
      <c r="W68" s="145">
        <v>0</v>
      </c>
      <c r="X68" s="146">
        <v>0</v>
      </c>
      <c r="Y68" s="147">
        <v>0.65</v>
      </c>
      <c r="Z68" s="147">
        <v>3</v>
      </c>
      <c r="AA68" s="147">
        <v>1.08</v>
      </c>
      <c r="AB68" s="147">
        <v>1.32</v>
      </c>
      <c r="AC68" s="147">
        <v>1</v>
      </c>
      <c r="AD68" s="148">
        <f t="shared" si="33"/>
        <v>0</v>
      </c>
      <c r="AE68" s="147">
        <f t="shared" si="34"/>
        <v>0.5</v>
      </c>
      <c r="AF68" s="149">
        <f t="shared" si="20"/>
        <v>0.5</v>
      </c>
      <c r="AG68" s="147" t="str">
        <f t="shared" si="35"/>
        <v>0</v>
      </c>
      <c r="AH68" s="149">
        <v>10</v>
      </c>
      <c r="AI68" s="147">
        <f t="shared" si="36"/>
        <v>18.05</v>
      </c>
      <c r="AJ68" s="150">
        <f t="shared" si="37"/>
        <v>0.81950000000000001</v>
      </c>
      <c r="AK68" s="151">
        <f t="shared" si="38"/>
        <v>0</v>
      </c>
    </row>
    <row r="69" spans="1:37" s="28" customFormat="1" ht="18.399999999999999" customHeight="1">
      <c r="A69" s="72">
        <v>57</v>
      </c>
      <c r="B69" s="74"/>
      <c r="C69" s="75"/>
      <c r="D69" s="81"/>
      <c r="E69" s="76"/>
      <c r="F69" s="77"/>
      <c r="G69" s="78">
        <f t="shared" si="24"/>
        <v>0</v>
      </c>
      <c r="H69" s="78">
        <f t="shared" si="25"/>
        <v>0</v>
      </c>
      <c r="I69" s="79">
        <f t="shared" si="26"/>
        <v>0</v>
      </c>
      <c r="J69" s="80"/>
      <c r="K69" s="139">
        <v>0</v>
      </c>
      <c r="L69" s="140">
        <v>0</v>
      </c>
      <c r="M69" s="140">
        <v>0</v>
      </c>
      <c r="N69" s="141">
        <v>0</v>
      </c>
      <c r="O69" s="142">
        <v>0</v>
      </c>
      <c r="P69" s="143">
        <f t="shared" si="27"/>
        <v>0</v>
      </c>
      <c r="Q69" s="143">
        <f t="shared" si="28"/>
        <v>0</v>
      </c>
      <c r="R69" s="144" t="str">
        <f t="shared" si="29"/>
        <v>0,00</v>
      </c>
      <c r="S69" s="143" t="str">
        <f t="shared" si="30"/>
        <v>0,00</v>
      </c>
      <c r="T69" s="143" t="str">
        <f t="shared" si="31"/>
        <v>0,00</v>
      </c>
      <c r="U69" s="143" t="str">
        <f t="shared" si="32"/>
        <v>0,00</v>
      </c>
      <c r="V69" s="145">
        <v>0</v>
      </c>
      <c r="W69" s="145">
        <v>0</v>
      </c>
      <c r="X69" s="146">
        <v>0</v>
      </c>
      <c r="Y69" s="147">
        <v>0.65</v>
      </c>
      <c r="Z69" s="147">
        <v>3</v>
      </c>
      <c r="AA69" s="147">
        <v>1.08</v>
      </c>
      <c r="AB69" s="147">
        <v>1.32</v>
      </c>
      <c r="AC69" s="147">
        <v>1</v>
      </c>
      <c r="AD69" s="148">
        <f t="shared" si="33"/>
        <v>0</v>
      </c>
      <c r="AE69" s="147">
        <f t="shared" si="34"/>
        <v>0.5</v>
      </c>
      <c r="AF69" s="149">
        <f t="shared" si="20"/>
        <v>0.5</v>
      </c>
      <c r="AG69" s="147" t="str">
        <f t="shared" si="35"/>
        <v>0</v>
      </c>
      <c r="AH69" s="149">
        <v>10</v>
      </c>
      <c r="AI69" s="147">
        <f t="shared" si="36"/>
        <v>18.05</v>
      </c>
      <c r="AJ69" s="150">
        <f t="shared" si="37"/>
        <v>0.81950000000000001</v>
      </c>
      <c r="AK69" s="151">
        <f t="shared" si="38"/>
        <v>0</v>
      </c>
    </row>
    <row r="70" spans="1:37" s="28" customFormat="1" ht="18.399999999999999" customHeight="1">
      <c r="A70" s="72">
        <v>58</v>
      </c>
      <c r="B70" s="74"/>
      <c r="C70" s="75"/>
      <c r="D70" s="81"/>
      <c r="E70" s="76"/>
      <c r="F70" s="77"/>
      <c r="G70" s="78">
        <f t="shared" si="24"/>
        <v>0</v>
      </c>
      <c r="H70" s="78">
        <f t="shared" si="25"/>
        <v>0</v>
      </c>
      <c r="I70" s="79">
        <f t="shared" si="26"/>
        <v>0</v>
      </c>
      <c r="J70" s="80"/>
      <c r="K70" s="139">
        <v>0</v>
      </c>
      <c r="L70" s="140">
        <v>0</v>
      </c>
      <c r="M70" s="140">
        <v>0</v>
      </c>
      <c r="N70" s="141">
        <v>0</v>
      </c>
      <c r="O70" s="142">
        <v>0</v>
      </c>
      <c r="P70" s="143">
        <f t="shared" si="27"/>
        <v>0</v>
      </c>
      <c r="Q70" s="143">
        <f t="shared" si="28"/>
        <v>0</v>
      </c>
      <c r="R70" s="144" t="str">
        <f t="shared" si="29"/>
        <v>0,00</v>
      </c>
      <c r="S70" s="143" t="str">
        <f t="shared" si="30"/>
        <v>0,00</v>
      </c>
      <c r="T70" s="143" t="str">
        <f t="shared" si="31"/>
        <v>0,00</v>
      </c>
      <c r="U70" s="143" t="str">
        <f t="shared" si="32"/>
        <v>0,00</v>
      </c>
      <c r="V70" s="145">
        <v>0</v>
      </c>
      <c r="W70" s="145">
        <v>0</v>
      </c>
      <c r="X70" s="146">
        <v>0</v>
      </c>
      <c r="Y70" s="147">
        <v>0.65</v>
      </c>
      <c r="Z70" s="147">
        <v>3</v>
      </c>
      <c r="AA70" s="147">
        <v>1.08</v>
      </c>
      <c r="AB70" s="147">
        <v>1.32</v>
      </c>
      <c r="AC70" s="147">
        <v>1</v>
      </c>
      <c r="AD70" s="148">
        <f t="shared" si="33"/>
        <v>0</v>
      </c>
      <c r="AE70" s="147">
        <f t="shared" si="34"/>
        <v>0.5</v>
      </c>
      <c r="AF70" s="149">
        <f t="shared" si="20"/>
        <v>0.5</v>
      </c>
      <c r="AG70" s="147" t="str">
        <f t="shared" si="35"/>
        <v>0</v>
      </c>
      <c r="AH70" s="149">
        <v>10</v>
      </c>
      <c r="AI70" s="147">
        <f t="shared" si="36"/>
        <v>18.05</v>
      </c>
      <c r="AJ70" s="150">
        <f t="shared" si="37"/>
        <v>0.81950000000000001</v>
      </c>
      <c r="AK70" s="151">
        <f t="shared" si="38"/>
        <v>0</v>
      </c>
    </row>
    <row r="71" spans="1:37" s="28" customFormat="1" ht="18.399999999999999" customHeight="1">
      <c r="A71" s="72">
        <v>59</v>
      </c>
      <c r="B71" s="74"/>
      <c r="C71" s="75"/>
      <c r="D71" s="81"/>
      <c r="E71" s="76"/>
      <c r="F71" s="77"/>
      <c r="G71" s="78">
        <f t="shared" si="24"/>
        <v>0</v>
      </c>
      <c r="H71" s="78">
        <f t="shared" si="25"/>
        <v>0</v>
      </c>
      <c r="I71" s="79">
        <f t="shared" si="26"/>
        <v>0</v>
      </c>
      <c r="J71" s="80"/>
      <c r="K71" s="139">
        <v>0</v>
      </c>
      <c r="L71" s="140">
        <v>0</v>
      </c>
      <c r="M71" s="140">
        <v>0</v>
      </c>
      <c r="N71" s="141">
        <v>0</v>
      </c>
      <c r="O71" s="142">
        <v>0</v>
      </c>
      <c r="P71" s="143">
        <f t="shared" si="27"/>
        <v>0</v>
      </c>
      <c r="Q71" s="143">
        <f t="shared" si="28"/>
        <v>0</v>
      </c>
      <c r="R71" s="144" t="str">
        <f t="shared" si="29"/>
        <v>0,00</v>
      </c>
      <c r="S71" s="143" t="str">
        <f t="shared" si="30"/>
        <v>0,00</v>
      </c>
      <c r="T71" s="143" t="str">
        <f t="shared" si="31"/>
        <v>0,00</v>
      </c>
      <c r="U71" s="143" t="str">
        <f t="shared" si="32"/>
        <v>0,00</v>
      </c>
      <c r="V71" s="145">
        <v>0</v>
      </c>
      <c r="W71" s="145">
        <v>0</v>
      </c>
      <c r="X71" s="146">
        <v>0</v>
      </c>
      <c r="Y71" s="147">
        <v>0.65</v>
      </c>
      <c r="Z71" s="147">
        <v>3</v>
      </c>
      <c r="AA71" s="147">
        <v>1.08</v>
      </c>
      <c r="AB71" s="147">
        <v>1.32</v>
      </c>
      <c r="AC71" s="147">
        <v>1</v>
      </c>
      <c r="AD71" s="148">
        <f t="shared" si="33"/>
        <v>0</v>
      </c>
      <c r="AE71" s="147">
        <f t="shared" si="34"/>
        <v>0.5</v>
      </c>
      <c r="AF71" s="149">
        <f t="shared" si="20"/>
        <v>0.5</v>
      </c>
      <c r="AG71" s="147" t="str">
        <f t="shared" si="35"/>
        <v>0</v>
      </c>
      <c r="AH71" s="149">
        <v>10</v>
      </c>
      <c r="AI71" s="147">
        <f t="shared" si="36"/>
        <v>18.05</v>
      </c>
      <c r="AJ71" s="150">
        <f t="shared" si="37"/>
        <v>0.81950000000000001</v>
      </c>
      <c r="AK71" s="151">
        <f t="shared" si="38"/>
        <v>0</v>
      </c>
    </row>
    <row r="72" spans="1:37" s="28" customFormat="1" ht="18.399999999999999" customHeight="1">
      <c r="A72" s="72">
        <v>60</v>
      </c>
      <c r="B72" s="74"/>
      <c r="C72" s="75"/>
      <c r="D72" s="81"/>
      <c r="E72" s="76"/>
      <c r="F72" s="77"/>
      <c r="G72" s="78">
        <f t="shared" si="24"/>
        <v>0</v>
      </c>
      <c r="H72" s="78">
        <f t="shared" si="25"/>
        <v>0</v>
      </c>
      <c r="I72" s="79">
        <f t="shared" si="26"/>
        <v>0</v>
      </c>
      <c r="J72" s="80"/>
      <c r="K72" s="139">
        <v>0</v>
      </c>
      <c r="L72" s="140">
        <v>0</v>
      </c>
      <c r="M72" s="140">
        <v>0</v>
      </c>
      <c r="N72" s="141">
        <v>0</v>
      </c>
      <c r="O72" s="142">
        <v>0</v>
      </c>
      <c r="P72" s="143">
        <f t="shared" si="27"/>
        <v>0</v>
      </c>
      <c r="Q72" s="143">
        <f t="shared" si="28"/>
        <v>0</v>
      </c>
      <c r="R72" s="144" t="str">
        <f t="shared" si="29"/>
        <v>0,00</v>
      </c>
      <c r="S72" s="143" t="str">
        <f t="shared" si="30"/>
        <v>0,00</v>
      </c>
      <c r="T72" s="143" t="str">
        <f t="shared" si="31"/>
        <v>0,00</v>
      </c>
      <c r="U72" s="143" t="str">
        <f t="shared" si="32"/>
        <v>0,00</v>
      </c>
      <c r="V72" s="145">
        <v>0</v>
      </c>
      <c r="W72" s="145">
        <v>0</v>
      </c>
      <c r="X72" s="146">
        <v>0</v>
      </c>
      <c r="Y72" s="147">
        <v>0.65</v>
      </c>
      <c r="Z72" s="147">
        <v>3</v>
      </c>
      <c r="AA72" s="147">
        <v>1.08</v>
      </c>
      <c r="AB72" s="147">
        <v>1.32</v>
      </c>
      <c r="AC72" s="147">
        <v>1</v>
      </c>
      <c r="AD72" s="148">
        <f t="shared" si="33"/>
        <v>0</v>
      </c>
      <c r="AE72" s="147">
        <f t="shared" si="34"/>
        <v>0.5</v>
      </c>
      <c r="AF72" s="149">
        <f t="shared" si="20"/>
        <v>0.5</v>
      </c>
      <c r="AG72" s="147" t="str">
        <f t="shared" si="35"/>
        <v>0</v>
      </c>
      <c r="AH72" s="149">
        <v>10</v>
      </c>
      <c r="AI72" s="147">
        <f t="shared" si="36"/>
        <v>18.05</v>
      </c>
      <c r="AJ72" s="150">
        <f t="shared" si="37"/>
        <v>0.81950000000000001</v>
      </c>
      <c r="AK72" s="151">
        <f t="shared" si="38"/>
        <v>0</v>
      </c>
    </row>
    <row r="73" spans="1:37" s="28" customFormat="1" ht="18.399999999999999" customHeight="1">
      <c r="A73" s="72">
        <v>61</v>
      </c>
      <c r="B73" s="74"/>
      <c r="C73" s="75"/>
      <c r="D73" s="81"/>
      <c r="E73" s="76"/>
      <c r="F73" s="77"/>
      <c r="G73" s="78">
        <f t="shared" si="24"/>
        <v>0</v>
      </c>
      <c r="H73" s="78">
        <f t="shared" si="25"/>
        <v>0</v>
      </c>
      <c r="I73" s="79">
        <f t="shared" si="26"/>
        <v>0</v>
      </c>
      <c r="J73" s="80"/>
      <c r="K73" s="139">
        <v>0</v>
      </c>
      <c r="L73" s="140">
        <v>0</v>
      </c>
      <c r="M73" s="140">
        <v>0</v>
      </c>
      <c r="N73" s="141">
        <v>0</v>
      </c>
      <c r="O73" s="142">
        <v>0</v>
      </c>
      <c r="P73" s="143">
        <f t="shared" si="27"/>
        <v>0</v>
      </c>
      <c r="Q73" s="143">
        <f t="shared" si="28"/>
        <v>0</v>
      </c>
      <c r="R73" s="144" t="str">
        <f t="shared" si="29"/>
        <v>0,00</v>
      </c>
      <c r="S73" s="143" t="str">
        <f t="shared" si="30"/>
        <v>0,00</v>
      </c>
      <c r="T73" s="143" t="str">
        <f t="shared" si="31"/>
        <v>0,00</v>
      </c>
      <c r="U73" s="143" t="str">
        <f t="shared" si="32"/>
        <v>0,00</v>
      </c>
      <c r="V73" s="145">
        <v>0</v>
      </c>
      <c r="W73" s="145">
        <v>0</v>
      </c>
      <c r="X73" s="146">
        <v>0</v>
      </c>
      <c r="Y73" s="147">
        <v>0.65</v>
      </c>
      <c r="Z73" s="147">
        <v>3</v>
      </c>
      <c r="AA73" s="147">
        <v>1.08</v>
      </c>
      <c r="AB73" s="147">
        <v>1.32</v>
      </c>
      <c r="AC73" s="147">
        <v>1</v>
      </c>
      <c r="AD73" s="148">
        <f t="shared" si="33"/>
        <v>0</v>
      </c>
      <c r="AE73" s="147">
        <f t="shared" si="34"/>
        <v>0.5</v>
      </c>
      <c r="AF73" s="149">
        <f t="shared" si="20"/>
        <v>0.5</v>
      </c>
      <c r="AG73" s="147" t="str">
        <f t="shared" si="35"/>
        <v>0</v>
      </c>
      <c r="AH73" s="149">
        <v>10</v>
      </c>
      <c r="AI73" s="147">
        <f t="shared" si="36"/>
        <v>18.05</v>
      </c>
      <c r="AJ73" s="150">
        <f t="shared" si="37"/>
        <v>0.81950000000000001</v>
      </c>
      <c r="AK73" s="151">
        <f t="shared" si="38"/>
        <v>0</v>
      </c>
    </row>
    <row r="74" spans="1:37" s="28" customFormat="1" ht="18.399999999999999" customHeight="1">
      <c r="A74" s="72">
        <v>62</v>
      </c>
      <c r="B74" s="74"/>
      <c r="C74" s="75"/>
      <c r="D74" s="81"/>
      <c r="E74" s="76"/>
      <c r="F74" s="77"/>
      <c r="G74" s="78">
        <f t="shared" si="24"/>
        <v>0</v>
      </c>
      <c r="H74" s="78">
        <f t="shared" si="25"/>
        <v>0</v>
      </c>
      <c r="I74" s="79">
        <f t="shared" si="26"/>
        <v>0</v>
      </c>
      <c r="J74" s="80"/>
      <c r="K74" s="139">
        <v>0</v>
      </c>
      <c r="L74" s="140">
        <v>0</v>
      </c>
      <c r="M74" s="140">
        <v>0</v>
      </c>
      <c r="N74" s="141">
        <v>0</v>
      </c>
      <c r="O74" s="142">
        <v>0</v>
      </c>
      <c r="P74" s="143">
        <f t="shared" si="27"/>
        <v>0</v>
      </c>
      <c r="Q74" s="143">
        <f t="shared" si="28"/>
        <v>0</v>
      </c>
      <c r="R74" s="144" t="str">
        <f t="shared" si="29"/>
        <v>0,00</v>
      </c>
      <c r="S74" s="143" t="str">
        <f t="shared" si="30"/>
        <v>0,00</v>
      </c>
      <c r="T74" s="143" t="str">
        <f t="shared" si="31"/>
        <v>0,00</v>
      </c>
      <c r="U74" s="143" t="str">
        <f t="shared" si="32"/>
        <v>0,00</v>
      </c>
      <c r="V74" s="145">
        <v>0</v>
      </c>
      <c r="W74" s="145">
        <v>0</v>
      </c>
      <c r="X74" s="146">
        <v>0</v>
      </c>
      <c r="Y74" s="147">
        <v>0.65</v>
      </c>
      <c r="Z74" s="147">
        <v>3</v>
      </c>
      <c r="AA74" s="147">
        <v>1.08</v>
      </c>
      <c r="AB74" s="147">
        <v>1.32</v>
      </c>
      <c r="AC74" s="147">
        <v>1</v>
      </c>
      <c r="AD74" s="148">
        <f t="shared" si="33"/>
        <v>0</v>
      </c>
      <c r="AE74" s="147">
        <f t="shared" si="34"/>
        <v>0.5</v>
      </c>
      <c r="AF74" s="149">
        <f t="shared" si="20"/>
        <v>0.5</v>
      </c>
      <c r="AG74" s="147" t="str">
        <f t="shared" si="35"/>
        <v>0</v>
      </c>
      <c r="AH74" s="149">
        <v>10</v>
      </c>
      <c r="AI74" s="147">
        <f t="shared" si="36"/>
        <v>18.05</v>
      </c>
      <c r="AJ74" s="150">
        <f t="shared" si="37"/>
        <v>0.81950000000000001</v>
      </c>
      <c r="AK74" s="151">
        <f t="shared" si="38"/>
        <v>0</v>
      </c>
    </row>
    <row r="75" spans="1:37" s="28" customFormat="1" ht="18.399999999999999" customHeight="1">
      <c r="A75" s="72">
        <v>63</v>
      </c>
      <c r="B75" s="74"/>
      <c r="C75" s="75"/>
      <c r="D75" s="81"/>
      <c r="E75" s="76"/>
      <c r="F75" s="77"/>
      <c r="G75" s="78">
        <f t="shared" si="24"/>
        <v>0</v>
      </c>
      <c r="H75" s="78">
        <f t="shared" si="25"/>
        <v>0</v>
      </c>
      <c r="I75" s="79">
        <f t="shared" si="26"/>
        <v>0</v>
      </c>
      <c r="J75" s="80"/>
      <c r="K75" s="139">
        <v>0</v>
      </c>
      <c r="L75" s="140">
        <v>0</v>
      </c>
      <c r="M75" s="140">
        <v>0</v>
      </c>
      <c r="N75" s="141">
        <v>0</v>
      </c>
      <c r="O75" s="142">
        <v>0</v>
      </c>
      <c r="P75" s="143">
        <f t="shared" si="27"/>
        <v>0</v>
      </c>
      <c r="Q75" s="143">
        <f t="shared" si="28"/>
        <v>0</v>
      </c>
      <c r="R75" s="144" t="str">
        <f t="shared" si="29"/>
        <v>0,00</v>
      </c>
      <c r="S75" s="143" t="str">
        <f t="shared" si="30"/>
        <v>0,00</v>
      </c>
      <c r="T75" s="143" t="str">
        <f t="shared" si="31"/>
        <v>0,00</v>
      </c>
      <c r="U75" s="143" t="str">
        <f t="shared" si="32"/>
        <v>0,00</v>
      </c>
      <c r="V75" s="145">
        <v>0</v>
      </c>
      <c r="W75" s="145">
        <v>0</v>
      </c>
      <c r="X75" s="146">
        <v>0</v>
      </c>
      <c r="Y75" s="147">
        <v>0.65</v>
      </c>
      <c r="Z75" s="147">
        <v>3</v>
      </c>
      <c r="AA75" s="147">
        <v>1.08</v>
      </c>
      <c r="AB75" s="147">
        <v>1.32</v>
      </c>
      <c r="AC75" s="147">
        <v>1</v>
      </c>
      <c r="AD75" s="148">
        <f t="shared" si="33"/>
        <v>0</v>
      </c>
      <c r="AE75" s="147">
        <f t="shared" si="34"/>
        <v>0.5</v>
      </c>
      <c r="AF75" s="149">
        <f t="shared" si="20"/>
        <v>0.5</v>
      </c>
      <c r="AG75" s="147" t="str">
        <f t="shared" si="35"/>
        <v>0</v>
      </c>
      <c r="AH75" s="149">
        <v>10</v>
      </c>
      <c r="AI75" s="147">
        <f t="shared" si="36"/>
        <v>18.05</v>
      </c>
      <c r="AJ75" s="150">
        <f t="shared" si="37"/>
        <v>0.81950000000000001</v>
      </c>
      <c r="AK75" s="151">
        <f t="shared" si="38"/>
        <v>0</v>
      </c>
    </row>
    <row r="76" spans="1:37" s="28" customFormat="1" ht="18.399999999999999" customHeight="1">
      <c r="A76" s="72">
        <v>64</v>
      </c>
      <c r="B76" s="74"/>
      <c r="C76" s="75"/>
      <c r="D76" s="81"/>
      <c r="E76" s="76"/>
      <c r="F76" s="77"/>
      <c r="G76" s="78">
        <f t="shared" si="24"/>
        <v>0</v>
      </c>
      <c r="H76" s="78">
        <f t="shared" si="25"/>
        <v>0</v>
      </c>
      <c r="I76" s="79">
        <f t="shared" si="26"/>
        <v>0</v>
      </c>
      <c r="J76" s="80"/>
      <c r="K76" s="139">
        <v>0</v>
      </c>
      <c r="L76" s="140">
        <v>0</v>
      </c>
      <c r="M76" s="140">
        <v>0</v>
      </c>
      <c r="N76" s="141">
        <v>0</v>
      </c>
      <c r="O76" s="142">
        <v>0</v>
      </c>
      <c r="P76" s="143">
        <f t="shared" si="27"/>
        <v>0</v>
      </c>
      <c r="Q76" s="143">
        <f t="shared" si="28"/>
        <v>0</v>
      </c>
      <c r="R76" s="144" t="str">
        <f t="shared" si="29"/>
        <v>0,00</v>
      </c>
      <c r="S76" s="143" t="str">
        <f t="shared" si="30"/>
        <v>0,00</v>
      </c>
      <c r="T76" s="143" t="str">
        <f t="shared" si="31"/>
        <v>0,00</v>
      </c>
      <c r="U76" s="143" t="str">
        <f t="shared" si="32"/>
        <v>0,00</v>
      </c>
      <c r="V76" s="145">
        <v>0</v>
      </c>
      <c r="W76" s="145">
        <v>0</v>
      </c>
      <c r="X76" s="146">
        <v>0</v>
      </c>
      <c r="Y76" s="147">
        <v>0.65</v>
      </c>
      <c r="Z76" s="147">
        <v>3</v>
      </c>
      <c r="AA76" s="147">
        <v>1.08</v>
      </c>
      <c r="AB76" s="147">
        <v>1.32</v>
      </c>
      <c r="AC76" s="147">
        <v>1</v>
      </c>
      <c r="AD76" s="148">
        <f t="shared" si="33"/>
        <v>0</v>
      </c>
      <c r="AE76" s="147">
        <f t="shared" si="34"/>
        <v>0.5</v>
      </c>
      <c r="AF76" s="149">
        <f t="shared" si="20"/>
        <v>0.5</v>
      </c>
      <c r="AG76" s="147" t="str">
        <f t="shared" si="35"/>
        <v>0</v>
      </c>
      <c r="AH76" s="149">
        <v>10</v>
      </c>
      <c r="AI76" s="147">
        <f t="shared" si="36"/>
        <v>18.05</v>
      </c>
      <c r="AJ76" s="150">
        <f t="shared" si="37"/>
        <v>0.81950000000000001</v>
      </c>
      <c r="AK76" s="151">
        <f t="shared" si="38"/>
        <v>0</v>
      </c>
    </row>
    <row r="77" spans="1:37" s="28" customFormat="1" ht="18.399999999999999" customHeight="1">
      <c r="A77" s="72">
        <v>65</v>
      </c>
      <c r="B77" s="74"/>
      <c r="C77" s="75"/>
      <c r="D77" s="81"/>
      <c r="E77" s="76"/>
      <c r="F77" s="77"/>
      <c r="G77" s="78">
        <f t="shared" si="24"/>
        <v>0</v>
      </c>
      <c r="H77" s="78">
        <f t="shared" si="25"/>
        <v>0</v>
      </c>
      <c r="I77" s="79">
        <f t="shared" si="26"/>
        <v>0</v>
      </c>
      <c r="J77" s="80"/>
      <c r="K77" s="139">
        <v>0</v>
      </c>
      <c r="L77" s="140">
        <v>0</v>
      </c>
      <c r="M77" s="140">
        <v>0</v>
      </c>
      <c r="N77" s="141">
        <v>0</v>
      </c>
      <c r="O77" s="142">
        <v>0</v>
      </c>
      <c r="P77" s="143">
        <f t="shared" si="27"/>
        <v>0</v>
      </c>
      <c r="Q77" s="143">
        <f t="shared" si="28"/>
        <v>0</v>
      </c>
      <c r="R77" s="144" t="str">
        <f t="shared" si="29"/>
        <v>0,00</v>
      </c>
      <c r="S77" s="143" t="str">
        <f t="shared" si="30"/>
        <v>0,00</v>
      </c>
      <c r="T77" s="143" t="str">
        <f t="shared" si="31"/>
        <v>0,00</v>
      </c>
      <c r="U77" s="143" t="str">
        <f t="shared" si="32"/>
        <v>0,00</v>
      </c>
      <c r="V77" s="145">
        <v>0</v>
      </c>
      <c r="W77" s="145">
        <v>0</v>
      </c>
      <c r="X77" s="146">
        <v>0</v>
      </c>
      <c r="Y77" s="147">
        <v>0.65</v>
      </c>
      <c r="Z77" s="147">
        <v>3</v>
      </c>
      <c r="AA77" s="147">
        <v>1.08</v>
      </c>
      <c r="AB77" s="147">
        <v>1.32</v>
      </c>
      <c r="AC77" s="147">
        <v>1</v>
      </c>
      <c r="AD77" s="148">
        <f t="shared" si="33"/>
        <v>0</v>
      </c>
      <c r="AE77" s="147">
        <f t="shared" si="34"/>
        <v>0.5</v>
      </c>
      <c r="AF77" s="149">
        <f t="shared" si="20"/>
        <v>0.5</v>
      </c>
      <c r="AG77" s="147" t="str">
        <f t="shared" si="35"/>
        <v>0</v>
      </c>
      <c r="AH77" s="149">
        <v>10</v>
      </c>
      <c r="AI77" s="147">
        <f t="shared" si="36"/>
        <v>18.05</v>
      </c>
      <c r="AJ77" s="150">
        <f t="shared" si="37"/>
        <v>0.81950000000000001</v>
      </c>
      <c r="AK77" s="151">
        <f t="shared" si="38"/>
        <v>0</v>
      </c>
    </row>
    <row r="78" spans="1:37" s="28" customFormat="1" ht="18.399999999999999" customHeight="1">
      <c r="A78" s="72">
        <v>66</v>
      </c>
      <c r="B78" s="74"/>
      <c r="C78" s="75"/>
      <c r="D78" s="81"/>
      <c r="E78" s="76"/>
      <c r="F78" s="77"/>
      <c r="G78" s="78">
        <f t="shared" si="24"/>
        <v>0</v>
      </c>
      <c r="H78" s="78">
        <f t="shared" si="25"/>
        <v>0</v>
      </c>
      <c r="I78" s="79">
        <f t="shared" si="26"/>
        <v>0</v>
      </c>
      <c r="J78" s="80"/>
      <c r="K78" s="139">
        <v>0</v>
      </c>
      <c r="L78" s="140">
        <v>0</v>
      </c>
      <c r="M78" s="140">
        <v>0</v>
      </c>
      <c r="N78" s="141">
        <v>0</v>
      </c>
      <c r="O78" s="142">
        <v>0</v>
      </c>
      <c r="P78" s="143">
        <f t="shared" si="27"/>
        <v>0</v>
      </c>
      <c r="Q78" s="143">
        <f t="shared" si="28"/>
        <v>0</v>
      </c>
      <c r="R78" s="144" t="str">
        <f t="shared" si="29"/>
        <v>0,00</v>
      </c>
      <c r="S78" s="143" t="str">
        <f t="shared" si="30"/>
        <v>0,00</v>
      </c>
      <c r="T78" s="143" t="str">
        <f t="shared" si="31"/>
        <v>0,00</v>
      </c>
      <c r="U78" s="143" t="str">
        <f t="shared" si="32"/>
        <v>0,00</v>
      </c>
      <c r="V78" s="145">
        <v>0</v>
      </c>
      <c r="W78" s="145">
        <v>0</v>
      </c>
      <c r="X78" s="146">
        <v>0</v>
      </c>
      <c r="Y78" s="147">
        <v>0.65</v>
      </c>
      <c r="Z78" s="147">
        <v>3</v>
      </c>
      <c r="AA78" s="147">
        <v>1.08</v>
      </c>
      <c r="AB78" s="147">
        <v>1.32</v>
      </c>
      <c r="AC78" s="147">
        <v>1</v>
      </c>
      <c r="AD78" s="148">
        <f t="shared" si="33"/>
        <v>0</v>
      </c>
      <c r="AE78" s="147">
        <f t="shared" si="34"/>
        <v>0.5</v>
      </c>
      <c r="AF78" s="149">
        <f t="shared" ref="AF78:AF134" si="39">AE78</f>
        <v>0.5</v>
      </c>
      <c r="AG78" s="147" t="str">
        <f t="shared" si="35"/>
        <v>0</v>
      </c>
      <c r="AH78" s="149">
        <v>10</v>
      </c>
      <c r="AI78" s="147">
        <f t="shared" si="36"/>
        <v>18.05</v>
      </c>
      <c r="AJ78" s="150">
        <f t="shared" si="37"/>
        <v>0.81950000000000001</v>
      </c>
      <c r="AK78" s="151">
        <f t="shared" si="38"/>
        <v>0</v>
      </c>
    </row>
    <row r="79" spans="1:37" s="28" customFormat="1" ht="18.399999999999999" customHeight="1">
      <c r="A79" s="72">
        <v>67</v>
      </c>
      <c r="B79" s="74"/>
      <c r="C79" s="75"/>
      <c r="D79" s="81"/>
      <c r="E79" s="76"/>
      <c r="F79" s="77"/>
      <c r="G79" s="78">
        <f t="shared" ref="G79:G134" si="40">AK79</f>
        <v>0</v>
      </c>
      <c r="H79" s="78">
        <f t="shared" ref="H79:H134" si="41">G79*B79</f>
        <v>0</v>
      </c>
      <c r="I79" s="79">
        <f t="shared" ref="I79:I134" si="42">W79/100</f>
        <v>0</v>
      </c>
      <c r="J79" s="80"/>
      <c r="K79" s="139">
        <v>0</v>
      </c>
      <c r="L79" s="140">
        <v>0</v>
      </c>
      <c r="M79" s="140">
        <v>0</v>
      </c>
      <c r="N79" s="141">
        <v>0</v>
      </c>
      <c r="O79" s="142">
        <v>0</v>
      </c>
      <c r="P79" s="143">
        <f t="shared" ref="P79:P134" si="43">K79-(K79*L79%)+(K79*M79%)+N79</f>
        <v>0</v>
      </c>
      <c r="Q79" s="143">
        <f t="shared" ref="Q79:Q134" si="44">P79*B79</f>
        <v>0</v>
      </c>
      <c r="R79" s="144" t="str">
        <f t="shared" ref="R79:R134" si="45">IF(K79&gt;0,$R$10,"0,00")</f>
        <v>0,00</v>
      </c>
      <c r="S79" s="143" t="str">
        <f t="shared" ref="S79:S134" si="46">IF(K79&gt;0,((R79*B79)+Q79),"0,00")</f>
        <v>0,00</v>
      </c>
      <c r="T79" s="143" t="str">
        <f t="shared" ref="T79:T134" si="47">IF(K79&gt;0,(IF(W79=18,1.43,IF(W79=12,1.32,IF(W79=7,1.24,IF(W79=0,1.14))))),"0,00")</f>
        <v>0,00</v>
      </c>
      <c r="U79" s="143" t="str">
        <f t="shared" ref="U79:U134" si="48">IF(K79&gt;0,((P79*R79)*T79),"0,00")</f>
        <v>0,00</v>
      </c>
      <c r="V79" s="145">
        <v>0</v>
      </c>
      <c r="W79" s="145">
        <v>0</v>
      </c>
      <c r="X79" s="146">
        <v>0</v>
      </c>
      <c r="Y79" s="147">
        <v>0.65</v>
      </c>
      <c r="Z79" s="147">
        <v>3</v>
      </c>
      <c r="AA79" s="147">
        <v>1.08</v>
      </c>
      <c r="AB79" s="147">
        <v>1.32</v>
      </c>
      <c r="AC79" s="147">
        <v>1</v>
      </c>
      <c r="AD79" s="148">
        <f t="shared" ref="AD79:AD134" si="49">IF(K79&gt;0,(IF((-(O79-7-V79)*$AD$10)&lt;0,0,(-(O79-7-V79)*$AD$10))),0)</f>
        <v>0</v>
      </c>
      <c r="AE79" s="147">
        <f t="shared" ref="AE79:AE134" si="50">AE78</f>
        <v>0.5</v>
      </c>
      <c r="AF79" s="149">
        <f t="shared" si="39"/>
        <v>0.5</v>
      </c>
      <c r="AG79" s="147" t="str">
        <f t="shared" ref="AG79:AG134" si="51">IF(AND(L79=18,W79=7),5.5,IF(AND(L79=18,W79=12),3,IF(AND(L79=18,W79=0),9,IF(AND(L79=12,W79=0),6,IF(AND(L79=12,W79=7),2.5,IF(AND(L79=25,W79=0),12.5,IF(AND(L79=25,W79=7),9,IF(AND(L79=25,W79=12),6.5,IF(AND(L79=25,W79=18),3.5,"0")))))))))</f>
        <v>0</v>
      </c>
      <c r="AH79" s="149">
        <v>10</v>
      </c>
      <c r="AI79" s="147">
        <f t="shared" ref="AI79:AI134" si="52">SUM(W79:AH79)</f>
        <v>18.05</v>
      </c>
      <c r="AJ79" s="150">
        <f t="shared" ref="AJ79:AJ134" si="53">-(AI79-100)/100</f>
        <v>0.81950000000000001</v>
      </c>
      <c r="AK79" s="151">
        <f t="shared" ref="AK79:AK134" si="54">(P79/AJ79)+U79</f>
        <v>0</v>
      </c>
    </row>
    <row r="80" spans="1:37" s="28" customFormat="1" ht="18.399999999999999" customHeight="1">
      <c r="A80" s="72">
        <v>68</v>
      </c>
      <c r="B80" s="74"/>
      <c r="C80" s="75"/>
      <c r="D80" s="81"/>
      <c r="E80" s="76"/>
      <c r="F80" s="77"/>
      <c r="G80" s="78">
        <f t="shared" si="40"/>
        <v>0</v>
      </c>
      <c r="H80" s="78">
        <f t="shared" si="41"/>
        <v>0</v>
      </c>
      <c r="I80" s="79">
        <f t="shared" si="42"/>
        <v>0</v>
      </c>
      <c r="J80" s="80"/>
      <c r="K80" s="139">
        <v>0</v>
      </c>
      <c r="L80" s="140">
        <v>0</v>
      </c>
      <c r="M80" s="140">
        <v>0</v>
      </c>
      <c r="N80" s="141">
        <v>0</v>
      </c>
      <c r="O80" s="142">
        <v>0</v>
      </c>
      <c r="P80" s="143">
        <f t="shared" si="43"/>
        <v>0</v>
      </c>
      <c r="Q80" s="143">
        <f t="shared" si="44"/>
        <v>0</v>
      </c>
      <c r="R80" s="144" t="str">
        <f t="shared" si="45"/>
        <v>0,00</v>
      </c>
      <c r="S80" s="143" t="str">
        <f t="shared" si="46"/>
        <v>0,00</v>
      </c>
      <c r="T80" s="143" t="str">
        <f t="shared" si="47"/>
        <v>0,00</v>
      </c>
      <c r="U80" s="143" t="str">
        <f t="shared" si="48"/>
        <v>0,00</v>
      </c>
      <c r="V80" s="145">
        <v>0</v>
      </c>
      <c r="W80" s="145">
        <v>0</v>
      </c>
      <c r="X80" s="146">
        <v>0</v>
      </c>
      <c r="Y80" s="147">
        <v>0.65</v>
      </c>
      <c r="Z80" s="147">
        <v>3</v>
      </c>
      <c r="AA80" s="147">
        <v>1.08</v>
      </c>
      <c r="AB80" s="147">
        <v>1.32</v>
      </c>
      <c r="AC80" s="147">
        <v>1</v>
      </c>
      <c r="AD80" s="148">
        <f t="shared" si="49"/>
        <v>0</v>
      </c>
      <c r="AE80" s="147">
        <f t="shared" si="50"/>
        <v>0.5</v>
      </c>
      <c r="AF80" s="149">
        <f t="shared" si="39"/>
        <v>0.5</v>
      </c>
      <c r="AG80" s="147" t="str">
        <f t="shared" si="51"/>
        <v>0</v>
      </c>
      <c r="AH80" s="149">
        <v>10</v>
      </c>
      <c r="AI80" s="147">
        <f t="shared" si="52"/>
        <v>18.05</v>
      </c>
      <c r="AJ80" s="150">
        <f t="shared" si="53"/>
        <v>0.81950000000000001</v>
      </c>
      <c r="AK80" s="151">
        <f t="shared" si="54"/>
        <v>0</v>
      </c>
    </row>
    <row r="81" spans="1:37" s="28" customFormat="1" ht="18.399999999999999" customHeight="1">
      <c r="A81" s="72">
        <v>69</v>
      </c>
      <c r="B81" s="74"/>
      <c r="C81" s="75"/>
      <c r="D81" s="81"/>
      <c r="E81" s="76"/>
      <c r="F81" s="77"/>
      <c r="G81" s="78">
        <f t="shared" si="40"/>
        <v>0</v>
      </c>
      <c r="H81" s="78">
        <f t="shared" si="41"/>
        <v>0</v>
      </c>
      <c r="I81" s="79">
        <f t="shared" si="42"/>
        <v>0</v>
      </c>
      <c r="J81" s="80"/>
      <c r="K81" s="139">
        <v>0</v>
      </c>
      <c r="L81" s="140">
        <v>0</v>
      </c>
      <c r="M81" s="140">
        <v>0</v>
      </c>
      <c r="N81" s="141">
        <v>0</v>
      </c>
      <c r="O81" s="142">
        <v>0</v>
      </c>
      <c r="P81" s="143">
        <f t="shared" si="43"/>
        <v>0</v>
      </c>
      <c r="Q81" s="143">
        <f t="shared" si="44"/>
        <v>0</v>
      </c>
      <c r="R81" s="144" t="str">
        <f t="shared" si="45"/>
        <v>0,00</v>
      </c>
      <c r="S81" s="143" t="str">
        <f t="shared" si="46"/>
        <v>0,00</v>
      </c>
      <c r="T81" s="143" t="str">
        <f t="shared" si="47"/>
        <v>0,00</v>
      </c>
      <c r="U81" s="143" t="str">
        <f t="shared" si="48"/>
        <v>0,00</v>
      </c>
      <c r="V81" s="145">
        <v>0</v>
      </c>
      <c r="W81" s="145">
        <v>0</v>
      </c>
      <c r="X81" s="146">
        <v>0</v>
      </c>
      <c r="Y81" s="147">
        <v>0.65</v>
      </c>
      <c r="Z81" s="147">
        <v>3</v>
      </c>
      <c r="AA81" s="147">
        <v>1.08</v>
      </c>
      <c r="AB81" s="147">
        <v>1.32</v>
      </c>
      <c r="AC81" s="147">
        <v>1</v>
      </c>
      <c r="AD81" s="148">
        <f t="shared" si="49"/>
        <v>0</v>
      </c>
      <c r="AE81" s="147">
        <f t="shared" si="50"/>
        <v>0.5</v>
      </c>
      <c r="AF81" s="149">
        <f t="shared" si="39"/>
        <v>0.5</v>
      </c>
      <c r="AG81" s="147" t="str">
        <f t="shared" si="51"/>
        <v>0</v>
      </c>
      <c r="AH81" s="149">
        <v>10</v>
      </c>
      <c r="AI81" s="147">
        <f t="shared" si="52"/>
        <v>18.05</v>
      </c>
      <c r="AJ81" s="150">
        <f t="shared" si="53"/>
        <v>0.81950000000000001</v>
      </c>
      <c r="AK81" s="151">
        <f t="shared" si="54"/>
        <v>0</v>
      </c>
    </row>
    <row r="82" spans="1:37" s="28" customFormat="1" ht="18.399999999999999" customHeight="1">
      <c r="A82" s="72">
        <v>70</v>
      </c>
      <c r="B82" s="74"/>
      <c r="C82" s="75"/>
      <c r="D82" s="81"/>
      <c r="E82" s="76"/>
      <c r="F82" s="77"/>
      <c r="G82" s="78">
        <f t="shared" si="40"/>
        <v>0</v>
      </c>
      <c r="H82" s="78">
        <f t="shared" si="41"/>
        <v>0</v>
      </c>
      <c r="I82" s="79">
        <f t="shared" si="42"/>
        <v>0</v>
      </c>
      <c r="J82" s="80"/>
      <c r="K82" s="139">
        <v>0</v>
      </c>
      <c r="L82" s="140">
        <v>0</v>
      </c>
      <c r="M82" s="140">
        <v>0</v>
      </c>
      <c r="N82" s="141">
        <v>0</v>
      </c>
      <c r="O82" s="142">
        <v>0</v>
      </c>
      <c r="P82" s="143">
        <f t="shared" si="43"/>
        <v>0</v>
      </c>
      <c r="Q82" s="143">
        <f t="shared" si="44"/>
        <v>0</v>
      </c>
      <c r="R82" s="144" t="str">
        <f t="shared" si="45"/>
        <v>0,00</v>
      </c>
      <c r="S82" s="143" t="str">
        <f t="shared" si="46"/>
        <v>0,00</v>
      </c>
      <c r="T82" s="143" t="str">
        <f t="shared" si="47"/>
        <v>0,00</v>
      </c>
      <c r="U82" s="143" t="str">
        <f t="shared" si="48"/>
        <v>0,00</v>
      </c>
      <c r="V82" s="145">
        <v>0</v>
      </c>
      <c r="W82" s="145">
        <v>0</v>
      </c>
      <c r="X82" s="146">
        <v>0</v>
      </c>
      <c r="Y82" s="147">
        <v>0.65</v>
      </c>
      <c r="Z82" s="147">
        <v>3</v>
      </c>
      <c r="AA82" s="147">
        <v>1.08</v>
      </c>
      <c r="AB82" s="147">
        <v>1.32</v>
      </c>
      <c r="AC82" s="147">
        <v>1</v>
      </c>
      <c r="AD82" s="148">
        <f t="shared" si="49"/>
        <v>0</v>
      </c>
      <c r="AE82" s="147">
        <f t="shared" si="50"/>
        <v>0.5</v>
      </c>
      <c r="AF82" s="149">
        <f t="shared" si="39"/>
        <v>0.5</v>
      </c>
      <c r="AG82" s="147" t="str">
        <f t="shared" si="51"/>
        <v>0</v>
      </c>
      <c r="AH82" s="149">
        <v>10</v>
      </c>
      <c r="AI82" s="147">
        <f t="shared" si="52"/>
        <v>18.05</v>
      </c>
      <c r="AJ82" s="150">
        <f t="shared" si="53"/>
        <v>0.81950000000000001</v>
      </c>
      <c r="AK82" s="151">
        <f t="shared" si="54"/>
        <v>0</v>
      </c>
    </row>
    <row r="83" spans="1:37" s="28" customFormat="1" ht="18.399999999999999" customHeight="1">
      <c r="A83" s="72">
        <v>71</v>
      </c>
      <c r="B83" s="74"/>
      <c r="C83" s="75"/>
      <c r="D83" s="81"/>
      <c r="E83" s="76"/>
      <c r="F83" s="77"/>
      <c r="G83" s="78">
        <f t="shared" si="40"/>
        <v>0</v>
      </c>
      <c r="H83" s="78">
        <f t="shared" si="41"/>
        <v>0</v>
      </c>
      <c r="I83" s="79">
        <f t="shared" si="42"/>
        <v>0</v>
      </c>
      <c r="J83" s="80"/>
      <c r="K83" s="139">
        <v>0</v>
      </c>
      <c r="L83" s="140">
        <v>0</v>
      </c>
      <c r="M83" s="140">
        <v>0</v>
      </c>
      <c r="N83" s="141">
        <v>0</v>
      </c>
      <c r="O83" s="142">
        <v>0</v>
      </c>
      <c r="P83" s="143">
        <f t="shared" si="43"/>
        <v>0</v>
      </c>
      <c r="Q83" s="143">
        <f t="shared" si="44"/>
        <v>0</v>
      </c>
      <c r="R83" s="144" t="str">
        <f t="shared" si="45"/>
        <v>0,00</v>
      </c>
      <c r="S83" s="143" t="str">
        <f t="shared" si="46"/>
        <v>0,00</v>
      </c>
      <c r="T83" s="143" t="str">
        <f t="shared" si="47"/>
        <v>0,00</v>
      </c>
      <c r="U83" s="143" t="str">
        <f t="shared" si="48"/>
        <v>0,00</v>
      </c>
      <c r="V83" s="145">
        <v>0</v>
      </c>
      <c r="W83" s="145">
        <v>0</v>
      </c>
      <c r="X83" s="146">
        <v>0</v>
      </c>
      <c r="Y83" s="147">
        <v>0.65</v>
      </c>
      <c r="Z83" s="147">
        <v>3</v>
      </c>
      <c r="AA83" s="147">
        <v>1.08</v>
      </c>
      <c r="AB83" s="147">
        <v>1.32</v>
      </c>
      <c r="AC83" s="147">
        <v>1</v>
      </c>
      <c r="AD83" s="148">
        <f t="shared" si="49"/>
        <v>0</v>
      </c>
      <c r="AE83" s="147">
        <f t="shared" si="50"/>
        <v>0.5</v>
      </c>
      <c r="AF83" s="149">
        <f t="shared" si="39"/>
        <v>0.5</v>
      </c>
      <c r="AG83" s="147" t="str">
        <f t="shared" si="51"/>
        <v>0</v>
      </c>
      <c r="AH83" s="149">
        <v>10</v>
      </c>
      <c r="AI83" s="147">
        <f t="shared" si="52"/>
        <v>18.05</v>
      </c>
      <c r="AJ83" s="150">
        <f t="shared" si="53"/>
        <v>0.81950000000000001</v>
      </c>
      <c r="AK83" s="151">
        <f t="shared" si="54"/>
        <v>0</v>
      </c>
    </row>
    <row r="84" spans="1:37" s="28" customFormat="1" ht="18.399999999999999" customHeight="1">
      <c r="A84" s="72">
        <v>72</v>
      </c>
      <c r="B84" s="74"/>
      <c r="C84" s="75"/>
      <c r="D84" s="81"/>
      <c r="E84" s="76"/>
      <c r="F84" s="77"/>
      <c r="G84" s="78">
        <f t="shared" si="40"/>
        <v>0</v>
      </c>
      <c r="H84" s="78">
        <f t="shared" si="41"/>
        <v>0</v>
      </c>
      <c r="I84" s="79">
        <f t="shared" si="42"/>
        <v>0</v>
      </c>
      <c r="J84" s="80"/>
      <c r="K84" s="139">
        <v>0</v>
      </c>
      <c r="L84" s="140">
        <v>0</v>
      </c>
      <c r="M84" s="140">
        <v>0</v>
      </c>
      <c r="N84" s="141">
        <v>0</v>
      </c>
      <c r="O84" s="142">
        <v>0</v>
      </c>
      <c r="P84" s="143">
        <f t="shared" si="43"/>
        <v>0</v>
      </c>
      <c r="Q84" s="143">
        <f t="shared" si="44"/>
        <v>0</v>
      </c>
      <c r="R84" s="144" t="str">
        <f t="shared" si="45"/>
        <v>0,00</v>
      </c>
      <c r="S84" s="143" t="str">
        <f t="shared" si="46"/>
        <v>0,00</v>
      </c>
      <c r="T84" s="143" t="str">
        <f t="shared" si="47"/>
        <v>0,00</v>
      </c>
      <c r="U84" s="143" t="str">
        <f t="shared" si="48"/>
        <v>0,00</v>
      </c>
      <c r="V84" s="145">
        <v>0</v>
      </c>
      <c r="W84" s="145">
        <v>0</v>
      </c>
      <c r="X84" s="146">
        <v>0</v>
      </c>
      <c r="Y84" s="147">
        <v>0.65</v>
      </c>
      <c r="Z84" s="147">
        <v>3</v>
      </c>
      <c r="AA84" s="147">
        <v>1.08</v>
      </c>
      <c r="AB84" s="147">
        <v>1.32</v>
      </c>
      <c r="AC84" s="147">
        <v>1</v>
      </c>
      <c r="AD84" s="148">
        <f t="shared" si="49"/>
        <v>0</v>
      </c>
      <c r="AE84" s="147">
        <f t="shared" si="50"/>
        <v>0.5</v>
      </c>
      <c r="AF84" s="149">
        <f t="shared" si="39"/>
        <v>0.5</v>
      </c>
      <c r="AG84" s="147" t="str">
        <f t="shared" si="51"/>
        <v>0</v>
      </c>
      <c r="AH84" s="149">
        <v>10</v>
      </c>
      <c r="AI84" s="147">
        <f t="shared" si="52"/>
        <v>18.05</v>
      </c>
      <c r="AJ84" s="150">
        <f t="shared" si="53"/>
        <v>0.81950000000000001</v>
      </c>
      <c r="AK84" s="151">
        <f t="shared" si="54"/>
        <v>0</v>
      </c>
    </row>
    <row r="85" spans="1:37" s="28" customFormat="1" ht="18.399999999999999" customHeight="1">
      <c r="A85" s="72">
        <v>73</v>
      </c>
      <c r="B85" s="74"/>
      <c r="C85" s="75"/>
      <c r="D85" s="81"/>
      <c r="E85" s="76"/>
      <c r="F85" s="77"/>
      <c r="G85" s="78">
        <f t="shared" si="40"/>
        <v>0</v>
      </c>
      <c r="H85" s="78">
        <f t="shared" si="41"/>
        <v>0</v>
      </c>
      <c r="I85" s="79">
        <f t="shared" si="42"/>
        <v>0</v>
      </c>
      <c r="J85" s="80"/>
      <c r="K85" s="139">
        <v>0</v>
      </c>
      <c r="L85" s="140">
        <v>0</v>
      </c>
      <c r="M85" s="140">
        <v>0</v>
      </c>
      <c r="N85" s="141">
        <v>0</v>
      </c>
      <c r="O85" s="142">
        <v>0</v>
      </c>
      <c r="P85" s="143">
        <f t="shared" si="43"/>
        <v>0</v>
      </c>
      <c r="Q85" s="143">
        <f t="shared" si="44"/>
        <v>0</v>
      </c>
      <c r="R85" s="144" t="str">
        <f t="shared" si="45"/>
        <v>0,00</v>
      </c>
      <c r="S85" s="143" t="str">
        <f t="shared" si="46"/>
        <v>0,00</v>
      </c>
      <c r="T85" s="143" t="str">
        <f t="shared" si="47"/>
        <v>0,00</v>
      </c>
      <c r="U85" s="143" t="str">
        <f t="shared" si="48"/>
        <v>0,00</v>
      </c>
      <c r="V85" s="145">
        <v>0</v>
      </c>
      <c r="W85" s="145">
        <v>0</v>
      </c>
      <c r="X85" s="146">
        <v>0</v>
      </c>
      <c r="Y85" s="147">
        <v>0.65</v>
      </c>
      <c r="Z85" s="147">
        <v>3</v>
      </c>
      <c r="AA85" s="147">
        <v>1.08</v>
      </c>
      <c r="AB85" s="147">
        <v>1.32</v>
      </c>
      <c r="AC85" s="147">
        <v>1</v>
      </c>
      <c r="AD85" s="148">
        <f t="shared" si="49"/>
        <v>0</v>
      </c>
      <c r="AE85" s="147">
        <f t="shared" si="50"/>
        <v>0.5</v>
      </c>
      <c r="AF85" s="149">
        <f t="shared" si="39"/>
        <v>0.5</v>
      </c>
      <c r="AG85" s="147" t="str">
        <f t="shared" si="51"/>
        <v>0</v>
      </c>
      <c r="AH85" s="149">
        <v>10</v>
      </c>
      <c r="AI85" s="147">
        <f t="shared" si="52"/>
        <v>18.05</v>
      </c>
      <c r="AJ85" s="150">
        <f t="shared" si="53"/>
        <v>0.81950000000000001</v>
      </c>
      <c r="AK85" s="151">
        <f t="shared" si="54"/>
        <v>0</v>
      </c>
    </row>
    <row r="86" spans="1:37" s="28" customFormat="1" ht="18.399999999999999" customHeight="1">
      <c r="A86" s="72">
        <v>74</v>
      </c>
      <c r="B86" s="74"/>
      <c r="C86" s="75"/>
      <c r="D86" s="81"/>
      <c r="E86" s="76"/>
      <c r="F86" s="77"/>
      <c r="G86" s="78">
        <f t="shared" si="40"/>
        <v>0</v>
      </c>
      <c r="H86" s="78">
        <f t="shared" si="41"/>
        <v>0</v>
      </c>
      <c r="I86" s="79">
        <f t="shared" si="42"/>
        <v>0</v>
      </c>
      <c r="J86" s="80"/>
      <c r="K86" s="139">
        <v>0</v>
      </c>
      <c r="L86" s="140">
        <v>0</v>
      </c>
      <c r="M86" s="140">
        <v>0</v>
      </c>
      <c r="N86" s="141">
        <v>0</v>
      </c>
      <c r="O86" s="142">
        <v>0</v>
      </c>
      <c r="P86" s="143">
        <f t="shared" si="43"/>
        <v>0</v>
      </c>
      <c r="Q86" s="143">
        <f t="shared" si="44"/>
        <v>0</v>
      </c>
      <c r="R86" s="144" t="str">
        <f t="shared" si="45"/>
        <v>0,00</v>
      </c>
      <c r="S86" s="143" t="str">
        <f t="shared" si="46"/>
        <v>0,00</v>
      </c>
      <c r="T86" s="143" t="str">
        <f t="shared" si="47"/>
        <v>0,00</v>
      </c>
      <c r="U86" s="143" t="str">
        <f t="shared" si="48"/>
        <v>0,00</v>
      </c>
      <c r="V86" s="145">
        <v>0</v>
      </c>
      <c r="W86" s="145">
        <v>0</v>
      </c>
      <c r="X86" s="146">
        <v>0</v>
      </c>
      <c r="Y86" s="147">
        <v>0.65</v>
      </c>
      <c r="Z86" s="147">
        <v>3</v>
      </c>
      <c r="AA86" s="147">
        <v>1.08</v>
      </c>
      <c r="AB86" s="147">
        <v>1.32</v>
      </c>
      <c r="AC86" s="147">
        <v>1</v>
      </c>
      <c r="AD86" s="148">
        <f t="shared" si="49"/>
        <v>0</v>
      </c>
      <c r="AE86" s="147">
        <f t="shared" si="50"/>
        <v>0.5</v>
      </c>
      <c r="AF86" s="149">
        <f t="shared" si="39"/>
        <v>0.5</v>
      </c>
      <c r="AG86" s="147" t="str">
        <f t="shared" si="51"/>
        <v>0</v>
      </c>
      <c r="AH86" s="149">
        <v>10</v>
      </c>
      <c r="AI86" s="147">
        <f t="shared" si="52"/>
        <v>18.05</v>
      </c>
      <c r="AJ86" s="150">
        <f t="shared" si="53"/>
        <v>0.81950000000000001</v>
      </c>
      <c r="AK86" s="151">
        <f t="shared" si="54"/>
        <v>0</v>
      </c>
    </row>
    <row r="87" spans="1:37" s="28" customFormat="1" ht="18.399999999999999" customHeight="1">
      <c r="A87" s="72">
        <v>75</v>
      </c>
      <c r="B87" s="74"/>
      <c r="C87" s="75"/>
      <c r="D87" s="81"/>
      <c r="E87" s="76"/>
      <c r="F87" s="77"/>
      <c r="G87" s="78">
        <f t="shared" si="40"/>
        <v>0</v>
      </c>
      <c r="H87" s="78">
        <f t="shared" si="41"/>
        <v>0</v>
      </c>
      <c r="I87" s="79">
        <f t="shared" si="42"/>
        <v>0</v>
      </c>
      <c r="J87" s="80"/>
      <c r="K87" s="139">
        <v>0</v>
      </c>
      <c r="L87" s="140">
        <v>0</v>
      </c>
      <c r="M87" s="140">
        <v>0</v>
      </c>
      <c r="N87" s="141">
        <v>0</v>
      </c>
      <c r="O87" s="142">
        <v>0</v>
      </c>
      <c r="P87" s="143">
        <f t="shared" si="43"/>
        <v>0</v>
      </c>
      <c r="Q87" s="143">
        <f t="shared" si="44"/>
        <v>0</v>
      </c>
      <c r="R87" s="144" t="str">
        <f t="shared" si="45"/>
        <v>0,00</v>
      </c>
      <c r="S87" s="143" t="str">
        <f t="shared" si="46"/>
        <v>0,00</v>
      </c>
      <c r="T87" s="143" t="str">
        <f t="shared" si="47"/>
        <v>0,00</v>
      </c>
      <c r="U87" s="143" t="str">
        <f t="shared" si="48"/>
        <v>0,00</v>
      </c>
      <c r="V87" s="145">
        <v>0</v>
      </c>
      <c r="W87" s="145">
        <v>0</v>
      </c>
      <c r="X87" s="146">
        <v>0</v>
      </c>
      <c r="Y87" s="147">
        <v>0.65</v>
      </c>
      <c r="Z87" s="147">
        <v>3</v>
      </c>
      <c r="AA87" s="147">
        <v>1.08</v>
      </c>
      <c r="AB87" s="147">
        <v>1.32</v>
      </c>
      <c r="AC87" s="147">
        <v>1</v>
      </c>
      <c r="AD87" s="148">
        <f t="shared" si="49"/>
        <v>0</v>
      </c>
      <c r="AE87" s="147">
        <f t="shared" si="50"/>
        <v>0.5</v>
      </c>
      <c r="AF87" s="149">
        <f t="shared" si="39"/>
        <v>0.5</v>
      </c>
      <c r="AG87" s="147" t="str">
        <f t="shared" si="51"/>
        <v>0</v>
      </c>
      <c r="AH87" s="149">
        <v>10</v>
      </c>
      <c r="AI87" s="147">
        <f t="shared" si="52"/>
        <v>18.05</v>
      </c>
      <c r="AJ87" s="150">
        <f t="shared" si="53"/>
        <v>0.81950000000000001</v>
      </c>
      <c r="AK87" s="151">
        <f t="shared" si="54"/>
        <v>0</v>
      </c>
    </row>
    <row r="88" spans="1:37" s="28" customFormat="1" ht="18.399999999999999" customHeight="1">
      <c r="A88" s="72">
        <v>76</v>
      </c>
      <c r="B88" s="74"/>
      <c r="C88" s="75"/>
      <c r="D88" s="81"/>
      <c r="E88" s="76"/>
      <c r="F88" s="77"/>
      <c r="G88" s="78">
        <f t="shared" si="40"/>
        <v>0</v>
      </c>
      <c r="H88" s="78">
        <f t="shared" si="41"/>
        <v>0</v>
      </c>
      <c r="I88" s="79">
        <f t="shared" si="42"/>
        <v>0</v>
      </c>
      <c r="J88" s="80"/>
      <c r="K88" s="139">
        <v>0</v>
      </c>
      <c r="L88" s="140">
        <v>0</v>
      </c>
      <c r="M88" s="140">
        <v>0</v>
      </c>
      <c r="N88" s="141">
        <v>0</v>
      </c>
      <c r="O88" s="142">
        <v>0</v>
      </c>
      <c r="P88" s="143">
        <f t="shared" si="43"/>
        <v>0</v>
      </c>
      <c r="Q88" s="143">
        <f t="shared" si="44"/>
        <v>0</v>
      </c>
      <c r="R88" s="144" t="str">
        <f t="shared" si="45"/>
        <v>0,00</v>
      </c>
      <c r="S88" s="143" t="str">
        <f t="shared" si="46"/>
        <v>0,00</v>
      </c>
      <c r="T88" s="143" t="str">
        <f t="shared" si="47"/>
        <v>0,00</v>
      </c>
      <c r="U88" s="143" t="str">
        <f t="shared" si="48"/>
        <v>0,00</v>
      </c>
      <c r="V88" s="145">
        <v>0</v>
      </c>
      <c r="W88" s="145">
        <v>0</v>
      </c>
      <c r="X88" s="146">
        <v>0</v>
      </c>
      <c r="Y88" s="147">
        <v>0.65</v>
      </c>
      <c r="Z88" s="147">
        <v>3</v>
      </c>
      <c r="AA88" s="147">
        <v>1.08</v>
      </c>
      <c r="AB88" s="147">
        <v>1.32</v>
      </c>
      <c r="AC88" s="147">
        <v>1</v>
      </c>
      <c r="AD88" s="148">
        <f t="shared" si="49"/>
        <v>0</v>
      </c>
      <c r="AE88" s="147">
        <f t="shared" si="50"/>
        <v>0.5</v>
      </c>
      <c r="AF88" s="149">
        <f t="shared" si="39"/>
        <v>0.5</v>
      </c>
      <c r="AG88" s="147" t="str">
        <f t="shared" si="51"/>
        <v>0</v>
      </c>
      <c r="AH88" s="149">
        <v>10</v>
      </c>
      <c r="AI88" s="147">
        <f t="shared" si="52"/>
        <v>18.05</v>
      </c>
      <c r="AJ88" s="150">
        <f t="shared" si="53"/>
        <v>0.81950000000000001</v>
      </c>
      <c r="AK88" s="151">
        <f t="shared" si="54"/>
        <v>0</v>
      </c>
    </row>
    <row r="89" spans="1:37" s="28" customFormat="1" ht="18.399999999999999" customHeight="1">
      <c r="A89" s="72">
        <v>77</v>
      </c>
      <c r="B89" s="74"/>
      <c r="C89" s="75"/>
      <c r="D89" s="81"/>
      <c r="E89" s="76"/>
      <c r="F89" s="77"/>
      <c r="G89" s="78">
        <f t="shared" si="40"/>
        <v>0</v>
      </c>
      <c r="H89" s="78">
        <f t="shared" si="41"/>
        <v>0</v>
      </c>
      <c r="I89" s="79">
        <f t="shared" si="42"/>
        <v>0</v>
      </c>
      <c r="J89" s="80"/>
      <c r="K89" s="139">
        <v>0</v>
      </c>
      <c r="L89" s="140">
        <v>0</v>
      </c>
      <c r="M89" s="140">
        <v>0</v>
      </c>
      <c r="N89" s="141">
        <v>0</v>
      </c>
      <c r="O89" s="142">
        <v>0</v>
      </c>
      <c r="P89" s="143">
        <f t="shared" si="43"/>
        <v>0</v>
      </c>
      <c r="Q89" s="143">
        <f t="shared" si="44"/>
        <v>0</v>
      </c>
      <c r="R89" s="144" t="str">
        <f t="shared" si="45"/>
        <v>0,00</v>
      </c>
      <c r="S89" s="143" t="str">
        <f t="shared" si="46"/>
        <v>0,00</v>
      </c>
      <c r="T89" s="143" t="str">
        <f t="shared" si="47"/>
        <v>0,00</v>
      </c>
      <c r="U89" s="143" t="str">
        <f t="shared" si="48"/>
        <v>0,00</v>
      </c>
      <c r="V89" s="145">
        <v>0</v>
      </c>
      <c r="W89" s="145">
        <v>0</v>
      </c>
      <c r="X89" s="146">
        <v>0</v>
      </c>
      <c r="Y89" s="147">
        <v>0.65</v>
      </c>
      <c r="Z89" s="147">
        <v>3</v>
      </c>
      <c r="AA89" s="147">
        <v>1.08</v>
      </c>
      <c r="AB89" s="147">
        <v>1.32</v>
      </c>
      <c r="AC89" s="147">
        <v>1</v>
      </c>
      <c r="AD89" s="148">
        <f t="shared" si="49"/>
        <v>0</v>
      </c>
      <c r="AE89" s="147">
        <f t="shared" si="50"/>
        <v>0.5</v>
      </c>
      <c r="AF89" s="149">
        <f t="shared" si="39"/>
        <v>0.5</v>
      </c>
      <c r="AG89" s="147" t="str">
        <f t="shared" si="51"/>
        <v>0</v>
      </c>
      <c r="AH89" s="149">
        <v>10</v>
      </c>
      <c r="AI89" s="147">
        <f t="shared" si="52"/>
        <v>18.05</v>
      </c>
      <c r="AJ89" s="150">
        <f t="shared" si="53"/>
        <v>0.81950000000000001</v>
      </c>
      <c r="AK89" s="151">
        <f t="shared" si="54"/>
        <v>0</v>
      </c>
    </row>
    <row r="90" spans="1:37" s="28" customFormat="1" ht="18.399999999999999" customHeight="1">
      <c r="A90" s="72">
        <v>78</v>
      </c>
      <c r="B90" s="74"/>
      <c r="C90" s="75"/>
      <c r="D90" s="81"/>
      <c r="E90" s="76"/>
      <c r="F90" s="77"/>
      <c r="G90" s="78">
        <f t="shared" si="40"/>
        <v>0</v>
      </c>
      <c r="H90" s="78">
        <f t="shared" si="41"/>
        <v>0</v>
      </c>
      <c r="I90" s="79">
        <f t="shared" si="42"/>
        <v>0</v>
      </c>
      <c r="J90" s="80"/>
      <c r="K90" s="139">
        <v>0</v>
      </c>
      <c r="L90" s="140">
        <v>0</v>
      </c>
      <c r="M90" s="140">
        <v>0</v>
      </c>
      <c r="N90" s="141">
        <v>0</v>
      </c>
      <c r="O90" s="142">
        <v>0</v>
      </c>
      <c r="P90" s="143">
        <f t="shared" si="43"/>
        <v>0</v>
      </c>
      <c r="Q90" s="143">
        <f t="shared" si="44"/>
        <v>0</v>
      </c>
      <c r="R90" s="144" t="str">
        <f t="shared" si="45"/>
        <v>0,00</v>
      </c>
      <c r="S90" s="143" t="str">
        <f t="shared" si="46"/>
        <v>0,00</v>
      </c>
      <c r="T90" s="143" t="str">
        <f t="shared" si="47"/>
        <v>0,00</v>
      </c>
      <c r="U90" s="143" t="str">
        <f t="shared" si="48"/>
        <v>0,00</v>
      </c>
      <c r="V90" s="145">
        <v>0</v>
      </c>
      <c r="W90" s="145">
        <v>0</v>
      </c>
      <c r="X90" s="146">
        <v>0</v>
      </c>
      <c r="Y90" s="147">
        <v>0.65</v>
      </c>
      <c r="Z90" s="147">
        <v>3</v>
      </c>
      <c r="AA90" s="147">
        <v>1.08</v>
      </c>
      <c r="AB90" s="147">
        <v>1.32</v>
      </c>
      <c r="AC90" s="147">
        <v>1</v>
      </c>
      <c r="AD90" s="148">
        <f t="shared" si="49"/>
        <v>0</v>
      </c>
      <c r="AE90" s="147">
        <f t="shared" si="50"/>
        <v>0.5</v>
      </c>
      <c r="AF90" s="149">
        <f t="shared" si="39"/>
        <v>0.5</v>
      </c>
      <c r="AG90" s="147" t="str">
        <f t="shared" si="51"/>
        <v>0</v>
      </c>
      <c r="AH90" s="149">
        <v>10</v>
      </c>
      <c r="AI90" s="147">
        <f t="shared" si="52"/>
        <v>18.05</v>
      </c>
      <c r="AJ90" s="150">
        <f t="shared" si="53"/>
        <v>0.81950000000000001</v>
      </c>
      <c r="AK90" s="151">
        <f t="shared" si="54"/>
        <v>0</v>
      </c>
    </row>
    <row r="91" spans="1:37" s="28" customFormat="1" ht="18.399999999999999" customHeight="1">
      <c r="A91" s="72">
        <v>79</v>
      </c>
      <c r="B91" s="74"/>
      <c r="C91" s="75"/>
      <c r="D91" s="81"/>
      <c r="E91" s="76"/>
      <c r="F91" s="77"/>
      <c r="G91" s="78">
        <f t="shared" si="40"/>
        <v>0</v>
      </c>
      <c r="H91" s="78">
        <f t="shared" si="41"/>
        <v>0</v>
      </c>
      <c r="I91" s="79">
        <f t="shared" si="42"/>
        <v>0</v>
      </c>
      <c r="J91" s="80"/>
      <c r="K91" s="139">
        <v>0</v>
      </c>
      <c r="L91" s="140">
        <v>0</v>
      </c>
      <c r="M91" s="140">
        <v>0</v>
      </c>
      <c r="N91" s="141">
        <v>0</v>
      </c>
      <c r="O91" s="142">
        <v>0</v>
      </c>
      <c r="P91" s="143">
        <f t="shared" si="43"/>
        <v>0</v>
      </c>
      <c r="Q91" s="143">
        <f t="shared" si="44"/>
        <v>0</v>
      </c>
      <c r="R91" s="144" t="str">
        <f t="shared" si="45"/>
        <v>0,00</v>
      </c>
      <c r="S91" s="143" t="str">
        <f t="shared" si="46"/>
        <v>0,00</v>
      </c>
      <c r="T91" s="143" t="str">
        <f t="shared" si="47"/>
        <v>0,00</v>
      </c>
      <c r="U91" s="143" t="str">
        <f t="shared" si="48"/>
        <v>0,00</v>
      </c>
      <c r="V91" s="145">
        <v>0</v>
      </c>
      <c r="W91" s="145">
        <v>0</v>
      </c>
      <c r="X91" s="146">
        <v>0</v>
      </c>
      <c r="Y91" s="147">
        <v>0.65</v>
      </c>
      <c r="Z91" s="147">
        <v>3</v>
      </c>
      <c r="AA91" s="147">
        <v>1.08</v>
      </c>
      <c r="AB91" s="147">
        <v>1.32</v>
      </c>
      <c r="AC91" s="147">
        <v>1</v>
      </c>
      <c r="AD91" s="148">
        <f t="shared" si="49"/>
        <v>0</v>
      </c>
      <c r="AE91" s="147">
        <f t="shared" si="50"/>
        <v>0.5</v>
      </c>
      <c r="AF91" s="149">
        <f t="shared" si="39"/>
        <v>0.5</v>
      </c>
      <c r="AG91" s="147" t="str">
        <f t="shared" si="51"/>
        <v>0</v>
      </c>
      <c r="AH91" s="149">
        <v>10</v>
      </c>
      <c r="AI91" s="147">
        <f t="shared" si="52"/>
        <v>18.05</v>
      </c>
      <c r="AJ91" s="150">
        <f t="shared" si="53"/>
        <v>0.81950000000000001</v>
      </c>
      <c r="AK91" s="151">
        <f t="shared" si="54"/>
        <v>0</v>
      </c>
    </row>
    <row r="92" spans="1:37" s="28" customFormat="1" ht="18.399999999999999" customHeight="1">
      <c r="A92" s="72">
        <v>80</v>
      </c>
      <c r="B92" s="74"/>
      <c r="C92" s="75"/>
      <c r="D92" s="81"/>
      <c r="E92" s="76"/>
      <c r="F92" s="77"/>
      <c r="G92" s="78">
        <f t="shared" si="40"/>
        <v>0</v>
      </c>
      <c r="H92" s="78">
        <f t="shared" si="41"/>
        <v>0</v>
      </c>
      <c r="I92" s="79">
        <f t="shared" si="42"/>
        <v>0</v>
      </c>
      <c r="J92" s="80"/>
      <c r="K92" s="139">
        <v>0</v>
      </c>
      <c r="L92" s="140">
        <v>0</v>
      </c>
      <c r="M92" s="140">
        <v>0</v>
      </c>
      <c r="N92" s="141">
        <v>0</v>
      </c>
      <c r="O92" s="142">
        <v>0</v>
      </c>
      <c r="P92" s="143">
        <f t="shared" si="43"/>
        <v>0</v>
      </c>
      <c r="Q92" s="143">
        <f t="shared" si="44"/>
        <v>0</v>
      </c>
      <c r="R92" s="144" t="str">
        <f t="shared" si="45"/>
        <v>0,00</v>
      </c>
      <c r="S92" s="143" t="str">
        <f t="shared" si="46"/>
        <v>0,00</v>
      </c>
      <c r="T92" s="143" t="str">
        <f t="shared" si="47"/>
        <v>0,00</v>
      </c>
      <c r="U92" s="143" t="str">
        <f t="shared" si="48"/>
        <v>0,00</v>
      </c>
      <c r="V92" s="145">
        <v>0</v>
      </c>
      <c r="W92" s="145">
        <v>0</v>
      </c>
      <c r="X92" s="146">
        <v>0</v>
      </c>
      <c r="Y92" s="147">
        <v>0.65</v>
      </c>
      <c r="Z92" s="147">
        <v>3</v>
      </c>
      <c r="AA92" s="147">
        <v>1.08</v>
      </c>
      <c r="AB92" s="147">
        <v>1.32</v>
      </c>
      <c r="AC92" s="147">
        <v>1</v>
      </c>
      <c r="AD92" s="148">
        <f t="shared" si="49"/>
        <v>0</v>
      </c>
      <c r="AE92" s="147">
        <f t="shared" si="50"/>
        <v>0.5</v>
      </c>
      <c r="AF92" s="149">
        <f t="shared" si="39"/>
        <v>0.5</v>
      </c>
      <c r="AG92" s="147" t="str">
        <f t="shared" si="51"/>
        <v>0</v>
      </c>
      <c r="AH92" s="149">
        <v>10</v>
      </c>
      <c r="AI92" s="147">
        <f t="shared" si="52"/>
        <v>18.05</v>
      </c>
      <c r="AJ92" s="150">
        <f t="shared" si="53"/>
        <v>0.81950000000000001</v>
      </c>
      <c r="AK92" s="151">
        <f t="shared" si="54"/>
        <v>0</v>
      </c>
    </row>
    <row r="93" spans="1:37" s="28" customFormat="1" ht="18.399999999999999" customHeight="1">
      <c r="A93" s="72">
        <v>81</v>
      </c>
      <c r="B93" s="74"/>
      <c r="C93" s="75"/>
      <c r="D93" s="81"/>
      <c r="E93" s="76"/>
      <c r="F93" s="77"/>
      <c r="G93" s="78">
        <f t="shared" si="40"/>
        <v>0</v>
      </c>
      <c r="H93" s="78">
        <f t="shared" si="41"/>
        <v>0</v>
      </c>
      <c r="I93" s="79">
        <f t="shared" si="42"/>
        <v>0</v>
      </c>
      <c r="J93" s="80"/>
      <c r="K93" s="139">
        <v>0</v>
      </c>
      <c r="L93" s="140">
        <v>0</v>
      </c>
      <c r="M93" s="140">
        <v>0</v>
      </c>
      <c r="N93" s="141">
        <v>0</v>
      </c>
      <c r="O93" s="142">
        <v>0</v>
      </c>
      <c r="P93" s="143">
        <f t="shared" si="43"/>
        <v>0</v>
      </c>
      <c r="Q93" s="143">
        <f t="shared" si="44"/>
        <v>0</v>
      </c>
      <c r="R93" s="144" t="str">
        <f t="shared" si="45"/>
        <v>0,00</v>
      </c>
      <c r="S93" s="143" t="str">
        <f t="shared" si="46"/>
        <v>0,00</v>
      </c>
      <c r="T93" s="143" t="str">
        <f t="shared" si="47"/>
        <v>0,00</v>
      </c>
      <c r="U93" s="143" t="str">
        <f t="shared" si="48"/>
        <v>0,00</v>
      </c>
      <c r="V93" s="145">
        <v>0</v>
      </c>
      <c r="W93" s="145">
        <v>0</v>
      </c>
      <c r="X93" s="146">
        <v>0</v>
      </c>
      <c r="Y93" s="147">
        <v>0.65</v>
      </c>
      <c r="Z93" s="147">
        <v>3</v>
      </c>
      <c r="AA93" s="147">
        <v>1.08</v>
      </c>
      <c r="AB93" s="147">
        <v>1.32</v>
      </c>
      <c r="AC93" s="147">
        <v>1</v>
      </c>
      <c r="AD93" s="148">
        <f t="shared" si="49"/>
        <v>0</v>
      </c>
      <c r="AE93" s="147">
        <f t="shared" si="50"/>
        <v>0.5</v>
      </c>
      <c r="AF93" s="149">
        <f t="shared" si="39"/>
        <v>0.5</v>
      </c>
      <c r="AG93" s="147" t="str">
        <f t="shared" si="51"/>
        <v>0</v>
      </c>
      <c r="AH93" s="149">
        <v>10</v>
      </c>
      <c r="AI93" s="147">
        <f t="shared" si="52"/>
        <v>18.05</v>
      </c>
      <c r="AJ93" s="150">
        <f t="shared" si="53"/>
        <v>0.81950000000000001</v>
      </c>
      <c r="AK93" s="151">
        <f t="shared" si="54"/>
        <v>0</v>
      </c>
    </row>
    <row r="94" spans="1:37" s="28" customFormat="1" ht="18.399999999999999" customHeight="1">
      <c r="A94" s="72">
        <v>82</v>
      </c>
      <c r="B94" s="74"/>
      <c r="C94" s="75"/>
      <c r="D94" s="81"/>
      <c r="E94" s="76"/>
      <c r="F94" s="77"/>
      <c r="G94" s="78">
        <f t="shared" si="40"/>
        <v>0</v>
      </c>
      <c r="H94" s="78">
        <f t="shared" si="41"/>
        <v>0</v>
      </c>
      <c r="I94" s="79">
        <f t="shared" si="42"/>
        <v>0</v>
      </c>
      <c r="J94" s="80"/>
      <c r="K94" s="139">
        <v>0</v>
      </c>
      <c r="L94" s="140">
        <v>0</v>
      </c>
      <c r="M94" s="140">
        <v>0</v>
      </c>
      <c r="N94" s="141">
        <v>0</v>
      </c>
      <c r="O94" s="142">
        <v>0</v>
      </c>
      <c r="P94" s="143">
        <f t="shared" si="43"/>
        <v>0</v>
      </c>
      <c r="Q94" s="143">
        <f t="shared" si="44"/>
        <v>0</v>
      </c>
      <c r="R94" s="144" t="str">
        <f t="shared" si="45"/>
        <v>0,00</v>
      </c>
      <c r="S94" s="143" t="str">
        <f t="shared" si="46"/>
        <v>0,00</v>
      </c>
      <c r="T94" s="143" t="str">
        <f t="shared" si="47"/>
        <v>0,00</v>
      </c>
      <c r="U94" s="143" t="str">
        <f t="shared" si="48"/>
        <v>0,00</v>
      </c>
      <c r="V94" s="145">
        <v>0</v>
      </c>
      <c r="W94" s="145">
        <v>0</v>
      </c>
      <c r="X94" s="146">
        <v>0</v>
      </c>
      <c r="Y94" s="147">
        <v>0.65</v>
      </c>
      <c r="Z94" s="147">
        <v>3</v>
      </c>
      <c r="AA94" s="147">
        <v>1.08</v>
      </c>
      <c r="AB94" s="147">
        <v>1.32</v>
      </c>
      <c r="AC94" s="147">
        <v>1</v>
      </c>
      <c r="AD94" s="148">
        <f t="shared" si="49"/>
        <v>0</v>
      </c>
      <c r="AE94" s="147">
        <f t="shared" si="50"/>
        <v>0.5</v>
      </c>
      <c r="AF94" s="149">
        <f t="shared" si="39"/>
        <v>0.5</v>
      </c>
      <c r="AG94" s="147" t="str">
        <f t="shared" si="51"/>
        <v>0</v>
      </c>
      <c r="AH94" s="149">
        <v>10</v>
      </c>
      <c r="AI94" s="147">
        <f t="shared" si="52"/>
        <v>18.05</v>
      </c>
      <c r="AJ94" s="150">
        <f t="shared" si="53"/>
        <v>0.81950000000000001</v>
      </c>
      <c r="AK94" s="151">
        <f t="shared" si="54"/>
        <v>0</v>
      </c>
    </row>
    <row r="95" spans="1:37" s="28" customFormat="1" ht="18.399999999999999" customHeight="1">
      <c r="A95" s="72">
        <v>83</v>
      </c>
      <c r="B95" s="74"/>
      <c r="C95" s="75"/>
      <c r="D95" s="81"/>
      <c r="E95" s="76"/>
      <c r="F95" s="77"/>
      <c r="G95" s="78">
        <f t="shared" si="40"/>
        <v>0</v>
      </c>
      <c r="H95" s="78">
        <f t="shared" si="41"/>
        <v>0</v>
      </c>
      <c r="I95" s="79">
        <f t="shared" si="42"/>
        <v>0</v>
      </c>
      <c r="J95" s="80"/>
      <c r="K95" s="139">
        <v>0</v>
      </c>
      <c r="L95" s="140">
        <v>0</v>
      </c>
      <c r="M95" s="140">
        <v>0</v>
      </c>
      <c r="N95" s="141">
        <v>0</v>
      </c>
      <c r="O95" s="142">
        <v>0</v>
      </c>
      <c r="P95" s="143">
        <f t="shared" si="43"/>
        <v>0</v>
      </c>
      <c r="Q95" s="143">
        <f t="shared" si="44"/>
        <v>0</v>
      </c>
      <c r="R95" s="144" t="str">
        <f t="shared" si="45"/>
        <v>0,00</v>
      </c>
      <c r="S95" s="143" t="str">
        <f t="shared" si="46"/>
        <v>0,00</v>
      </c>
      <c r="T95" s="143" t="str">
        <f t="shared" si="47"/>
        <v>0,00</v>
      </c>
      <c r="U95" s="143" t="str">
        <f t="shared" si="48"/>
        <v>0,00</v>
      </c>
      <c r="V95" s="145">
        <v>0</v>
      </c>
      <c r="W95" s="145">
        <v>0</v>
      </c>
      <c r="X95" s="146">
        <v>0</v>
      </c>
      <c r="Y95" s="147">
        <v>0.65</v>
      </c>
      <c r="Z95" s="147">
        <v>3</v>
      </c>
      <c r="AA95" s="147">
        <v>1.08</v>
      </c>
      <c r="AB95" s="147">
        <v>1.32</v>
      </c>
      <c r="AC95" s="147">
        <v>1</v>
      </c>
      <c r="AD95" s="148">
        <f t="shared" si="49"/>
        <v>0</v>
      </c>
      <c r="AE95" s="147">
        <f t="shared" si="50"/>
        <v>0.5</v>
      </c>
      <c r="AF95" s="149">
        <f t="shared" si="39"/>
        <v>0.5</v>
      </c>
      <c r="AG95" s="147" t="str">
        <f t="shared" si="51"/>
        <v>0</v>
      </c>
      <c r="AH95" s="149">
        <v>10</v>
      </c>
      <c r="AI95" s="147">
        <f t="shared" si="52"/>
        <v>18.05</v>
      </c>
      <c r="AJ95" s="150">
        <f t="shared" si="53"/>
        <v>0.81950000000000001</v>
      </c>
      <c r="AK95" s="151">
        <f t="shared" si="54"/>
        <v>0</v>
      </c>
    </row>
    <row r="96" spans="1:37" s="28" customFormat="1" ht="18.399999999999999" customHeight="1">
      <c r="A96" s="72">
        <v>84</v>
      </c>
      <c r="B96" s="74"/>
      <c r="C96" s="75"/>
      <c r="D96" s="81"/>
      <c r="E96" s="76"/>
      <c r="F96" s="77"/>
      <c r="G96" s="78">
        <f t="shared" si="40"/>
        <v>0</v>
      </c>
      <c r="H96" s="78">
        <f t="shared" si="41"/>
        <v>0</v>
      </c>
      <c r="I96" s="79">
        <f t="shared" si="42"/>
        <v>0</v>
      </c>
      <c r="J96" s="80"/>
      <c r="K96" s="139">
        <v>0</v>
      </c>
      <c r="L96" s="140">
        <v>0</v>
      </c>
      <c r="M96" s="140">
        <v>0</v>
      </c>
      <c r="N96" s="141">
        <v>0</v>
      </c>
      <c r="O96" s="142">
        <v>0</v>
      </c>
      <c r="P96" s="143">
        <f t="shared" si="43"/>
        <v>0</v>
      </c>
      <c r="Q96" s="143">
        <f t="shared" si="44"/>
        <v>0</v>
      </c>
      <c r="R96" s="144" t="str">
        <f t="shared" si="45"/>
        <v>0,00</v>
      </c>
      <c r="S96" s="143" t="str">
        <f t="shared" si="46"/>
        <v>0,00</v>
      </c>
      <c r="T96" s="143" t="str">
        <f t="shared" si="47"/>
        <v>0,00</v>
      </c>
      <c r="U96" s="143" t="str">
        <f t="shared" si="48"/>
        <v>0,00</v>
      </c>
      <c r="V96" s="145">
        <v>0</v>
      </c>
      <c r="W96" s="145">
        <v>0</v>
      </c>
      <c r="X96" s="146">
        <v>0</v>
      </c>
      <c r="Y96" s="147">
        <v>0.65</v>
      </c>
      <c r="Z96" s="147">
        <v>3</v>
      </c>
      <c r="AA96" s="147">
        <v>1.08</v>
      </c>
      <c r="AB96" s="147">
        <v>1.32</v>
      </c>
      <c r="AC96" s="147">
        <v>1</v>
      </c>
      <c r="AD96" s="148">
        <f t="shared" si="49"/>
        <v>0</v>
      </c>
      <c r="AE96" s="147">
        <f t="shared" si="50"/>
        <v>0.5</v>
      </c>
      <c r="AF96" s="149">
        <f t="shared" si="39"/>
        <v>0.5</v>
      </c>
      <c r="AG96" s="147" t="str">
        <f t="shared" si="51"/>
        <v>0</v>
      </c>
      <c r="AH96" s="149">
        <v>10</v>
      </c>
      <c r="AI96" s="147">
        <f t="shared" si="52"/>
        <v>18.05</v>
      </c>
      <c r="AJ96" s="150">
        <f t="shared" si="53"/>
        <v>0.81950000000000001</v>
      </c>
      <c r="AK96" s="151">
        <f t="shared" si="54"/>
        <v>0</v>
      </c>
    </row>
    <row r="97" spans="1:37" s="28" customFormat="1" ht="18.399999999999999" customHeight="1">
      <c r="A97" s="72">
        <v>85</v>
      </c>
      <c r="B97" s="74"/>
      <c r="C97" s="75"/>
      <c r="D97" s="81"/>
      <c r="E97" s="76"/>
      <c r="F97" s="77"/>
      <c r="G97" s="78">
        <f t="shared" si="40"/>
        <v>0</v>
      </c>
      <c r="H97" s="78">
        <f t="shared" si="41"/>
        <v>0</v>
      </c>
      <c r="I97" s="79">
        <f t="shared" si="42"/>
        <v>0</v>
      </c>
      <c r="J97" s="80"/>
      <c r="K97" s="139">
        <v>0</v>
      </c>
      <c r="L97" s="140">
        <v>0</v>
      </c>
      <c r="M97" s="140">
        <v>0</v>
      </c>
      <c r="N97" s="141">
        <v>0</v>
      </c>
      <c r="O97" s="142">
        <v>0</v>
      </c>
      <c r="P97" s="143">
        <f t="shared" si="43"/>
        <v>0</v>
      </c>
      <c r="Q97" s="143">
        <f t="shared" si="44"/>
        <v>0</v>
      </c>
      <c r="R97" s="144" t="str">
        <f t="shared" si="45"/>
        <v>0,00</v>
      </c>
      <c r="S97" s="143" t="str">
        <f t="shared" si="46"/>
        <v>0,00</v>
      </c>
      <c r="T97" s="143" t="str">
        <f t="shared" si="47"/>
        <v>0,00</v>
      </c>
      <c r="U97" s="143" t="str">
        <f t="shared" si="48"/>
        <v>0,00</v>
      </c>
      <c r="V97" s="145">
        <v>0</v>
      </c>
      <c r="W97" s="145">
        <v>0</v>
      </c>
      <c r="X97" s="146">
        <v>0</v>
      </c>
      <c r="Y97" s="147">
        <v>0.65</v>
      </c>
      <c r="Z97" s="147">
        <v>3</v>
      </c>
      <c r="AA97" s="147">
        <v>1.08</v>
      </c>
      <c r="AB97" s="147">
        <v>1.32</v>
      </c>
      <c r="AC97" s="147">
        <v>1</v>
      </c>
      <c r="AD97" s="148">
        <f t="shared" si="49"/>
        <v>0</v>
      </c>
      <c r="AE97" s="147">
        <f t="shared" si="50"/>
        <v>0.5</v>
      </c>
      <c r="AF97" s="149">
        <f t="shared" si="39"/>
        <v>0.5</v>
      </c>
      <c r="AG97" s="147" t="str">
        <f t="shared" si="51"/>
        <v>0</v>
      </c>
      <c r="AH97" s="149">
        <v>10</v>
      </c>
      <c r="AI97" s="147">
        <f t="shared" si="52"/>
        <v>18.05</v>
      </c>
      <c r="AJ97" s="150">
        <f t="shared" si="53"/>
        <v>0.81950000000000001</v>
      </c>
      <c r="AK97" s="151">
        <f t="shared" si="54"/>
        <v>0</v>
      </c>
    </row>
    <row r="98" spans="1:37" s="28" customFormat="1" ht="18.399999999999999" customHeight="1">
      <c r="A98" s="72">
        <v>86</v>
      </c>
      <c r="B98" s="74"/>
      <c r="C98" s="75"/>
      <c r="D98" s="81"/>
      <c r="E98" s="76"/>
      <c r="F98" s="77"/>
      <c r="G98" s="78">
        <f t="shared" si="40"/>
        <v>0</v>
      </c>
      <c r="H98" s="78">
        <f t="shared" si="41"/>
        <v>0</v>
      </c>
      <c r="I98" s="79">
        <f t="shared" si="42"/>
        <v>0</v>
      </c>
      <c r="J98" s="80"/>
      <c r="K98" s="139">
        <v>0</v>
      </c>
      <c r="L98" s="140">
        <v>0</v>
      </c>
      <c r="M98" s="140">
        <v>0</v>
      </c>
      <c r="N98" s="141">
        <v>0</v>
      </c>
      <c r="O98" s="142">
        <v>0</v>
      </c>
      <c r="P98" s="143">
        <f t="shared" si="43"/>
        <v>0</v>
      </c>
      <c r="Q98" s="143">
        <f t="shared" si="44"/>
        <v>0</v>
      </c>
      <c r="R98" s="144" t="str">
        <f t="shared" si="45"/>
        <v>0,00</v>
      </c>
      <c r="S98" s="143" t="str">
        <f t="shared" si="46"/>
        <v>0,00</v>
      </c>
      <c r="T98" s="143" t="str">
        <f t="shared" si="47"/>
        <v>0,00</v>
      </c>
      <c r="U98" s="143" t="str">
        <f t="shared" si="48"/>
        <v>0,00</v>
      </c>
      <c r="V98" s="145">
        <v>0</v>
      </c>
      <c r="W98" s="145">
        <v>0</v>
      </c>
      <c r="X98" s="146">
        <v>0</v>
      </c>
      <c r="Y98" s="147">
        <v>0.65</v>
      </c>
      <c r="Z98" s="147">
        <v>3</v>
      </c>
      <c r="AA98" s="147">
        <v>1.08</v>
      </c>
      <c r="AB98" s="147">
        <v>1.32</v>
      </c>
      <c r="AC98" s="147">
        <v>1</v>
      </c>
      <c r="AD98" s="148">
        <f t="shared" si="49"/>
        <v>0</v>
      </c>
      <c r="AE98" s="147">
        <f t="shared" si="50"/>
        <v>0.5</v>
      </c>
      <c r="AF98" s="149">
        <f t="shared" si="39"/>
        <v>0.5</v>
      </c>
      <c r="AG98" s="147" t="str">
        <f t="shared" si="51"/>
        <v>0</v>
      </c>
      <c r="AH98" s="149">
        <v>10</v>
      </c>
      <c r="AI98" s="147">
        <f t="shared" si="52"/>
        <v>18.05</v>
      </c>
      <c r="AJ98" s="150">
        <f t="shared" si="53"/>
        <v>0.81950000000000001</v>
      </c>
      <c r="AK98" s="151">
        <f t="shared" si="54"/>
        <v>0</v>
      </c>
    </row>
    <row r="99" spans="1:37" s="28" customFormat="1" ht="18.399999999999999" customHeight="1">
      <c r="A99" s="72">
        <v>87</v>
      </c>
      <c r="B99" s="74"/>
      <c r="C99" s="75"/>
      <c r="D99" s="81"/>
      <c r="E99" s="76"/>
      <c r="F99" s="77"/>
      <c r="G99" s="78">
        <f t="shared" si="40"/>
        <v>0</v>
      </c>
      <c r="H99" s="78">
        <f t="shared" si="41"/>
        <v>0</v>
      </c>
      <c r="I99" s="79">
        <f t="shared" si="42"/>
        <v>0</v>
      </c>
      <c r="J99" s="80"/>
      <c r="K99" s="139">
        <v>0</v>
      </c>
      <c r="L99" s="140">
        <v>0</v>
      </c>
      <c r="M99" s="140">
        <v>0</v>
      </c>
      <c r="N99" s="141">
        <v>0</v>
      </c>
      <c r="O99" s="142">
        <v>0</v>
      </c>
      <c r="P99" s="143">
        <f t="shared" si="43"/>
        <v>0</v>
      </c>
      <c r="Q99" s="143">
        <f t="shared" si="44"/>
        <v>0</v>
      </c>
      <c r="R99" s="144" t="str">
        <f t="shared" si="45"/>
        <v>0,00</v>
      </c>
      <c r="S99" s="143" t="str">
        <f t="shared" si="46"/>
        <v>0,00</v>
      </c>
      <c r="T99" s="143" t="str">
        <f t="shared" si="47"/>
        <v>0,00</v>
      </c>
      <c r="U99" s="143" t="str">
        <f t="shared" si="48"/>
        <v>0,00</v>
      </c>
      <c r="V99" s="145">
        <v>0</v>
      </c>
      <c r="W99" s="145">
        <v>0</v>
      </c>
      <c r="X99" s="146">
        <v>0</v>
      </c>
      <c r="Y99" s="147">
        <v>0.65</v>
      </c>
      <c r="Z99" s="147">
        <v>3</v>
      </c>
      <c r="AA99" s="147">
        <v>1.08</v>
      </c>
      <c r="AB99" s="147">
        <v>1.32</v>
      </c>
      <c r="AC99" s="147">
        <v>1</v>
      </c>
      <c r="AD99" s="148">
        <f t="shared" si="49"/>
        <v>0</v>
      </c>
      <c r="AE99" s="147">
        <f t="shared" si="50"/>
        <v>0.5</v>
      </c>
      <c r="AF99" s="149">
        <f t="shared" si="39"/>
        <v>0.5</v>
      </c>
      <c r="AG99" s="147" t="str">
        <f t="shared" si="51"/>
        <v>0</v>
      </c>
      <c r="AH99" s="149">
        <v>10</v>
      </c>
      <c r="AI99" s="147">
        <f t="shared" si="52"/>
        <v>18.05</v>
      </c>
      <c r="AJ99" s="150">
        <f t="shared" si="53"/>
        <v>0.81950000000000001</v>
      </c>
      <c r="AK99" s="151">
        <f t="shared" si="54"/>
        <v>0</v>
      </c>
    </row>
    <row r="100" spans="1:37" s="28" customFormat="1" ht="18.399999999999999" customHeight="1">
      <c r="A100" s="72">
        <v>88</v>
      </c>
      <c r="B100" s="74"/>
      <c r="C100" s="75"/>
      <c r="D100" s="81"/>
      <c r="E100" s="76"/>
      <c r="F100" s="77"/>
      <c r="G100" s="78">
        <f t="shared" si="40"/>
        <v>0</v>
      </c>
      <c r="H100" s="78">
        <f t="shared" si="41"/>
        <v>0</v>
      </c>
      <c r="I100" s="79">
        <f t="shared" si="42"/>
        <v>0</v>
      </c>
      <c r="J100" s="80"/>
      <c r="K100" s="139">
        <v>0</v>
      </c>
      <c r="L100" s="140">
        <v>0</v>
      </c>
      <c r="M100" s="140">
        <v>0</v>
      </c>
      <c r="N100" s="141">
        <v>0</v>
      </c>
      <c r="O100" s="142">
        <v>0</v>
      </c>
      <c r="P100" s="143">
        <f t="shared" si="43"/>
        <v>0</v>
      </c>
      <c r="Q100" s="143">
        <f t="shared" si="44"/>
        <v>0</v>
      </c>
      <c r="R100" s="144" t="str">
        <f t="shared" si="45"/>
        <v>0,00</v>
      </c>
      <c r="S100" s="143" t="str">
        <f t="shared" si="46"/>
        <v>0,00</v>
      </c>
      <c r="T100" s="143" t="str">
        <f t="shared" si="47"/>
        <v>0,00</v>
      </c>
      <c r="U100" s="143" t="str">
        <f t="shared" si="48"/>
        <v>0,00</v>
      </c>
      <c r="V100" s="145">
        <v>0</v>
      </c>
      <c r="W100" s="145">
        <v>0</v>
      </c>
      <c r="X100" s="146">
        <v>0</v>
      </c>
      <c r="Y100" s="147">
        <v>0.65</v>
      </c>
      <c r="Z100" s="147">
        <v>3</v>
      </c>
      <c r="AA100" s="147">
        <v>1.08</v>
      </c>
      <c r="AB100" s="147">
        <v>1.32</v>
      </c>
      <c r="AC100" s="147">
        <v>1</v>
      </c>
      <c r="AD100" s="148">
        <f t="shared" si="49"/>
        <v>0</v>
      </c>
      <c r="AE100" s="147">
        <f t="shared" si="50"/>
        <v>0.5</v>
      </c>
      <c r="AF100" s="149">
        <f t="shared" si="39"/>
        <v>0.5</v>
      </c>
      <c r="AG100" s="147" t="str">
        <f t="shared" si="51"/>
        <v>0</v>
      </c>
      <c r="AH100" s="149">
        <v>10</v>
      </c>
      <c r="AI100" s="147">
        <f t="shared" si="52"/>
        <v>18.05</v>
      </c>
      <c r="AJ100" s="150">
        <f t="shared" si="53"/>
        <v>0.81950000000000001</v>
      </c>
      <c r="AK100" s="151">
        <f t="shared" si="54"/>
        <v>0</v>
      </c>
    </row>
    <row r="101" spans="1:37" s="28" customFormat="1" ht="18.399999999999999" customHeight="1">
      <c r="A101" s="72">
        <v>89</v>
      </c>
      <c r="B101" s="74"/>
      <c r="C101" s="75"/>
      <c r="D101" s="81"/>
      <c r="E101" s="76"/>
      <c r="F101" s="77"/>
      <c r="G101" s="78">
        <f t="shared" si="40"/>
        <v>0</v>
      </c>
      <c r="H101" s="78">
        <f t="shared" si="41"/>
        <v>0</v>
      </c>
      <c r="I101" s="79">
        <f t="shared" si="42"/>
        <v>0</v>
      </c>
      <c r="J101" s="80"/>
      <c r="K101" s="139">
        <v>0</v>
      </c>
      <c r="L101" s="140">
        <v>0</v>
      </c>
      <c r="M101" s="140">
        <v>0</v>
      </c>
      <c r="N101" s="141">
        <v>0</v>
      </c>
      <c r="O101" s="142">
        <v>0</v>
      </c>
      <c r="P101" s="143">
        <f t="shared" si="43"/>
        <v>0</v>
      </c>
      <c r="Q101" s="143">
        <f t="shared" si="44"/>
        <v>0</v>
      </c>
      <c r="R101" s="144" t="str">
        <f t="shared" si="45"/>
        <v>0,00</v>
      </c>
      <c r="S101" s="143" t="str">
        <f t="shared" si="46"/>
        <v>0,00</v>
      </c>
      <c r="T101" s="143" t="str">
        <f t="shared" si="47"/>
        <v>0,00</v>
      </c>
      <c r="U101" s="143" t="str">
        <f t="shared" si="48"/>
        <v>0,00</v>
      </c>
      <c r="V101" s="145">
        <v>0</v>
      </c>
      <c r="W101" s="145">
        <v>0</v>
      </c>
      <c r="X101" s="146">
        <v>0</v>
      </c>
      <c r="Y101" s="147">
        <v>0.65</v>
      </c>
      <c r="Z101" s="147">
        <v>3</v>
      </c>
      <c r="AA101" s="147">
        <v>1.08</v>
      </c>
      <c r="AB101" s="147">
        <v>1.32</v>
      </c>
      <c r="AC101" s="147">
        <v>1</v>
      </c>
      <c r="AD101" s="148">
        <f t="shared" si="49"/>
        <v>0</v>
      </c>
      <c r="AE101" s="147">
        <f t="shared" si="50"/>
        <v>0.5</v>
      </c>
      <c r="AF101" s="149">
        <f t="shared" si="39"/>
        <v>0.5</v>
      </c>
      <c r="AG101" s="147" t="str">
        <f t="shared" si="51"/>
        <v>0</v>
      </c>
      <c r="AH101" s="149">
        <v>10</v>
      </c>
      <c r="AI101" s="147">
        <f t="shared" si="52"/>
        <v>18.05</v>
      </c>
      <c r="AJ101" s="150">
        <f t="shared" si="53"/>
        <v>0.81950000000000001</v>
      </c>
      <c r="AK101" s="151">
        <f t="shared" si="54"/>
        <v>0</v>
      </c>
    </row>
    <row r="102" spans="1:37" s="28" customFormat="1" ht="18.399999999999999" customHeight="1">
      <c r="A102" s="72">
        <v>90</v>
      </c>
      <c r="B102" s="74"/>
      <c r="C102" s="75"/>
      <c r="D102" s="81"/>
      <c r="E102" s="76"/>
      <c r="F102" s="77"/>
      <c r="G102" s="78">
        <f t="shared" si="40"/>
        <v>0</v>
      </c>
      <c r="H102" s="78">
        <f t="shared" si="41"/>
        <v>0</v>
      </c>
      <c r="I102" s="79">
        <f t="shared" si="42"/>
        <v>0</v>
      </c>
      <c r="J102" s="80"/>
      <c r="K102" s="139">
        <v>0</v>
      </c>
      <c r="L102" s="140">
        <v>0</v>
      </c>
      <c r="M102" s="140">
        <v>0</v>
      </c>
      <c r="N102" s="141">
        <v>0</v>
      </c>
      <c r="O102" s="142">
        <v>0</v>
      </c>
      <c r="P102" s="143">
        <f t="shared" si="43"/>
        <v>0</v>
      </c>
      <c r="Q102" s="143">
        <f t="shared" si="44"/>
        <v>0</v>
      </c>
      <c r="R102" s="144" t="str">
        <f t="shared" si="45"/>
        <v>0,00</v>
      </c>
      <c r="S102" s="143" t="str">
        <f t="shared" si="46"/>
        <v>0,00</v>
      </c>
      <c r="T102" s="143" t="str">
        <f t="shared" si="47"/>
        <v>0,00</v>
      </c>
      <c r="U102" s="143" t="str">
        <f t="shared" si="48"/>
        <v>0,00</v>
      </c>
      <c r="V102" s="145">
        <v>0</v>
      </c>
      <c r="W102" s="145">
        <v>0</v>
      </c>
      <c r="X102" s="146">
        <v>0</v>
      </c>
      <c r="Y102" s="147">
        <v>0.65</v>
      </c>
      <c r="Z102" s="147">
        <v>3</v>
      </c>
      <c r="AA102" s="147">
        <v>1.08</v>
      </c>
      <c r="AB102" s="147">
        <v>1.32</v>
      </c>
      <c r="AC102" s="147">
        <v>1</v>
      </c>
      <c r="AD102" s="148">
        <f t="shared" si="49"/>
        <v>0</v>
      </c>
      <c r="AE102" s="147">
        <f t="shared" si="50"/>
        <v>0.5</v>
      </c>
      <c r="AF102" s="149">
        <f t="shared" si="39"/>
        <v>0.5</v>
      </c>
      <c r="AG102" s="147" t="str">
        <f t="shared" si="51"/>
        <v>0</v>
      </c>
      <c r="AH102" s="149">
        <v>10</v>
      </c>
      <c r="AI102" s="147">
        <f t="shared" si="52"/>
        <v>18.05</v>
      </c>
      <c r="AJ102" s="150">
        <f t="shared" si="53"/>
        <v>0.81950000000000001</v>
      </c>
      <c r="AK102" s="151">
        <f t="shared" si="54"/>
        <v>0</v>
      </c>
    </row>
    <row r="103" spans="1:37" s="28" customFormat="1" ht="18.399999999999999" customHeight="1">
      <c r="A103" s="72">
        <v>91</v>
      </c>
      <c r="B103" s="74"/>
      <c r="C103" s="75"/>
      <c r="D103" s="81"/>
      <c r="E103" s="76"/>
      <c r="F103" s="77"/>
      <c r="G103" s="78">
        <f t="shared" si="40"/>
        <v>0</v>
      </c>
      <c r="H103" s="78">
        <f t="shared" si="41"/>
        <v>0</v>
      </c>
      <c r="I103" s="79">
        <f t="shared" si="42"/>
        <v>0</v>
      </c>
      <c r="J103" s="80"/>
      <c r="K103" s="139">
        <v>0</v>
      </c>
      <c r="L103" s="140">
        <v>0</v>
      </c>
      <c r="M103" s="140">
        <v>0</v>
      </c>
      <c r="N103" s="141">
        <v>0</v>
      </c>
      <c r="O103" s="142">
        <v>0</v>
      </c>
      <c r="P103" s="143">
        <f t="shared" si="43"/>
        <v>0</v>
      </c>
      <c r="Q103" s="143">
        <f t="shared" si="44"/>
        <v>0</v>
      </c>
      <c r="R103" s="144" t="str">
        <f t="shared" si="45"/>
        <v>0,00</v>
      </c>
      <c r="S103" s="143" t="str">
        <f t="shared" si="46"/>
        <v>0,00</v>
      </c>
      <c r="T103" s="143" t="str">
        <f t="shared" si="47"/>
        <v>0,00</v>
      </c>
      <c r="U103" s="143" t="str">
        <f t="shared" si="48"/>
        <v>0,00</v>
      </c>
      <c r="V103" s="145">
        <v>0</v>
      </c>
      <c r="W103" s="145">
        <v>0</v>
      </c>
      <c r="X103" s="146">
        <v>0</v>
      </c>
      <c r="Y103" s="147">
        <v>0.65</v>
      </c>
      <c r="Z103" s="147">
        <v>3</v>
      </c>
      <c r="AA103" s="147">
        <v>1.08</v>
      </c>
      <c r="AB103" s="147">
        <v>1.32</v>
      </c>
      <c r="AC103" s="147">
        <v>1</v>
      </c>
      <c r="AD103" s="148">
        <f t="shared" si="49"/>
        <v>0</v>
      </c>
      <c r="AE103" s="147">
        <f t="shared" si="50"/>
        <v>0.5</v>
      </c>
      <c r="AF103" s="149">
        <f t="shared" si="39"/>
        <v>0.5</v>
      </c>
      <c r="AG103" s="147" t="str">
        <f t="shared" si="51"/>
        <v>0</v>
      </c>
      <c r="AH103" s="149">
        <v>10</v>
      </c>
      <c r="AI103" s="147">
        <f t="shared" si="52"/>
        <v>18.05</v>
      </c>
      <c r="AJ103" s="150">
        <f t="shared" si="53"/>
        <v>0.81950000000000001</v>
      </c>
      <c r="AK103" s="151">
        <f t="shared" si="54"/>
        <v>0</v>
      </c>
    </row>
    <row r="104" spans="1:37" s="28" customFormat="1" ht="18.399999999999999" customHeight="1">
      <c r="A104" s="72">
        <v>92</v>
      </c>
      <c r="B104" s="74"/>
      <c r="C104" s="75"/>
      <c r="D104" s="81"/>
      <c r="E104" s="76"/>
      <c r="F104" s="77"/>
      <c r="G104" s="78">
        <f t="shared" si="40"/>
        <v>0</v>
      </c>
      <c r="H104" s="78">
        <f t="shared" si="41"/>
        <v>0</v>
      </c>
      <c r="I104" s="79">
        <f t="shared" si="42"/>
        <v>0</v>
      </c>
      <c r="J104" s="80"/>
      <c r="K104" s="139">
        <v>0</v>
      </c>
      <c r="L104" s="140">
        <v>0</v>
      </c>
      <c r="M104" s="140">
        <v>0</v>
      </c>
      <c r="N104" s="141">
        <v>0</v>
      </c>
      <c r="O104" s="142">
        <v>0</v>
      </c>
      <c r="P104" s="143">
        <f t="shared" si="43"/>
        <v>0</v>
      </c>
      <c r="Q104" s="143">
        <f t="shared" si="44"/>
        <v>0</v>
      </c>
      <c r="R104" s="144" t="str">
        <f t="shared" si="45"/>
        <v>0,00</v>
      </c>
      <c r="S104" s="143" t="str">
        <f t="shared" si="46"/>
        <v>0,00</v>
      </c>
      <c r="T104" s="143" t="str">
        <f t="shared" si="47"/>
        <v>0,00</v>
      </c>
      <c r="U104" s="143" t="str">
        <f t="shared" si="48"/>
        <v>0,00</v>
      </c>
      <c r="V104" s="145">
        <v>0</v>
      </c>
      <c r="W104" s="145">
        <v>0</v>
      </c>
      <c r="X104" s="146">
        <v>0</v>
      </c>
      <c r="Y104" s="147">
        <v>0.65</v>
      </c>
      <c r="Z104" s="147">
        <v>3</v>
      </c>
      <c r="AA104" s="147">
        <v>1.08</v>
      </c>
      <c r="AB104" s="147">
        <v>1.32</v>
      </c>
      <c r="AC104" s="147">
        <v>1</v>
      </c>
      <c r="AD104" s="148">
        <f t="shared" si="49"/>
        <v>0</v>
      </c>
      <c r="AE104" s="147">
        <f t="shared" si="50"/>
        <v>0.5</v>
      </c>
      <c r="AF104" s="149">
        <f t="shared" si="39"/>
        <v>0.5</v>
      </c>
      <c r="AG104" s="147" t="str">
        <f t="shared" si="51"/>
        <v>0</v>
      </c>
      <c r="AH104" s="149">
        <v>10</v>
      </c>
      <c r="AI104" s="147">
        <f t="shared" si="52"/>
        <v>18.05</v>
      </c>
      <c r="AJ104" s="150">
        <f t="shared" si="53"/>
        <v>0.81950000000000001</v>
      </c>
      <c r="AK104" s="151">
        <f t="shared" si="54"/>
        <v>0</v>
      </c>
    </row>
    <row r="105" spans="1:37" s="28" customFormat="1" ht="18.399999999999999" customHeight="1">
      <c r="A105" s="72">
        <v>93</v>
      </c>
      <c r="B105" s="74"/>
      <c r="C105" s="75"/>
      <c r="D105" s="81"/>
      <c r="E105" s="76"/>
      <c r="F105" s="77"/>
      <c r="G105" s="78">
        <f t="shared" si="40"/>
        <v>0</v>
      </c>
      <c r="H105" s="78">
        <f t="shared" si="41"/>
        <v>0</v>
      </c>
      <c r="I105" s="79">
        <f t="shared" si="42"/>
        <v>0</v>
      </c>
      <c r="J105" s="80"/>
      <c r="K105" s="139">
        <v>0</v>
      </c>
      <c r="L105" s="140">
        <v>0</v>
      </c>
      <c r="M105" s="140">
        <v>0</v>
      </c>
      <c r="N105" s="141">
        <v>0</v>
      </c>
      <c r="O105" s="142">
        <v>0</v>
      </c>
      <c r="P105" s="143">
        <f t="shared" si="43"/>
        <v>0</v>
      </c>
      <c r="Q105" s="143">
        <f t="shared" si="44"/>
        <v>0</v>
      </c>
      <c r="R105" s="144" t="str">
        <f t="shared" si="45"/>
        <v>0,00</v>
      </c>
      <c r="S105" s="143" t="str">
        <f t="shared" si="46"/>
        <v>0,00</v>
      </c>
      <c r="T105" s="143" t="str">
        <f t="shared" si="47"/>
        <v>0,00</v>
      </c>
      <c r="U105" s="143" t="str">
        <f t="shared" si="48"/>
        <v>0,00</v>
      </c>
      <c r="V105" s="145">
        <v>0</v>
      </c>
      <c r="W105" s="145">
        <v>0</v>
      </c>
      <c r="X105" s="146">
        <v>0</v>
      </c>
      <c r="Y105" s="147">
        <v>0.65</v>
      </c>
      <c r="Z105" s="147">
        <v>3</v>
      </c>
      <c r="AA105" s="147">
        <v>1.08</v>
      </c>
      <c r="AB105" s="147">
        <v>1.32</v>
      </c>
      <c r="AC105" s="147">
        <v>1</v>
      </c>
      <c r="AD105" s="148">
        <f t="shared" si="49"/>
        <v>0</v>
      </c>
      <c r="AE105" s="147">
        <f t="shared" si="50"/>
        <v>0.5</v>
      </c>
      <c r="AF105" s="149">
        <f t="shared" si="39"/>
        <v>0.5</v>
      </c>
      <c r="AG105" s="147" t="str">
        <f t="shared" si="51"/>
        <v>0</v>
      </c>
      <c r="AH105" s="149">
        <v>10</v>
      </c>
      <c r="AI105" s="147">
        <f t="shared" si="52"/>
        <v>18.05</v>
      </c>
      <c r="AJ105" s="150">
        <f t="shared" si="53"/>
        <v>0.81950000000000001</v>
      </c>
      <c r="AK105" s="151">
        <f t="shared" si="54"/>
        <v>0</v>
      </c>
    </row>
    <row r="106" spans="1:37" s="28" customFormat="1" ht="18.399999999999999" customHeight="1">
      <c r="A106" s="72">
        <v>94</v>
      </c>
      <c r="B106" s="74"/>
      <c r="C106" s="75"/>
      <c r="D106" s="81"/>
      <c r="E106" s="76"/>
      <c r="F106" s="77"/>
      <c r="G106" s="78">
        <f t="shared" si="40"/>
        <v>0</v>
      </c>
      <c r="H106" s="78">
        <f t="shared" si="41"/>
        <v>0</v>
      </c>
      <c r="I106" s="79">
        <f t="shared" si="42"/>
        <v>0</v>
      </c>
      <c r="J106" s="80"/>
      <c r="K106" s="139">
        <v>0</v>
      </c>
      <c r="L106" s="140">
        <v>0</v>
      </c>
      <c r="M106" s="140">
        <v>0</v>
      </c>
      <c r="N106" s="141">
        <v>0</v>
      </c>
      <c r="O106" s="142">
        <v>0</v>
      </c>
      <c r="P106" s="143">
        <f t="shared" si="43"/>
        <v>0</v>
      </c>
      <c r="Q106" s="143">
        <f t="shared" si="44"/>
        <v>0</v>
      </c>
      <c r="R106" s="144" t="str">
        <f t="shared" si="45"/>
        <v>0,00</v>
      </c>
      <c r="S106" s="143" t="str">
        <f t="shared" si="46"/>
        <v>0,00</v>
      </c>
      <c r="T106" s="143" t="str">
        <f t="shared" si="47"/>
        <v>0,00</v>
      </c>
      <c r="U106" s="143" t="str">
        <f t="shared" si="48"/>
        <v>0,00</v>
      </c>
      <c r="V106" s="145">
        <v>0</v>
      </c>
      <c r="W106" s="145">
        <v>0</v>
      </c>
      <c r="X106" s="146">
        <v>0</v>
      </c>
      <c r="Y106" s="147">
        <v>0.65</v>
      </c>
      <c r="Z106" s="147">
        <v>3</v>
      </c>
      <c r="AA106" s="147">
        <v>1.08</v>
      </c>
      <c r="AB106" s="147">
        <v>1.32</v>
      </c>
      <c r="AC106" s="147">
        <v>1</v>
      </c>
      <c r="AD106" s="148">
        <f t="shared" si="49"/>
        <v>0</v>
      </c>
      <c r="AE106" s="147">
        <f t="shared" si="50"/>
        <v>0.5</v>
      </c>
      <c r="AF106" s="149">
        <f t="shared" si="39"/>
        <v>0.5</v>
      </c>
      <c r="AG106" s="147" t="str">
        <f t="shared" si="51"/>
        <v>0</v>
      </c>
      <c r="AH106" s="149">
        <v>10</v>
      </c>
      <c r="AI106" s="147">
        <f t="shared" si="52"/>
        <v>18.05</v>
      </c>
      <c r="AJ106" s="150">
        <f t="shared" si="53"/>
        <v>0.81950000000000001</v>
      </c>
      <c r="AK106" s="151">
        <f t="shared" si="54"/>
        <v>0</v>
      </c>
    </row>
    <row r="107" spans="1:37" s="28" customFormat="1" ht="18.399999999999999" customHeight="1">
      <c r="A107" s="72">
        <v>95</v>
      </c>
      <c r="B107" s="74"/>
      <c r="C107" s="75"/>
      <c r="D107" s="81"/>
      <c r="E107" s="76"/>
      <c r="F107" s="77"/>
      <c r="G107" s="78">
        <f t="shared" si="40"/>
        <v>0</v>
      </c>
      <c r="H107" s="78">
        <f t="shared" si="41"/>
        <v>0</v>
      </c>
      <c r="I107" s="79">
        <f t="shared" si="42"/>
        <v>0</v>
      </c>
      <c r="J107" s="80"/>
      <c r="K107" s="139">
        <v>0</v>
      </c>
      <c r="L107" s="140">
        <v>0</v>
      </c>
      <c r="M107" s="140">
        <v>0</v>
      </c>
      <c r="N107" s="141">
        <v>0</v>
      </c>
      <c r="O107" s="142">
        <v>0</v>
      </c>
      <c r="P107" s="143">
        <f t="shared" si="43"/>
        <v>0</v>
      </c>
      <c r="Q107" s="143">
        <f t="shared" si="44"/>
        <v>0</v>
      </c>
      <c r="R107" s="144" t="str">
        <f t="shared" si="45"/>
        <v>0,00</v>
      </c>
      <c r="S107" s="143" t="str">
        <f t="shared" si="46"/>
        <v>0,00</v>
      </c>
      <c r="T107" s="143" t="str">
        <f t="shared" si="47"/>
        <v>0,00</v>
      </c>
      <c r="U107" s="143" t="str">
        <f t="shared" si="48"/>
        <v>0,00</v>
      </c>
      <c r="V107" s="145">
        <v>0</v>
      </c>
      <c r="W107" s="145">
        <v>0</v>
      </c>
      <c r="X107" s="146">
        <v>0</v>
      </c>
      <c r="Y107" s="147">
        <v>0.65</v>
      </c>
      <c r="Z107" s="147">
        <v>3</v>
      </c>
      <c r="AA107" s="147">
        <v>1.08</v>
      </c>
      <c r="AB107" s="147">
        <v>1.32</v>
      </c>
      <c r="AC107" s="147">
        <v>1</v>
      </c>
      <c r="AD107" s="148">
        <f t="shared" si="49"/>
        <v>0</v>
      </c>
      <c r="AE107" s="147">
        <f t="shared" si="50"/>
        <v>0.5</v>
      </c>
      <c r="AF107" s="149">
        <f t="shared" si="39"/>
        <v>0.5</v>
      </c>
      <c r="AG107" s="147" t="str">
        <f t="shared" si="51"/>
        <v>0</v>
      </c>
      <c r="AH107" s="149">
        <v>10</v>
      </c>
      <c r="AI107" s="147">
        <f t="shared" si="52"/>
        <v>18.05</v>
      </c>
      <c r="AJ107" s="150">
        <f t="shared" si="53"/>
        <v>0.81950000000000001</v>
      </c>
      <c r="AK107" s="151">
        <f t="shared" si="54"/>
        <v>0</v>
      </c>
    </row>
    <row r="108" spans="1:37" s="28" customFormat="1" ht="18.399999999999999" customHeight="1">
      <c r="A108" s="72">
        <v>96</v>
      </c>
      <c r="B108" s="74"/>
      <c r="C108" s="75"/>
      <c r="D108" s="81"/>
      <c r="E108" s="76"/>
      <c r="F108" s="77"/>
      <c r="G108" s="78">
        <f t="shared" si="40"/>
        <v>0</v>
      </c>
      <c r="H108" s="78">
        <f t="shared" si="41"/>
        <v>0</v>
      </c>
      <c r="I108" s="79">
        <f t="shared" si="42"/>
        <v>0</v>
      </c>
      <c r="J108" s="80"/>
      <c r="K108" s="139">
        <v>0</v>
      </c>
      <c r="L108" s="140">
        <v>0</v>
      </c>
      <c r="M108" s="140">
        <v>0</v>
      </c>
      <c r="N108" s="141">
        <v>0</v>
      </c>
      <c r="O108" s="142">
        <v>0</v>
      </c>
      <c r="P108" s="143">
        <f t="shared" si="43"/>
        <v>0</v>
      </c>
      <c r="Q108" s="143">
        <f t="shared" si="44"/>
        <v>0</v>
      </c>
      <c r="R108" s="144" t="str">
        <f t="shared" si="45"/>
        <v>0,00</v>
      </c>
      <c r="S108" s="143" t="str">
        <f t="shared" si="46"/>
        <v>0,00</v>
      </c>
      <c r="T108" s="143" t="str">
        <f t="shared" si="47"/>
        <v>0,00</v>
      </c>
      <c r="U108" s="143" t="str">
        <f t="shared" si="48"/>
        <v>0,00</v>
      </c>
      <c r="V108" s="145">
        <v>0</v>
      </c>
      <c r="W108" s="145">
        <v>0</v>
      </c>
      <c r="X108" s="146">
        <v>0</v>
      </c>
      <c r="Y108" s="147">
        <v>0.65</v>
      </c>
      <c r="Z108" s="147">
        <v>3</v>
      </c>
      <c r="AA108" s="147">
        <v>1.08</v>
      </c>
      <c r="AB108" s="147">
        <v>1.32</v>
      </c>
      <c r="AC108" s="147">
        <v>1</v>
      </c>
      <c r="AD108" s="148">
        <f t="shared" si="49"/>
        <v>0</v>
      </c>
      <c r="AE108" s="147">
        <f t="shared" si="50"/>
        <v>0.5</v>
      </c>
      <c r="AF108" s="149">
        <f t="shared" si="39"/>
        <v>0.5</v>
      </c>
      <c r="AG108" s="147" t="str">
        <f t="shared" si="51"/>
        <v>0</v>
      </c>
      <c r="AH108" s="149">
        <v>10</v>
      </c>
      <c r="AI108" s="147">
        <f t="shared" si="52"/>
        <v>18.05</v>
      </c>
      <c r="AJ108" s="150">
        <f t="shared" si="53"/>
        <v>0.81950000000000001</v>
      </c>
      <c r="AK108" s="151">
        <f t="shared" si="54"/>
        <v>0</v>
      </c>
    </row>
    <row r="109" spans="1:37" s="28" customFormat="1" ht="18.399999999999999" customHeight="1">
      <c r="A109" s="72">
        <v>97</v>
      </c>
      <c r="B109" s="74"/>
      <c r="C109" s="75"/>
      <c r="D109" s="81"/>
      <c r="E109" s="76"/>
      <c r="F109" s="77"/>
      <c r="G109" s="78">
        <f t="shared" si="40"/>
        <v>0</v>
      </c>
      <c r="H109" s="78">
        <f t="shared" si="41"/>
        <v>0</v>
      </c>
      <c r="I109" s="79">
        <f t="shared" si="42"/>
        <v>0</v>
      </c>
      <c r="J109" s="80"/>
      <c r="K109" s="139">
        <v>0</v>
      </c>
      <c r="L109" s="140">
        <v>0</v>
      </c>
      <c r="M109" s="140">
        <v>0</v>
      </c>
      <c r="N109" s="141">
        <v>0</v>
      </c>
      <c r="O109" s="142">
        <v>0</v>
      </c>
      <c r="P109" s="143">
        <f t="shared" si="43"/>
        <v>0</v>
      </c>
      <c r="Q109" s="143">
        <f t="shared" si="44"/>
        <v>0</v>
      </c>
      <c r="R109" s="144" t="str">
        <f t="shared" si="45"/>
        <v>0,00</v>
      </c>
      <c r="S109" s="143" t="str">
        <f t="shared" si="46"/>
        <v>0,00</v>
      </c>
      <c r="T109" s="143" t="str">
        <f t="shared" si="47"/>
        <v>0,00</v>
      </c>
      <c r="U109" s="143" t="str">
        <f t="shared" si="48"/>
        <v>0,00</v>
      </c>
      <c r="V109" s="145">
        <v>0</v>
      </c>
      <c r="W109" s="145">
        <v>0</v>
      </c>
      <c r="X109" s="146">
        <v>0</v>
      </c>
      <c r="Y109" s="147">
        <v>0.65</v>
      </c>
      <c r="Z109" s="147">
        <v>3</v>
      </c>
      <c r="AA109" s="147">
        <v>1.08</v>
      </c>
      <c r="AB109" s="147">
        <v>1.32</v>
      </c>
      <c r="AC109" s="147">
        <v>1</v>
      </c>
      <c r="AD109" s="148">
        <f t="shared" si="49"/>
        <v>0</v>
      </c>
      <c r="AE109" s="147">
        <f t="shared" si="50"/>
        <v>0.5</v>
      </c>
      <c r="AF109" s="149">
        <f t="shared" si="39"/>
        <v>0.5</v>
      </c>
      <c r="AG109" s="147" t="str">
        <f t="shared" si="51"/>
        <v>0</v>
      </c>
      <c r="AH109" s="149">
        <v>10</v>
      </c>
      <c r="AI109" s="147">
        <f t="shared" si="52"/>
        <v>18.05</v>
      </c>
      <c r="AJ109" s="150">
        <f t="shared" si="53"/>
        <v>0.81950000000000001</v>
      </c>
      <c r="AK109" s="151">
        <f t="shared" si="54"/>
        <v>0</v>
      </c>
    </row>
    <row r="110" spans="1:37" s="28" customFormat="1" ht="18.399999999999999" customHeight="1">
      <c r="A110" s="72">
        <v>98</v>
      </c>
      <c r="B110" s="74"/>
      <c r="C110" s="75"/>
      <c r="D110" s="81"/>
      <c r="E110" s="76"/>
      <c r="F110" s="77"/>
      <c r="G110" s="78">
        <f t="shared" si="40"/>
        <v>0</v>
      </c>
      <c r="H110" s="78">
        <f t="shared" si="41"/>
        <v>0</v>
      </c>
      <c r="I110" s="79">
        <f t="shared" si="42"/>
        <v>0</v>
      </c>
      <c r="J110" s="80"/>
      <c r="K110" s="139">
        <v>0</v>
      </c>
      <c r="L110" s="140">
        <v>0</v>
      </c>
      <c r="M110" s="140">
        <v>0</v>
      </c>
      <c r="N110" s="141">
        <v>0</v>
      </c>
      <c r="O110" s="142">
        <v>0</v>
      </c>
      <c r="P110" s="143">
        <f t="shared" si="43"/>
        <v>0</v>
      </c>
      <c r="Q110" s="143">
        <f t="shared" si="44"/>
        <v>0</v>
      </c>
      <c r="R110" s="144" t="str">
        <f t="shared" si="45"/>
        <v>0,00</v>
      </c>
      <c r="S110" s="143" t="str">
        <f t="shared" si="46"/>
        <v>0,00</v>
      </c>
      <c r="T110" s="143" t="str">
        <f t="shared" si="47"/>
        <v>0,00</v>
      </c>
      <c r="U110" s="143" t="str">
        <f t="shared" si="48"/>
        <v>0,00</v>
      </c>
      <c r="V110" s="145">
        <v>0</v>
      </c>
      <c r="W110" s="145">
        <v>0</v>
      </c>
      <c r="X110" s="146">
        <v>0</v>
      </c>
      <c r="Y110" s="147">
        <v>0.65</v>
      </c>
      <c r="Z110" s="147">
        <v>3</v>
      </c>
      <c r="AA110" s="147">
        <v>1.08</v>
      </c>
      <c r="AB110" s="147">
        <v>1.32</v>
      </c>
      <c r="AC110" s="147">
        <v>1</v>
      </c>
      <c r="AD110" s="148">
        <f t="shared" si="49"/>
        <v>0</v>
      </c>
      <c r="AE110" s="147">
        <f t="shared" si="50"/>
        <v>0.5</v>
      </c>
      <c r="AF110" s="149">
        <f t="shared" si="39"/>
        <v>0.5</v>
      </c>
      <c r="AG110" s="147" t="str">
        <f t="shared" si="51"/>
        <v>0</v>
      </c>
      <c r="AH110" s="149">
        <v>10</v>
      </c>
      <c r="AI110" s="147">
        <f t="shared" si="52"/>
        <v>18.05</v>
      </c>
      <c r="AJ110" s="150">
        <f t="shared" si="53"/>
        <v>0.81950000000000001</v>
      </c>
      <c r="AK110" s="151">
        <f t="shared" si="54"/>
        <v>0</v>
      </c>
    </row>
    <row r="111" spans="1:37" s="28" customFormat="1" ht="18.399999999999999" customHeight="1">
      <c r="A111" s="72">
        <v>99</v>
      </c>
      <c r="B111" s="74"/>
      <c r="C111" s="75"/>
      <c r="D111" s="81"/>
      <c r="E111" s="76"/>
      <c r="F111" s="77"/>
      <c r="G111" s="78">
        <f t="shared" si="40"/>
        <v>0</v>
      </c>
      <c r="H111" s="78">
        <f t="shared" si="41"/>
        <v>0</v>
      </c>
      <c r="I111" s="79">
        <f t="shared" si="42"/>
        <v>0</v>
      </c>
      <c r="J111" s="80"/>
      <c r="K111" s="139">
        <v>0</v>
      </c>
      <c r="L111" s="140">
        <v>0</v>
      </c>
      <c r="M111" s="140">
        <v>0</v>
      </c>
      <c r="N111" s="141">
        <v>0</v>
      </c>
      <c r="O111" s="142">
        <v>0</v>
      </c>
      <c r="P111" s="143">
        <f t="shared" si="43"/>
        <v>0</v>
      </c>
      <c r="Q111" s="143">
        <f t="shared" si="44"/>
        <v>0</v>
      </c>
      <c r="R111" s="144" t="str">
        <f t="shared" si="45"/>
        <v>0,00</v>
      </c>
      <c r="S111" s="143" t="str">
        <f t="shared" si="46"/>
        <v>0,00</v>
      </c>
      <c r="T111" s="143" t="str">
        <f t="shared" si="47"/>
        <v>0,00</v>
      </c>
      <c r="U111" s="143" t="str">
        <f t="shared" si="48"/>
        <v>0,00</v>
      </c>
      <c r="V111" s="145">
        <v>0</v>
      </c>
      <c r="W111" s="145">
        <v>0</v>
      </c>
      <c r="X111" s="146">
        <v>0</v>
      </c>
      <c r="Y111" s="147">
        <v>0.65</v>
      </c>
      <c r="Z111" s="147">
        <v>3</v>
      </c>
      <c r="AA111" s="147">
        <v>1.08</v>
      </c>
      <c r="AB111" s="147">
        <v>1.32</v>
      </c>
      <c r="AC111" s="147">
        <v>1</v>
      </c>
      <c r="AD111" s="148">
        <f t="shared" si="49"/>
        <v>0</v>
      </c>
      <c r="AE111" s="147">
        <f t="shared" si="50"/>
        <v>0.5</v>
      </c>
      <c r="AF111" s="149">
        <f t="shared" si="39"/>
        <v>0.5</v>
      </c>
      <c r="AG111" s="147" t="str">
        <f t="shared" si="51"/>
        <v>0</v>
      </c>
      <c r="AH111" s="149">
        <v>10</v>
      </c>
      <c r="AI111" s="147">
        <f t="shared" si="52"/>
        <v>18.05</v>
      </c>
      <c r="AJ111" s="150">
        <f t="shared" si="53"/>
        <v>0.81950000000000001</v>
      </c>
      <c r="AK111" s="151">
        <f t="shared" si="54"/>
        <v>0</v>
      </c>
    </row>
    <row r="112" spans="1:37" s="28" customFormat="1" ht="18.399999999999999" customHeight="1">
      <c r="A112" s="72">
        <v>100</v>
      </c>
      <c r="B112" s="74"/>
      <c r="C112" s="75"/>
      <c r="D112" s="81"/>
      <c r="E112" s="76"/>
      <c r="F112" s="77"/>
      <c r="G112" s="78">
        <f t="shared" si="40"/>
        <v>0</v>
      </c>
      <c r="H112" s="78">
        <f t="shared" si="41"/>
        <v>0</v>
      </c>
      <c r="I112" s="79">
        <f t="shared" si="42"/>
        <v>0</v>
      </c>
      <c r="J112" s="80"/>
      <c r="K112" s="139">
        <v>0</v>
      </c>
      <c r="L112" s="140">
        <v>0</v>
      </c>
      <c r="M112" s="140">
        <v>0</v>
      </c>
      <c r="N112" s="141">
        <v>0</v>
      </c>
      <c r="O112" s="142">
        <v>0</v>
      </c>
      <c r="P112" s="143">
        <f t="shared" si="43"/>
        <v>0</v>
      </c>
      <c r="Q112" s="143">
        <f t="shared" si="44"/>
        <v>0</v>
      </c>
      <c r="R112" s="144" t="str">
        <f t="shared" si="45"/>
        <v>0,00</v>
      </c>
      <c r="S112" s="143" t="str">
        <f t="shared" si="46"/>
        <v>0,00</v>
      </c>
      <c r="T112" s="143" t="str">
        <f t="shared" si="47"/>
        <v>0,00</v>
      </c>
      <c r="U112" s="143" t="str">
        <f t="shared" si="48"/>
        <v>0,00</v>
      </c>
      <c r="V112" s="145">
        <v>0</v>
      </c>
      <c r="W112" s="145">
        <v>0</v>
      </c>
      <c r="X112" s="146">
        <v>0</v>
      </c>
      <c r="Y112" s="147">
        <v>0.65</v>
      </c>
      <c r="Z112" s="147">
        <v>3</v>
      </c>
      <c r="AA112" s="147">
        <v>1.08</v>
      </c>
      <c r="AB112" s="147">
        <v>1.32</v>
      </c>
      <c r="AC112" s="147">
        <v>1</v>
      </c>
      <c r="AD112" s="148">
        <f t="shared" si="49"/>
        <v>0</v>
      </c>
      <c r="AE112" s="147">
        <f t="shared" si="50"/>
        <v>0.5</v>
      </c>
      <c r="AF112" s="149">
        <f t="shared" si="39"/>
        <v>0.5</v>
      </c>
      <c r="AG112" s="147" t="str">
        <f t="shared" si="51"/>
        <v>0</v>
      </c>
      <c r="AH112" s="149">
        <v>10</v>
      </c>
      <c r="AI112" s="147">
        <f t="shared" si="52"/>
        <v>18.05</v>
      </c>
      <c r="AJ112" s="150">
        <f t="shared" si="53"/>
        <v>0.81950000000000001</v>
      </c>
      <c r="AK112" s="151">
        <f t="shared" si="54"/>
        <v>0</v>
      </c>
    </row>
    <row r="113" spans="1:37" s="28" customFormat="1" ht="18.399999999999999" customHeight="1">
      <c r="A113" s="72">
        <v>101</v>
      </c>
      <c r="B113" s="74"/>
      <c r="C113" s="75"/>
      <c r="D113" s="81"/>
      <c r="E113" s="76"/>
      <c r="F113" s="77"/>
      <c r="G113" s="78">
        <f t="shared" si="40"/>
        <v>0</v>
      </c>
      <c r="H113" s="78">
        <f t="shared" si="41"/>
        <v>0</v>
      </c>
      <c r="I113" s="79">
        <f t="shared" si="42"/>
        <v>0</v>
      </c>
      <c r="J113" s="80"/>
      <c r="K113" s="139">
        <v>0</v>
      </c>
      <c r="L113" s="140">
        <v>0</v>
      </c>
      <c r="M113" s="140">
        <v>0</v>
      </c>
      <c r="N113" s="141">
        <v>0</v>
      </c>
      <c r="O113" s="142">
        <v>0</v>
      </c>
      <c r="P113" s="143">
        <f t="shared" si="43"/>
        <v>0</v>
      </c>
      <c r="Q113" s="143">
        <f t="shared" si="44"/>
        <v>0</v>
      </c>
      <c r="R113" s="144" t="str">
        <f t="shared" si="45"/>
        <v>0,00</v>
      </c>
      <c r="S113" s="143" t="str">
        <f t="shared" si="46"/>
        <v>0,00</v>
      </c>
      <c r="T113" s="143" t="str">
        <f t="shared" si="47"/>
        <v>0,00</v>
      </c>
      <c r="U113" s="143" t="str">
        <f t="shared" si="48"/>
        <v>0,00</v>
      </c>
      <c r="V113" s="145">
        <v>0</v>
      </c>
      <c r="W113" s="145">
        <v>0</v>
      </c>
      <c r="X113" s="146">
        <v>0</v>
      </c>
      <c r="Y113" s="147">
        <v>0.65</v>
      </c>
      <c r="Z113" s="147">
        <v>3</v>
      </c>
      <c r="AA113" s="147">
        <v>1.08</v>
      </c>
      <c r="AB113" s="147">
        <v>1.32</v>
      </c>
      <c r="AC113" s="147">
        <v>1</v>
      </c>
      <c r="AD113" s="148">
        <f t="shared" si="49"/>
        <v>0</v>
      </c>
      <c r="AE113" s="147">
        <f t="shared" si="50"/>
        <v>0.5</v>
      </c>
      <c r="AF113" s="149">
        <f t="shared" si="39"/>
        <v>0.5</v>
      </c>
      <c r="AG113" s="147" t="str">
        <f t="shared" si="51"/>
        <v>0</v>
      </c>
      <c r="AH113" s="149">
        <v>10</v>
      </c>
      <c r="AI113" s="147">
        <f t="shared" si="52"/>
        <v>18.05</v>
      </c>
      <c r="AJ113" s="150">
        <f t="shared" si="53"/>
        <v>0.81950000000000001</v>
      </c>
      <c r="AK113" s="151">
        <f t="shared" si="54"/>
        <v>0</v>
      </c>
    </row>
    <row r="114" spans="1:37" s="28" customFormat="1" ht="18.399999999999999" customHeight="1">
      <c r="A114" s="72">
        <v>102</v>
      </c>
      <c r="B114" s="74"/>
      <c r="C114" s="75"/>
      <c r="D114" s="81"/>
      <c r="E114" s="76"/>
      <c r="F114" s="77"/>
      <c r="G114" s="78">
        <f t="shared" si="40"/>
        <v>0</v>
      </c>
      <c r="H114" s="78">
        <f t="shared" si="41"/>
        <v>0</v>
      </c>
      <c r="I114" s="79">
        <f t="shared" si="42"/>
        <v>0</v>
      </c>
      <c r="J114" s="80"/>
      <c r="K114" s="139">
        <v>0</v>
      </c>
      <c r="L114" s="140">
        <v>0</v>
      </c>
      <c r="M114" s="140">
        <v>0</v>
      </c>
      <c r="N114" s="141">
        <v>0</v>
      </c>
      <c r="O114" s="142">
        <v>0</v>
      </c>
      <c r="P114" s="143">
        <f t="shared" si="43"/>
        <v>0</v>
      </c>
      <c r="Q114" s="143">
        <f t="shared" si="44"/>
        <v>0</v>
      </c>
      <c r="R114" s="144" t="str">
        <f t="shared" si="45"/>
        <v>0,00</v>
      </c>
      <c r="S114" s="143" t="str">
        <f t="shared" si="46"/>
        <v>0,00</v>
      </c>
      <c r="T114" s="143" t="str">
        <f t="shared" si="47"/>
        <v>0,00</v>
      </c>
      <c r="U114" s="143" t="str">
        <f t="shared" si="48"/>
        <v>0,00</v>
      </c>
      <c r="V114" s="145">
        <v>0</v>
      </c>
      <c r="W114" s="145">
        <v>0</v>
      </c>
      <c r="X114" s="146">
        <v>0</v>
      </c>
      <c r="Y114" s="147">
        <v>0.65</v>
      </c>
      <c r="Z114" s="147">
        <v>3</v>
      </c>
      <c r="AA114" s="147">
        <v>1.08</v>
      </c>
      <c r="AB114" s="147">
        <v>1.32</v>
      </c>
      <c r="AC114" s="147">
        <v>1</v>
      </c>
      <c r="AD114" s="148">
        <f t="shared" si="49"/>
        <v>0</v>
      </c>
      <c r="AE114" s="147">
        <f t="shared" si="50"/>
        <v>0.5</v>
      </c>
      <c r="AF114" s="149">
        <f t="shared" si="39"/>
        <v>0.5</v>
      </c>
      <c r="AG114" s="147" t="str">
        <f t="shared" si="51"/>
        <v>0</v>
      </c>
      <c r="AH114" s="149">
        <v>10</v>
      </c>
      <c r="AI114" s="147">
        <f t="shared" si="52"/>
        <v>18.05</v>
      </c>
      <c r="AJ114" s="150">
        <f t="shared" si="53"/>
        <v>0.81950000000000001</v>
      </c>
      <c r="AK114" s="151">
        <f t="shared" si="54"/>
        <v>0</v>
      </c>
    </row>
    <row r="115" spans="1:37" s="28" customFormat="1" ht="18.399999999999999" customHeight="1">
      <c r="A115" s="72">
        <v>103</v>
      </c>
      <c r="B115" s="74"/>
      <c r="C115" s="75"/>
      <c r="D115" s="81"/>
      <c r="E115" s="76"/>
      <c r="F115" s="77"/>
      <c r="G115" s="78">
        <f t="shared" si="40"/>
        <v>0</v>
      </c>
      <c r="H115" s="78">
        <f t="shared" si="41"/>
        <v>0</v>
      </c>
      <c r="I115" s="79">
        <f t="shared" si="42"/>
        <v>0</v>
      </c>
      <c r="J115" s="80"/>
      <c r="K115" s="139">
        <v>0</v>
      </c>
      <c r="L115" s="140">
        <v>0</v>
      </c>
      <c r="M115" s="140">
        <v>0</v>
      </c>
      <c r="N115" s="141">
        <v>0</v>
      </c>
      <c r="O115" s="142">
        <v>0</v>
      </c>
      <c r="P115" s="143">
        <f t="shared" si="43"/>
        <v>0</v>
      </c>
      <c r="Q115" s="143">
        <f t="shared" si="44"/>
        <v>0</v>
      </c>
      <c r="R115" s="144" t="str">
        <f t="shared" si="45"/>
        <v>0,00</v>
      </c>
      <c r="S115" s="143" t="str">
        <f t="shared" si="46"/>
        <v>0,00</v>
      </c>
      <c r="T115" s="143" t="str">
        <f t="shared" si="47"/>
        <v>0,00</v>
      </c>
      <c r="U115" s="143" t="str">
        <f t="shared" si="48"/>
        <v>0,00</v>
      </c>
      <c r="V115" s="145">
        <v>0</v>
      </c>
      <c r="W115" s="145">
        <v>0</v>
      </c>
      <c r="X115" s="146">
        <v>0</v>
      </c>
      <c r="Y115" s="147">
        <v>0.65</v>
      </c>
      <c r="Z115" s="147">
        <v>3</v>
      </c>
      <c r="AA115" s="147">
        <v>1.08</v>
      </c>
      <c r="AB115" s="147">
        <v>1.32</v>
      </c>
      <c r="AC115" s="147">
        <v>1</v>
      </c>
      <c r="AD115" s="148">
        <f t="shared" si="49"/>
        <v>0</v>
      </c>
      <c r="AE115" s="147">
        <f t="shared" si="50"/>
        <v>0.5</v>
      </c>
      <c r="AF115" s="149">
        <f t="shared" si="39"/>
        <v>0.5</v>
      </c>
      <c r="AG115" s="147" t="str">
        <f t="shared" si="51"/>
        <v>0</v>
      </c>
      <c r="AH115" s="149">
        <v>10</v>
      </c>
      <c r="AI115" s="147">
        <f t="shared" si="52"/>
        <v>18.05</v>
      </c>
      <c r="AJ115" s="150">
        <f t="shared" si="53"/>
        <v>0.81950000000000001</v>
      </c>
      <c r="AK115" s="151">
        <f t="shared" si="54"/>
        <v>0</v>
      </c>
    </row>
    <row r="116" spans="1:37" s="28" customFormat="1" ht="18.399999999999999" customHeight="1">
      <c r="A116" s="72">
        <v>104</v>
      </c>
      <c r="B116" s="74"/>
      <c r="C116" s="75"/>
      <c r="D116" s="81"/>
      <c r="E116" s="76"/>
      <c r="F116" s="77"/>
      <c r="G116" s="78">
        <f t="shared" si="40"/>
        <v>0</v>
      </c>
      <c r="H116" s="78">
        <f t="shared" si="41"/>
        <v>0</v>
      </c>
      <c r="I116" s="79">
        <f t="shared" si="42"/>
        <v>0</v>
      </c>
      <c r="J116" s="80"/>
      <c r="K116" s="139">
        <v>0</v>
      </c>
      <c r="L116" s="140">
        <v>0</v>
      </c>
      <c r="M116" s="140">
        <v>0</v>
      </c>
      <c r="N116" s="141">
        <v>0</v>
      </c>
      <c r="O116" s="142">
        <v>0</v>
      </c>
      <c r="P116" s="143">
        <f t="shared" si="43"/>
        <v>0</v>
      </c>
      <c r="Q116" s="143">
        <f t="shared" si="44"/>
        <v>0</v>
      </c>
      <c r="R116" s="144" t="str">
        <f t="shared" si="45"/>
        <v>0,00</v>
      </c>
      <c r="S116" s="143" t="str">
        <f t="shared" si="46"/>
        <v>0,00</v>
      </c>
      <c r="T116" s="143" t="str">
        <f t="shared" si="47"/>
        <v>0,00</v>
      </c>
      <c r="U116" s="143" t="str">
        <f t="shared" si="48"/>
        <v>0,00</v>
      </c>
      <c r="V116" s="145">
        <v>0</v>
      </c>
      <c r="W116" s="145">
        <v>0</v>
      </c>
      <c r="X116" s="146">
        <v>0</v>
      </c>
      <c r="Y116" s="147">
        <v>0.65</v>
      </c>
      <c r="Z116" s="147">
        <v>3</v>
      </c>
      <c r="AA116" s="147">
        <v>1.08</v>
      </c>
      <c r="AB116" s="147">
        <v>1.32</v>
      </c>
      <c r="AC116" s="147">
        <v>1</v>
      </c>
      <c r="AD116" s="148">
        <f t="shared" si="49"/>
        <v>0</v>
      </c>
      <c r="AE116" s="147">
        <f t="shared" si="50"/>
        <v>0.5</v>
      </c>
      <c r="AF116" s="149">
        <f t="shared" si="39"/>
        <v>0.5</v>
      </c>
      <c r="AG116" s="147" t="str">
        <f t="shared" si="51"/>
        <v>0</v>
      </c>
      <c r="AH116" s="149">
        <v>10</v>
      </c>
      <c r="AI116" s="147">
        <f t="shared" si="52"/>
        <v>18.05</v>
      </c>
      <c r="AJ116" s="150">
        <f t="shared" si="53"/>
        <v>0.81950000000000001</v>
      </c>
      <c r="AK116" s="151">
        <f t="shared" si="54"/>
        <v>0</v>
      </c>
    </row>
    <row r="117" spans="1:37" s="28" customFormat="1" ht="18.399999999999999" customHeight="1">
      <c r="A117" s="72">
        <v>105</v>
      </c>
      <c r="B117" s="74"/>
      <c r="C117" s="75"/>
      <c r="D117" s="81"/>
      <c r="E117" s="76"/>
      <c r="F117" s="77"/>
      <c r="G117" s="78">
        <f t="shared" si="40"/>
        <v>0</v>
      </c>
      <c r="H117" s="78">
        <f t="shared" si="41"/>
        <v>0</v>
      </c>
      <c r="I117" s="79">
        <f t="shared" si="42"/>
        <v>0</v>
      </c>
      <c r="J117" s="80"/>
      <c r="K117" s="139">
        <v>0</v>
      </c>
      <c r="L117" s="140">
        <v>0</v>
      </c>
      <c r="M117" s="140">
        <v>0</v>
      </c>
      <c r="N117" s="141">
        <v>0</v>
      </c>
      <c r="O117" s="142">
        <v>0</v>
      </c>
      <c r="P117" s="143">
        <f t="shared" si="43"/>
        <v>0</v>
      </c>
      <c r="Q117" s="143">
        <f t="shared" si="44"/>
        <v>0</v>
      </c>
      <c r="R117" s="144" t="str">
        <f t="shared" si="45"/>
        <v>0,00</v>
      </c>
      <c r="S117" s="143" t="str">
        <f t="shared" si="46"/>
        <v>0,00</v>
      </c>
      <c r="T117" s="143" t="str">
        <f t="shared" si="47"/>
        <v>0,00</v>
      </c>
      <c r="U117" s="143" t="str">
        <f t="shared" si="48"/>
        <v>0,00</v>
      </c>
      <c r="V117" s="145">
        <v>0</v>
      </c>
      <c r="W117" s="145">
        <v>0</v>
      </c>
      <c r="X117" s="146">
        <v>0</v>
      </c>
      <c r="Y117" s="147">
        <v>0.65</v>
      </c>
      <c r="Z117" s="147">
        <v>3</v>
      </c>
      <c r="AA117" s="147">
        <v>1.08</v>
      </c>
      <c r="AB117" s="147">
        <v>1.32</v>
      </c>
      <c r="AC117" s="147">
        <v>1</v>
      </c>
      <c r="AD117" s="148">
        <f t="shared" si="49"/>
        <v>0</v>
      </c>
      <c r="AE117" s="147">
        <f t="shared" si="50"/>
        <v>0.5</v>
      </c>
      <c r="AF117" s="149">
        <f t="shared" si="39"/>
        <v>0.5</v>
      </c>
      <c r="AG117" s="147" t="str">
        <f t="shared" si="51"/>
        <v>0</v>
      </c>
      <c r="AH117" s="149">
        <v>10</v>
      </c>
      <c r="AI117" s="147">
        <f t="shared" si="52"/>
        <v>18.05</v>
      </c>
      <c r="AJ117" s="150">
        <f t="shared" si="53"/>
        <v>0.81950000000000001</v>
      </c>
      <c r="AK117" s="151">
        <f t="shared" si="54"/>
        <v>0</v>
      </c>
    </row>
    <row r="118" spans="1:37" s="28" customFormat="1" ht="18.399999999999999" customHeight="1">
      <c r="A118" s="72">
        <v>106</v>
      </c>
      <c r="B118" s="74"/>
      <c r="C118" s="75"/>
      <c r="D118" s="81"/>
      <c r="E118" s="76"/>
      <c r="F118" s="77"/>
      <c r="G118" s="78">
        <f t="shared" si="40"/>
        <v>0</v>
      </c>
      <c r="H118" s="78">
        <f t="shared" si="41"/>
        <v>0</v>
      </c>
      <c r="I118" s="79">
        <f t="shared" si="42"/>
        <v>0</v>
      </c>
      <c r="J118" s="80"/>
      <c r="K118" s="139">
        <v>0</v>
      </c>
      <c r="L118" s="140">
        <v>0</v>
      </c>
      <c r="M118" s="140">
        <v>0</v>
      </c>
      <c r="N118" s="141">
        <v>0</v>
      </c>
      <c r="O118" s="142">
        <v>0</v>
      </c>
      <c r="P118" s="143">
        <f t="shared" si="43"/>
        <v>0</v>
      </c>
      <c r="Q118" s="143">
        <f t="shared" si="44"/>
        <v>0</v>
      </c>
      <c r="R118" s="144" t="str">
        <f t="shared" si="45"/>
        <v>0,00</v>
      </c>
      <c r="S118" s="143" t="str">
        <f t="shared" si="46"/>
        <v>0,00</v>
      </c>
      <c r="T118" s="143" t="str">
        <f t="shared" si="47"/>
        <v>0,00</v>
      </c>
      <c r="U118" s="143" t="str">
        <f t="shared" si="48"/>
        <v>0,00</v>
      </c>
      <c r="V118" s="145">
        <v>0</v>
      </c>
      <c r="W118" s="145">
        <v>0</v>
      </c>
      <c r="X118" s="146">
        <v>0</v>
      </c>
      <c r="Y118" s="147">
        <v>0.65</v>
      </c>
      <c r="Z118" s="147">
        <v>3</v>
      </c>
      <c r="AA118" s="147">
        <v>1.08</v>
      </c>
      <c r="AB118" s="147">
        <v>1.32</v>
      </c>
      <c r="AC118" s="147">
        <v>1</v>
      </c>
      <c r="AD118" s="148">
        <f t="shared" si="49"/>
        <v>0</v>
      </c>
      <c r="AE118" s="147">
        <f t="shared" si="50"/>
        <v>0.5</v>
      </c>
      <c r="AF118" s="149">
        <f t="shared" si="39"/>
        <v>0.5</v>
      </c>
      <c r="AG118" s="147" t="str">
        <f t="shared" si="51"/>
        <v>0</v>
      </c>
      <c r="AH118" s="149">
        <v>10</v>
      </c>
      <c r="AI118" s="147">
        <f t="shared" si="52"/>
        <v>18.05</v>
      </c>
      <c r="AJ118" s="150">
        <f t="shared" si="53"/>
        <v>0.81950000000000001</v>
      </c>
      <c r="AK118" s="151">
        <f t="shared" si="54"/>
        <v>0</v>
      </c>
    </row>
    <row r="119" spans="1:37" s="28" customFormat="1" ht="18.399999999999999" customHeight="1">
      <c r="A119" s="72">
        <v>107</v>
      </c>
      <c r="B119" s="74"/>
      <c r="C119" s="75"/>
      <c r="D119" s="81"/>
      <c r="E119" s="76"/>
      <c r="F119" s="77"/>
      <c r="G119" s="78">
        <f t="shared" si="40"/>
        <v>0</v>
      </c>
      <c r="H119" s="78">
        <f t="shared" si="41"/>
        <v>0</v>
      </c>
      <c r="I119" s="79">
        <f t="shared" si="42"/>
        <v>0</v>
      </c>
      <c r="J119" s="80"/>
      <c r="K119" s="139">
        <v>0</v>
      </c>
      <c r="L119" s="140">
        <v>0</v>
      </c>
      <c r="M119" s="140">
        <v>0</v>
      </c>
      <c r="N119" s="141">
        <v>0</v>
      </c>
      <c r="O119" s="142">
        <v>0</v>
      </c>
      <c r="P119" s="143">
        <f t="shared" si="43"/>
        <v>0</v>
      </c>
      <c r="Q119" s="143">
        <f t="shared" si="44"/>
        <v>0</v>
      </c>
      <c r="R119" s="144" t="str">
        <f t="shared" si="45"/>
        <v>0,00</v>
      </c>
      <c r="S119" s="143" t="str">
        <f t="shared" si="46"/>
        <v>0,00</v>
      </c>
      <c r="T119" s="143" t="str">
        <f t="shared" si="47"/>
        <v>0,00</v>
      </c>
      <c r="U119" s="143" t="str">
        <f t="shared" si="48"/>
        <v>0,00</v>
      </c>
      <c r="V119" s="145">
        <v>0</v>
      </c>
      <c r="W119" s="145">
        <v>0</v>
      </c>
      <c r="X119" s="146">
        <v>0</v>
      </c>
      <c r="Y119" s="147">
        <v>0.65</v>
      </c>
      <c r="Z119" s="147">
        <v>3</v>
      </c>
      <c r="AA119" s="147">
        <v>1.08</v>
      </c>
      <c r="AB119" s="147">
        <v>1.32</v>
      </c>
      <c r="AC119" s="147">
        <v>1</v>
      </c>
      <c r="AD119" s="148">
        <f t="shared" si="49"/>
        <v>0</v>
      </c>
      <c r="AE119" s="147">
        <f t="shared" si="50"/>
        <v>0.5</v>
      </c>
      <c r="AF119" s="149">
        <f t="shared" si="39"/>
        <v>0.5</v>
      </c>
      <c r="AG119" s="147" t="str">
        <f t="shared" si="51"/>
        <v>0</v>
      </c>
      <c r="AH119" s="149">
        <v>10</v>
      </c>
      <c r="AI119" s="147">
        <f t="shared" si="52"/>
        <v>18.05</v>
      </c>
      <c r="AJ119" s="150">
        <f t="shared" si="53"/>
        <v>0.81950000000000001</v>
      </c>
      <c r="AK119" s="151">
        <f t="shared" si="54"/>
        <v>0</v>
      </c>
    </row>
    <row r="120" spans="1:37" s="28" customFormat="1" ht="18.399999999999999" customHeight="1">
      <c r="A120" s="72">
        <v>108</v>
      </c>
      <c r="B120" s="74"/>
      <c r="C120" s="75"/>
      <c r="D120" s="81"/>
      <c r="E120" s="76"/>
      <c r="F120" s="77"/>
      <c r="G120" s="78">
        <f t="shared" si="40"/>
        <v>0</v>
      </c>
      <c r="H120" s="78">
        <f t="shared" si="41"/>
        <v>0</v>
      </c>
      <c r="I120" s="79">
        <f t="shared" si="42"/>
        <v>0</v>
      </c>
      <c r="J120" s="80"/>
      <c r="K120" s="139">
        <v>0</v>
      </c>
      <c r="L120" s="140">
        <v>0</v>
      </c>
      <c r="M120" s="140">
        <v>0</v>
      </c>
      <c r="N120" s="141">
        <v>0</v>
      </c>
      <c r="O120" s="142">
        <v>0</v>
      </c>
      <c r="P120" s="143">
        <f t="shared" si="43"/>
        <v>0</v>
      </c>
      <c r="Q120" s="143">
        <f t="shared" si="44"/>
        <v>0</v>
      </c>
      <c r="R120" s="144" t="str">
        <f t="shared" si="45"/>
        <v>0,00</v>
      </c>
      <c r="S120" s="143" t="str">
        <f t="shared" si="46"/>
        <v>0,00</v>
      </c>
      <c r="T120" s="143" t="str">
        <f t="shared" si="47"/>
        <v>0,00</v>
      </c>
      <c r="U120" s="143" t="str">
        <f t="shared" si="48"/>
        <v>0,00</v>
      </c>
      <c r="V120" s="145">
        <v>0</v>
      </c>
      <c r="W120" s="145">
        <v>0</v>
      </c>
      <c r="X120" s="146">
        <v>0</v>
      </c>
      <c r="Y120" s="147">
        <v>0.65</v>
      </c>
      <c r="Z120" s="147">
        <v>3</v>
      </c>
      <c r="AA120" s="147">
        <v>1.08</v>
      </c>
      <c r="AB120" s="147">
        <v>1.32</v>
      </c>
      <c r="AC120" s="147">
        <v>1</v>
      </c>
      <c r="AD120" s="148">
        <f t="shared" si="49"/>
        <v>0</v>
      </c>
      <c r="AE120" s="147">
        <f t="shared" si="50"/>
        <v>0.5</v>
      </c>
      <c r="AF120" s="149">
        <f t="shared" si="39"/>
        <v>0.5</v>
      </c>
      <c r="AG120" s="147" t="str">
        <f t="shared" si="51"/>
        <v>0</v>
      </c>
      <c r="AH120" s="149">
        <v>10</v>
      </c>
      <c r="AI120" s="147">
        <f t="shared" si="52"/>
        <v>18.05</v>
      </c>
      <c r="AJ120" s="150">
        <f t="shared" si="53"/>
        <v>0.81950000000000001</v>
      </c>
      <c r="AK120" s="151">
        <f t="shared" si="54"/>
        <v>0</v>
      </c>
    </row>
    <row r="121" spans="1:37" s="28" customFormat="1" ht="18.399999999999999" customHeight="1">
      <c r="A121" s="72">
        <v>109</v>
      </c>
      <c r="B121" s="74"/>
      <c r="C121" s="75"/>
      <c r="D121" s="81"/>
      <c r="E121" s="76"/>
      <c r="F121" s="77"/>
      <c r="G121" s="78">
        <f t="shared" si="40"/>
        <v>0</v>
      </c>
      <c r="H121" s="78">
        <f t="shared" si="41"/>
        <v>0</v>
      </c>
      <c r="I121" s="79">
        <f t="shared" si="42"/>
        <v>0</v>
      </c>
      <c r="J121" s="80"/>
      <c r="K121" s="139">
        <v>0</v>
      </c>
      <c r="L121" s="140">
        <v>0</v>
      </c>
      <c r="M121" s="140">
        <v>0</v>
      </c>
      <c r="N121" s="141">
        <v>0</v>
      </c>
      <c r="O121" s="142">
        <v>0</v>
      </c>
      <c r="P121" s="143">
        <f t="shared" si="43"/>
        <v>0</v>
      </c>
      <c r="Q121" s="143">
        <f t="shared" si="44"/>
        <v>0</v>
      </c>
      <c r="R121" s="144" t="str">
        <f t="shared" si="45"/>
        <v>0,00</v>
      </c>
      <c r="S121" s="143" t="str">
        <f t="shared" si="46"/>
        <v>0,00</v>
      </c>
      <c r="T121" s="143" t="str">
        <f t="shared" si="47"/>
        <v>0,00</v>
      </c>
      <c r="U121" s="143" t="str">
        <f t="shared" si="48"/>
        <v>0,00</v>
      </c>
      <c r="V121" s="145">
        <v>0</v>
      </c>
      <c r="W121" s="145">
        <v>0</v>
      </c>
      <c r="X121" s="146">
        <v>0</v>
      </c>
      <c r="Y121" s="147">
        <v>0.65</v>
      </c>
      <c r="Z121" s="147">
        <v>3</v>
      </c>
      <c r="AA121" s="147">
        <v>1.08</v>
      </c>
      <c r="AB121" s="147">
        <v>1.32</v>
      </c>
      <c r="AC121" s="147">
        <v>1</v>
      </c>
      <c r="AD121" s="148">
        <f t="shared" si="49"/>
        <v>0</v>
      </c>
      <c r="AE121" s="147">
        <f t="shared" si="50"/>
        <v>0.5</v>
      </c>
      <c r="AF121" s="149">
        <f t="shared" si="39"/>
        <v>0.5</v>
      </c>
      <c r="AG121" s="147" t="str">
        <f t="shared" si="51"/>
        <v>0</v>
      </c>
      <c r="AH121" s="149">
        <v>10</v>
      </c>
      <c r="AI121" s="147">
        <f t="shared" si="52"/>
        <v>18.05</v>
      </c>
      <c r="AJ121" s="150">
        <f t="shared" si="53"/>
        <v>0.81950000000000001</v>
      </c>
      <c r="AK121" s="151">
        <f t="shared" si="54"/>
        <v>0</v>
      </c>
    </row>
    <row r="122" spans="1:37" s="28" customFormat="1" ht="18.399999999999999" customHeight="1">
      <c r="A122" s="72">
        <v>110</v>
      </c>
      <c r="B122" s="74"/>
      <c r="C122" s="75"/>
      <c r="D122" s="81"/>
      <c r="E122" s="76"/>
      <c r="F122" s="77"/>
      <c r="G122" s="78">
        <f t="shared" si="40"/>
        <v>0</v>
      </c>
      <c r="H122" s="78">
        <f t="shared" si="41"/>
        <v>0</v>
      </c>
      <c r="I122" s="79">
        <f t="shared" si="42"/>
        <v>0</v>
      </c>
      <c r="J122" s="80"/>
      <c r="K122" s="139">
        <v>0</v>
      </c>
      <c r="L122" s="140">
        <v>0</v>
      </c>
      <c r="M122" s="140">
        <v>0</v>
      </c>
      <c r="N122" s="141">
        <v>0</v>
      </c>
      <c r="O122" s="142">
        <v>0</v>
      </c>
      <c r="P122" s="143">
        <f t="shared" si="43"/>
        <v>0</v>
      </c>
      <c r="Q122" s="143">
        <f t="shared" si="44"/>
        <v>0</v>
      </c>
      <c r="R122" s="144" t="str">
        <f t="shared" si="45"/>
        <v>0,00</v>
      </c>
      <c r="S122" s="143" t="str">
        <f t="shared" si="46"/>
        <v>0,00</v>
      </c>
      <c r="T122" s="143" t="str">
        <f t="shared" si="47"/>
        <v>0,00</v>
      </c>
      <c r="U122" s="143" t="str">
        <f t="shared" si="48"/>
        <v>0,00</v>
      </c>
      <c r="V122" s="145">
        <v>0</v>
      </c>
      <c r="W122" s="145">
        <v>0</v>
      </c>
      <c r="X122" s="146">
        <v>0</v>
      </c>
      <c r="Y122" s="147">
        <v>0.65</v>
      </c>
      <c r="Z122" s="147">
        <v>3</v>
      </c>
      <c r="AA122" s="147">
        <v>1.08</v>
      </c>
      <c r="AB122" s="147">
        <v>1.32</v>
      </c>
      <c r="AC122" s="147">
        <v>1</v>
      </c>
      <c r="AD122" s="148">
        <f t="shared" si="49"/>
        <v>0</v>
      </c>
      <c r="AE122" s="147">
        <f t="shared" si="50"/>
        <v>0.5</v>
      </c>
      <c r="AF122" s="149">
        <f t="shared" si="39"/>
        <v>0.5</v>
      </c>
      <c r="AG122" s="147" t="str">
        <f t="shared" si="51"/>
        <v>0</v>
      </c>
      <c r="AH122" s="149">
        <v>10</v>
      </c>
      <c r="AI122" s="147">
        <f t="shared" si="52"/>
        <v>18.05</v>
      </c>
      <c r="AJ122" s="150">
        <f t="shared" si="53"/>
        <v>0.81950000000000001</v>
      </c>
      <c r="AK122" s="151">
        <f t="shared" si="54"/>
        <v>0</v>
      </c>
    </row>
    <row r="123" spans="1:37" s="28" customFormat="1" ht="18.399999999999999" customHeight="1">
      <c r="A123" s="72">
        <v>111</v>
      </c>
      <c r="B123" s="74"/>
      <c r="C123" s="75"/>
      <c r="D123" s="81"/>
      <c r="E123" s="76"/>
      <c r="F123" s="77"/>
      <c r="G123" s="78">
        <f t="shared" si="40"/>
        <v>0</v>
      </c>
      <c r="H123" s="78">
        <f t="shared" si="41"/>
        <v>0</v>
      </c>
      <c r="I123" s="79">
        <f t="shared" si="42"/>
        <v>0</v>
      </c>
      <c r="J123" s="80"/>
      <c r="K123" s="139">
        <v>0</v>
      </c>
      <c r="L123" s="140">
        <v>0</v>
      </c>
      <c r="M123" s="140">
        <v>0</v>
      </c>
      <c r="N123" s="141">
        <v>0</v>
      </c>
      <c r="O123" s="142">
        <v>0</v>
      </c>
      <c r="P123" s="143">
        <f t="shared" si="43"/>
        <v>0</v>
      </c>
      <c r="Q123" s="143">
        <f t="shared" si="44"/>
        <v>0</v>
      </c>
      <c r="R123" s="144" t="str">
        <f t="shared" si="45"/>
        <v>0,00</v>
      </c>
      <c r="S123" s="143" t="str">
        <f t="shared" si="46"/>
        <v>0,00</v>
      </c>
      <c r="T123" s="143" t="str">
        <f t="shared" si="47"/>
        <v>0,00</v>
      </c>
      <c r="U123" s="143" t="str">
        <f t="shared" si="48"/>
        <v>0,00</v>
      </c>
      <c r="V123" s="145">
        <v>0</v>
      </c>
      <c r="W123" s="145">
        <v>0</v>
      </c>
      <c r="X123" s="146">
        <v>0</v>
      </c>
      <c r="Y123" s="147">
        <v>0.65</v>
      </c>
      <c r="Z123" s="147">
        <v>3</v>
      </c>
      <c r="AA123" s="147">
        <v>1.08</v>
      </c>
      <c r="AB123" s="147">
        <v>1.32</v>
      </c>
      <c r="AC123" s="147">
        <v>1</v>
      </c>
      <c r="AD123" s="148">
        <f t="shared" si="49"/>
        <v>0</v>
      </c>
      <c r="AE123" s="147">
        <f t="shared" si="50"/>
        <v>0.5</v>
      </c>
      <c r="AF123" s="149">
        <f t="shared" si="39"/>
        <v>0.5</v>
      </c>
      <c r="AG123" s="147" t="str">
        <f t="shared" si="51"/>
        <v>0</v>
      </c>
      <c r="AH123" s="149">
        <v>10</v>
      </c>
      <c r="AI123" s="147">
        <f t="shared" si="52"/>
        <v>18.05</v>
      </c>
      <c r="AJ123" s="150">
        <f t="shared" si="53"/>
        <v>0.81950000000000001</v>
      </c>
      <c r="AK123" s="151">
        <f t="shared" si="54"/>
        <v>0</v>
      </c>
    </row>
    <row r="124" spans="1:37" s="28" customFormat="1" ht="18.399999999999999" customHeight="1">
      <c r="A124" s="72">
        <v>112</v>
      </c>
      <c r="B124" s="74"/>
      <c r="C124" s="75"/>
      <c r="D124" s="81"/>
      <c r="E124" s="76"/>
      <c r="F124" s="77"/>
      <c r="G124" s="78">
        <f t="shared" si="40"/>
        <v>0</v>
      </c>
      <c r="H124" s="78">
        <f t="shared" si="41"/>
        <v>0</v>
      </c>
      <c r="I124" s="79">
        <f t="shared" si="42"/>
        <v>0</v>
      </c>
      <c r="J124" s="80"/>
      <c r="K124" s="139">
        <v>0</v>
      </c>
      <c r="L124" s="140">
        <v>0</v>
      </c>
      <c r="M124" s="140">
        <v>0</v>
      </c>
      <c r="N124" s="141">
        <v>0</v>
      </c>
      <c r="O124" s="142">
        <v>0</v>
      </c>
      <c r="P124" s="143">
        <f t="shared" si="43"/>
        <v>0</v>
      </c>
      <c r="Q124" s="143">
        <f t="shared" si="44"/>
        <v>0</v>
      </c>
      <c r="R124" s="144" t="str">
        <f t="shared" si="45"/>
        <v>0,00</v>
      </c>
      <c r="S124" s="143" t="str">
        <f t="shared" si="46"/>
        <v>0,00</v>
      </c>
      <c r="T124" s="143" t="str">
        <f t="shared" si="47"/>
        <v>0,00</v>
      </c>
      <c r="U124" s="143" t="str">
        <f t="shared" si="48"/>
        <v>0,00</v>
      </c>
      <c r="V124" s="145">
        <v>0</v>
      </c>
      <c r="W124" s="145">
        <v>0</v>
      </c>
      <c r="X124" s="146">
        <v>0</v>
      </c>
      <c r="Y124" s="147">
        <v>0.65</v>
      </c>
      <c r="Z124" s="147">
        <v>3</v>
      </c>
      <c r="AA124" s="147">
        <v>1.08</v>
      </c>
      <c r="AB124" s="147">
        <v>1.32</v>
      </c>
      <c r="AC124" s="147">
        <v>1</v>
      </c>
      <c r="AD124" s="148">
        <f t="shared" si="49"/>
        <v>0</v>
      </c>
      <c r="AE124" s="147">
        <f t="shared" si="50"/>
        <v>0.5</v>
      </c>
      <c r="AF124" s="149">
        <f t="shared" si="39"/>
        <v>0.5</v>
      </c>
      <c r="AG124" s="147" t="str">
        <f t="shared" si="51"/>
        <v>0</v>
      </c>
      <c r="AH124" s="149">
        <v>10</v>
      </c>
      <c r="AI124" s="147">
        <f t="shared" si="52"/>
        <v>18.05</v>
      </c>
      <c r="AJ124" s="150">
        <f t="shared" si="53"/>
        <v>0.81950000000000001</v>
      </c>
      <c r="AK124" s="151">
        <f t="shared" si="54"/>
        <v>0</v>
      </c>
    </row>
    <row r="125" spans="1:37" s="28" customFormat="1" ht="18.399999999999999" customHeight="1">
      <c r="A125" s="72">
        <v>113</v>
      </c>
      <c r="B125" s="74"/>
      <c r="C125" s="75"/>
      <c r="D125" s="81"/>
      <c r="E125" s="76"/>
      <c r="F125" s="77"/>
      <c r="G125" s="78">
        <f t="shared" si="40"/>
        <v>0</v>
      </c>
      <c r="H125" s="78">
        <f t="shared" si="41"/>
        <v>0</v>
      </c>
      <c r="I125" s="79">
        <f t="shared" si="42"/>
        <v>0</v>
      </c>
      <c r="J125" s="80"/>
      <c r="K125" s="139">
        <v>0</v>
      </c>
      <c r="L125" s="140">
        <v>0</v>
      </c>
      <c r="M125" s="140">
        <v>0</v>
      </c>
      <c r="N125" s="141">
        <v>0</v>
      </c>
      <c r="O125" s="142">
        <v>0</v>
      </c>
      <c r="P125" s="143">
        <f t="shared" si="43"/>
        <v>0</v>
      </c>
      <c r="Q125" s="143">
        <f t="shared" si="44"/>
        <v>0</v>
      </c>
      <c r="R125" s="144" t="str">
        <f t="shared" si="45"/>
        <v>0,00</v>
      </c>
      <c r="S125" s="143" t="str">
        <f t="shared" si="46"/>
        <v>0,00</v>
      </c>
      <c r="T125" s="143" t="str">
        <f t="shared" si="47"/>
        <v>0,00</v>
      </c>
      <c r="U125" s="143" t="str">
        <f t="shared" si="48"/>
        <v>0,00</v>
      </c>
      <c r="V125" s="145">
        <v>0</v>
      </c>
      <c r="W125" s="145">
        <v>0</v>
      </c>
      <c r="X125" s="146">
        <v>0</v>
      </c>
      <c r="Y125" s="147">
        <v>0.65</v>
      </c>
      <c r="Z125" s="147">
        <v>3</v>
      </c>
      <c r="AA125" s="147">
        <v>1.08</v>
      </c>
      <c r="AB125" s="147">
        <v>1.32</v>
      </c>
      <c r="AC125" s="147">
        <v>1</v>
      </c>
      <c r="AD125" s="148">
        <f t="shared" si="49"/>
        <v>0</v>
      </c>
      <c r="AE125" s="147">
        <f t="shared" si="50"/>
        <v>0.5</v>
      </c>
      <c r="AF125" s="149">
        <f t="shared" si="39"/>
        <v>0.5</v>
      </c>
      <c r="AG125" s="147" t="str">
        <f t="shared" si="51"/>
        <v>0</v>
      </c>
      <c r="AH125" s="149">
        <v>10</v>
      </c>
      <c r="AI125" s="147">
        <f t="shared" si="52"/>
        <v>18.05</v>
      </c>
      <c r="AJ125" s="150">
        <f t="shared" si="53"/>
        <v>0.81950000000000001</v>
      </c>
      <c r="AK125" s="151">
        <f t="shared" si="54"/>
        <v>0</v>
      </c>
    </row>
    <row r="126" spans="1:37" s="28" customFormat="1" ht="18.399999999999999" customHeight="1">
      <c r="A126" s="72">
        <v>114</v>
      </c>
      <c r="B126" s="74"/>
      <c r="C126" s="75"/>
      <c r="D126" s="81"/>
      <c r="E126" s="76"/>
      <c r="F126" s="77"/>
      <c r="G126" s="78">
        <f t="shared" si="40"/>
        <v>0</v>
      </c>
      <c r="H126" s="78">
        <f t="shared" si="41"/>
        <v>0</v>
      </c>
      <c r="I126" s="79">
        <f t="shared" si="42"/>
        <v>0</v>
      </c>
      <c r="J126" s="80"/>
      <c r="K126" s="139">
        <v>0</v>
      </c>
      <c r="L126" s="140">
        <v>0</v>
      </c>
      <c r="M126" s="140">
        <v>0</v>
      </c>
      <c r="N126" s="141">
        <v>0</v>
      </c>
      <c r="O126" s="142">
        <v>0</v>
      </c>
      <c r="P126" s="143">
        <f t="shared" si="43"/>
        <v>0</v>
      </c>
      <c r="Q126" s="143">
        <f t="shared" si="44"/>
        <v>0</v>
      </c>
      <c r="R126" s="144" t="str">
        <f t="shared" si="45"/>
        <v>0,00</v>
      </c>
      <c r="S126" s="143" t="str">
        <f t="shared" si="46"/>
        <v>0,00</v>
      </c>
      <c r="T126" s="143" t="str">
        <f t="shared" si="47"/>
        <v>0,00</v>
      </c>
      <c r="U126" s="143" t="str">
        <f t="shared" si="48"/>
        <v>0,00</v>
      </c>
      <c r="V126" s="145">
        <v>0</v>
      </c>
      <c r="W126" s="145">
        <v>0</v>
      </c>
      <c r="X126" s="146">
        <v>0</v>
      </c>
      <c r="Y126" s="147">
        <v>0.65</v>
      </c>
      <c r="Z126" s="147">
        <v>3</v>
      </c>
      <c r="AA126" s="147">
        <v>1.08</v>
      </c>
      <c r="AB126" s="147">
        <v>1.32</v>
      </c>
      <c r="AC126" s="147">
        <v>1</v>
      </c>
      <c r="AD126" s="148">
        <f t="shared" si="49"/>
        <v>0</v>
      </c>
      <c r="AE126" s="147">
        <f t="shared" si="50"/>
        <v>0.5</v>
      </c>
      <c r="AF126" s="149">
        <f t="shared" si="39"/>
        <v>0.5</v>
      </c>
      <c r="AG126" s="147" t="str">
        <f t="shared" si="51"/>
        <v>0</v>
      </c>
      <c r="AH126" s="149">
        <v>10</v>
      </c>
      <c r="AI126" s="147">
        <f t="shared" si="52"/>
        <v>18.05</v>
      </c>
      <c r="AJ126" s="150">
        <f t="shared" si="53"/>
        <v>0.81950000000000001</v>
      </c>
      <c r="AK126" s="151">
        <f t="shared" si="54"/>
        <v>0</v>
      </c>
    </row>
    <row r="127" spans="1:37" s="28" customFormat="1" ht="18.399999999999999" customHeight="1">
      <c r="A127" s="72">
        <v>115</v>
      </c>
      <c r="B127" s="74"/>
      <c r="C127" s="75"/>
      <c r="D127" s="81"/>
      <c r="E127" s="76"/>
      <c r="F127" s="77"/>
      <c r="G127" s="78">
        <f t="shared" si="40"/>
        <v>0</v>
      </c>
      <c r="H127" s="78">
        <f t="shared" si="41"/>
        <v>0</v>
      </c>
      <c r="I127" s="79">
        <f t="shared" si="42"/>
        <v>0</v>
      </c>
      <c r="J127" s="80"/>
      <c r="K127" s="139">
        <v>0</v>
      </c>
      <c r="L127" s="140">
        <v>0</v>
      </c>
      <c r="M127" s="140">
        <v>0</v>
      </c>
      <c r="N127" s="141">
        <v>0</v>
      </c>
      <c r="O127" s="142">
        <v>0</v>
      </c>
      <c r="P127" s="143">
        <f t="shared" si="43"/>
        <v>0</v>
      </c>
      <c r="Q127" s="143">
        <f t="shared" si="44"/>
        <v>0</v>
      </c>
      <c r="R127" s="144" t="str">
        <f t="shared" si="45"/>
        <v>0,00</v>
      </c>
      <c r="S127" s="143" t="str">
        <f t="shared" si="46"/>
        <v>0,00</v>
      </c>
      <c r="T127" s="143" t="str">
        <f t="shared" si="47"/>
        <v>0,00</v>
      </c>
      <c r="U127" s="143" t="str">
        <f t="shared" si="48"/>
        <v>0,00</v>
      </c>
      <c r="V127" s="145">
        <v>0</v>
      </c>
      <c r="W127" s="145">
        <v>0</v>
      </c>
      <c r="X127" s="146">
        <v>0</v>
      </c>
      <c r="Y127" s="147">
        <v>0.65</v>
      </c>
      <c r="Z127" s="147">
        <v>3</v>
      </c>
      <c r="AA127" s="147">
        <v>1.08</v>
      </c>
      <c r="AB127" s="147">
        <v>1.32</v>
      </c>
      <c r="AC127" s="147">
        <v>1</v>
      </c>
      <c r="AD127" s="148">
        <f t="shared" si="49"/>
        <v>0</v>
      </c>
      <c r="AE127" s="147">
        <f t="shared" si="50"/>
        <v>0.5</v>
      </c>
      <c r="AF127" s="149">
        <f t="shared" si="39"/>
        <v>0.5</v>
      </c>
      <c r="AG127" s="147" t="str">
        <f t="shared" si="51"/>
        <v>0</v>
      </c>
      <c r="AH127" s="149">
        <v>10</v>
      </c>
      <c r="AI127" s="147">
        <f t="shared" si="52"/>
        <v>18.05</v>
      </c>
      <c r="AJ127" s="150">
        <f t="shared" si="53"/>
        <v>0.81950000000000001</v>
      </c>
      <c r="AK127" s="151">
        <f t="shared" si="54"/>
        <v>0</v>
      </c>
    </row>
    <row r="128" spans="1:37" s="28" customFormat="1" ht="18.399999999999999" customHeight="1">
      <c r="A128" s="72">
        <v>116</v>
      </c>
      <c r="B128" s="74"/>
      <c r="C128" s="75"/>
      <c r="D128" s="81"/>
      <c r="E128" s="76"/>
      <c r="F128" s="77"/>
      <c r="G128" s="78">
        <f t="shared" si="40"/>
        <v>0</v>
      </c>
      <c r="H128" s="78">
        <f t="shared" si="41"/>
        <v>0</v>
      </c>
      <c r="I128" s="79">
        <f t="shared" si="42"/>
        <v>0</v>
      </c>
      <c r="J128" s="80"/>
      <c r="K128" s="139">
        <v>0</v>
      </c>
      <c r="L128" s="140">
        <v>0</v>
      </c>
      <c r="M128" s="140">
        <v>0</v>
      </c>
      <c r="N128" s="141">
        <v>0</v>
      </c>
      <c r="O128" s="142">
        <v>0</v>
      </c>
      <c r="P128" s="143">
        <f t="shared" si="43"/>
        <v>0</v>
      </c>
      <c r="Q128" s="143">
        <f t="shared" si="44"/>
        <v>0</v>
      </c>
      <c r="R128" s="144" t="str">
        <f t="shared" si="45"/>
        <v>0,00</v>
      </c>
      <c r="S128" s="143" t="str">
        <f t="shared" si="46"/>
        <v>0,00</v>
      </c>
      <c r="T128" s="143" t="str">
        <f t="shared" si="47"/>
        <v>0,00</v>
      </c>
      <c r="U128" s="143" t="str">
        <f t="shared" si="48"/>
        <v>0,00</v>
      </c>
      <c r="V128" s="145">
        <v>0</v>
      </c>
      <c r="W128" s="145">
        <v>0</v>
      </c>
      <c r="X128" s="146">
        <v>0</v>
      </c>
      <c r="Y128" s="147">
        <v>0.65</v>
      </c>
      <c r="Z128" s="147">
        <v>3</v>
      </c>
      <c r="AA128" s="147">
        <v>1.08</v>
      </c>
      <c r="AB128" s="147">
        <v>1.32</v>
      </c>
      <c r="AC128" s="147">
        <v>1</v>
      </c>
      <c r="AD128" s="148">
        <f t="shared" si="49"/>
        <v>0</v>
      </c>
      <c r="AE128" s="147">
        <f t="shared" si="50"/>
        <v>0.5</v>
      </c>
      <c r="AF128" s="149">
        <f t="shared" si="39"/>
        <v>0.5</v>
      </c>
      <c r="AG128" s="147" t="str">
        <f t="shared" si="51"/>
        <v>0</v>
      </c>
      <c r="AH128" s="149">
        <v>10</v>
      </c>
      <c r="AI128" s="147">
        <f t="shared" si="52"/>
        <v>18.05</v>
      </c>
      <c r="AJ128" s="150">
        <f t="shared" si="53"/>
        <v>0.81950000000000001</v>
      </c>
      <c r="AK128" s="151">
        <f t="shared" si="54"/>
        <v>0</v>
      </c>
    </row>
    <row r="129" spans="1:37" s="28" customFormat="1" ht="18.399999999999999" customHeight="1">
      <c r="A129" s="72">
        <v>117</v>
      </c>
      <c r="B129" s="74"/>
      <c r="C129" s="75"/>
      <c r="D129" s="81"/>
      <c r="E129" s="76"/>
      <c r="F129" s="77"/>
      <c r="G129" s="78">
        <f t="shared" si="40"/>
        <v>0</v>
      </c>
      <c r="H129" s="78">
        <f t="shared" si="41"/>
        <v>0</v>
      </c>
      <c r="I129" s="79">
        <f t="shared" si="42"/>
        <v>0</v>
      </c>
      <c r="J129" s="80"/>
      <c r="K129" s="139">
        <v>0</v>
      </c>
      <c r="L129" s="140">
        <v>0</v>
      </c>
      <c r="M129" s="140">
        <v>0</v>
      </c>
      <c r="N129" s="141">
        <v>0</v>
      </c>
      <c r="O129" s="142">
        <v>0</v>
      </c>
      <c r="P129" s="143">
        <f t="shared" si="43"/>
        <v>0</v>
      </c>
      <c r="Q129" s="143">
        <f t="shared" si="44"/>
        <v>0</v>
      </c>
      <c r="R129" s="144" t="str">
        <f t="shared" si="45"/>
        <v>0,00</v>
      </c>
      <c r="S129" s="143" t="str">
        <f t="shared" si="46"/>
        <v>0,00</v>
      </c>
      <c r="T129" s="143" t="str">
        <f t="shared" si="47"/>
        <v>0,00</v>
      </c>
      <c r="U129" s="143" t="str">
        <f t="shared" si="48"/>
        <v>0,00</v>
      </c>
      <c r="V129" s="145">
        <v>0</v>
      </c>
      <c r="W129" s="145">
        <v>0</v>
      </c>
      <c r="X129" s="146">
        <v>0</v>
      </c>
      <c r="Y129" s="147">
        <v>0.65</v>
      </c>
      <c r="Z129" s="147">
        <v>3</v>
      </c>
      <c r="AA129" s="147">
        <v>1.08</v>
      </c>
      <c r="AB129" s="147">
        <v>1.32</v>
      </c>
      <c r="AC129" s="147">
        <v>1</v>
      </c>
      <c r="AD129" s="148">
        <f t="shared" si="49"/>
        <v>0</v>
      </c>
      <c r="AE129" s="147">
        <f t="shared" si="50"/>
        <v>0.5</v>
      </c>
      <c r="AF129" s="149">
        <f t="shared" si="39"/>
        <v>0.5</v>
      </c>
      <c r="AG129" s="147" t="str">
        <f t="shared" si="51"/>
        <v>0</v>
      </c>
      <c r="AH129" s="149">
        <v>10</v>
      </c>
      <c r="AI129" s="147">
        <f t="shared" si="52"/>
        <v>18.05</v>
      </c>
      <c r="AJ129" s="150">
        <f t="shared" si="53"/>
        <v>0.81950000000000001</v>
      </c>
      <c r="AK129" s="151">
        <f t="shared" si="54"/>
        <v>0</v>
      </c>
    </row>
    <row r="130" spans="1:37" s="28" customFormat="1" ht="18.399999999999999" customHeight="1">
      <c r="A130" s="72">
        <v>118</v>
      </c>
      <c r="B130" s="74"/>
      <c r="C130" s="75"/>
      <c r="D130" s="81"/>
      <c r="E130" s="76"/>
      <c r="F130" s="77"/>
      <c r="G130" s="78">
        <f t="shared" si="40"/>
        <v>0</v>
      </c>
      <c r="H130" s="78">
        <f t="shared" si="41"/>
        <v>0</v>
      </c>
      <c r="I130" s="79">
        <f t="shared" si="42"/>
        <v>0</v>
      </c>
      <c r="J130" s="80"/>
      <c r="K130" s="139">
        <v>0</v>
      </c>
      <c r="L130" s="140">
        <v>0</v>
      </c>
      <c r="M130" s="140">
        <v>0</v>
      </c>
      <c r="N130" s="141">
        <v>0</v>
      </c>
      <c r="O130" s="142">
        <v>0</v>
      </c>
      <c r="P130" s="143">
        <f t="shared" si="43"/>
        <v>0</v>
      </c>
      <c r="Q130" s="143">
        <f t="shared" si="44"/>
        <v>0</v>
      </c>
      <c r="R130" s="144" t="str">
        <f t="shared" si="45"/>
        <v>0,00</v>
      </c>
      <c r="S130" s="143" t="str">
        <f t="shared" si="46"/>
        <v>0,00</v>
      </c>
      <c r="T130" s="143" t="str">
        <f t="shared" si="47"/>
        <v>0,00</v>
      </c>
      <c r="U130" s="143" t="str">
        <f t="shared" si="48"/>
        <v>0,00</v>
      </c>
      <c r="V130" s="145">
        <v>0</v>
      </c>
      <c r="W130" s="145">
        <v>0</v>
      </c>
      <c r="X130" s="146">
        <v>0</v>
      </c>
      <c r="Y130" s="147">
        <v>0.65</v>
      </c>
      <c r="Z130" s="147">
        <v>3</v>
      </c>
      <c r="AA130" s="147">
        <v>1.08</v>
      </c>
      <c r="AB130" s="147">
        <v>1.32</v>
      </c>
      <c r="AC130" s="147">
        <v>1</v>
      </c>
      <c r="AD130" s="148">
        <f t="shared" si="49"/>
        <v>0</v>
      </c>
      <c r="AE130" s="147">
        <f t="shared" si="50"/>
        <v>0.5</v>
      </c>
      <c r="AF130" s="149">
        <f t="shared" si="39"/>
        <v>0.5</v>
      </c>
      <c r="AG130" s="147" t="str">
        <f t="shared" si="51"/>
        <v>0</v>
      </c>
      <c r="AH130" s="149">
        <v>10</v>
      </c>
      <c r="AI130" s="147">
        <f t="shared" si="52"/>
        <v>18.05</v>
      </c>
      <c r="AJ130" s="150">
        <f t="shared" si="53"/>
        <v>0.81950000000000001</v>
      </c>
      <c r="AK130" s="151">
        <f t="shared" si="54"/>
        <v>0</v>
      </c>
    </row>
    <row r="131" spans="1:37" s="28" customFormat="1" ht="18.399999999999999" customHeight="1">
      <c r="A131" s="72">
        <v>119</v>
      </c>
      <c r="B131" s="74"/>
      <c r="C131" s="75"/>
      <c r="D131" s="81"/>
      <c r="E131" s="76"/>
      <c r="F131" s="77"/>
      <c r="G131" s="78">
        <f t="shared" si="40"/>
        <v>0</v>
      </c>
      <c r="H131" s="78">
        <f t="shared" si="41"/>
        <v>0</v>
      </c>
      <c r="I131" s="79">
        <f t="shared" si="42"/>
        <v>0</v>
      </c>
      <c r="J131" s="80"/>
      <c r="K131" s="139">
        <v>0</v>
      </c>
      <c r="L131" s="140">
        <v>0</v>
      </c>
      <c r="M131" s="140">
        <v>0</v>
      </c>
      <c r="N131" s="141">
        <v>0</v>
      </c>
      <c r="O131" s="142">
        <v>0</v>
      </c>
      <c r="P131" s="143">
        <f t="shared" si="43"/>
        <v>0</v>
      </c>
      <c r="Q131" s="143">
        <f t="shared" si="44"/>
        <v>0</v>
      </c>
      <c r="R131" s="144" t="str">
        <f t="shared" si="45"/>
        <v>0,00</v>
      </c>
      <c r="S131" s="143" t="str">
        <f t="shared" si="46"/>
        <v>0,00</v>
      </c>
      <c r="T131" s="143" t="str">
        <f t="shared" si="47"/>
        <v>0,00</v>
      </c>
      <c r="U131" s="143" t="str">
        <f t="shared" si="48"/>
        <v>0,00</v>
      </c>
      <c r="V131" s="145">
        <v>0</v>
      </c>
      <c r="W131" s="145">
        <v>0</v>
      </c>
      <c r="X131" s="146">
        <v>0</v>
      </c>
      <c r="Y131" s="147">
        <v>0.65</v>
      </c>
      <c r="Z131" s="147">
        <v>3</v>
      </c>
      <c r="AA131" s="147">
        <v>1.08</v>
      </c>
      <c r="AB131" s="147">
        <v>1.32</v>
      </c>
      <c r="AC131" s="147">
        <v>1</v>
      </c>
      <c r="AD131" s="148">
        <f t="shared" si="49"/>
        <v>0</v>
      </c>
      <c r="AE131" s="147">
        <f t="shared" si="50"/>
        <v>0.5</v>
      </c>
      <c r="AF131" s="149">
        <f t="shared" si="39"/>
        <v>0.5</v>
      </c>
      <c r="AG131" s="147" t="str">
        <f t="shared" si="51"/>
        <v>0</v>
      </c>
      <c r="AH131" s="149">
        <v>10</v>
      </c>
      <c r="AI131" s="147">
        <f t="shared" si="52"/>
        <v>18.05</v>
      </c>
      <c r="AJ131" s="150">
        <f t="shared" si="53"/>
        <v>0.81950000000000001</v>
      </c>
      <c r="AK131" s="151">
        <f t="shared" si="54"/>
        <v>0</v>
      </c>
    </row>
    <row r="132" spans="1:37" s="28" customFormat="1" ht="18.399999999999999" customHeight="1">
      <c r="A132" s="72">
        <v>120</v>
      </c>
      <c r="B132" s="74"/>
      <c r="C132" s="75"/>
      <c r="D132" s="81"/>
      <c r="E132" s="76"/>
      <c r="F132" s="77"/>
      <c r="G132" s="78">
        <f t="shared" si="40"/>
        <v>0</v>
      </c>
      <c r="H132" s="78">
        <f t="shared" si="41"/>
        <v>0</v>
      </c>
      <c r="I132" s="79">
        <f t="shared" si="42"/>
        <v>0</v>
      </c>
      <c r="J132" s="80"/>
      <c r="K132" s="139">
        <v>0</v>
      </c>
      <c r="L132" s="140">
        <v>0</v>
      </c>
      <c r="M132" s="140">
        <v>0</v>
      </c>
      <c r="N132" s="141">
        <v>0</v>
      </c>
      <c r="O132" s="142">
        <v>0</v>
      </c>
      <c r="P132" s="143">
        <f t="shared" si="43"/>
        <v>0</v>
      </c>
      <c r="Q132" s="143">
        <f t="shared" si="44"/>
        <v>0</v>
      </c>
      <c r="R132" s="144" t="str">
        <f t="shared" si="45"/>
        <v>0,00</v>
      </c>
      <c r="S132" s="143" t="str">
        <f t="shared" si="46"/>
        <v>0,00</v>
      </c>
      <c r="T132" s="143" t="str">
        <f t="shared" si="47"/>
        <v>0,00</v>
      </c>
      <c r="U132" s="143" t="str">
        <f t="shared" si="48"/>
        <v>0,00</v>
      </c>
      <c r="V132" s="145">
        <v>0</v>
      </c>
      <c r="W132" s="145">
        <v>0</v>
      </c>
      <c r="X132" s="146">
        <v>0</v>
      </c>
      <c r="Y132" s="147">
        <v>0.65</v>
      </c>
      <c r="Z132" s="147">
        <v>3</v>
      </c>
      <c r="AA132" s="147">
        <v>1.08</v>
      </c>
      <c r="AB132" s="147">
        <v>1.32</v>
      </c>
      <c r="AC132" s="147">
        <v>1</v>
      </c>
      <c r="AD132" s="148">
        <f t="shared" si="49"/>
        <v>0</v>
      </c>
      <c r="AE132" s="147">
        <f t="shared" si="50"/>
        <v>0.5</v>
      </c>
      <c r="AF132" s="149">
        <f t="shared" si="39"/>
        <v>0.5</v>
      </c>
      <c r="AG132" s="147" t="str">
        <f t="shared" si="51"/>
        <v>0</v>
      </c>
      <c r="AH132" s="149">
        <v>10</v>
      </c>
      <c r="AI132" s="147">
        <f t="shared" si="52"/>
        <v>18.05</v>
      </c>
      <c r="AJ132" s="150">
        <f t="shared" si="53"/>
        <v>0.81950000000000001</v>
      </c>
      <c r="AK132" s="151">
        <f t="shared" si="54"/>
        <v>0</v>
      </c>
    </row>
    <row r="133" spans="1:37" s="28" customFormat="1" ht="18.399999999999999" customHeight="1">
      <c r="A133" s="72">
        <v>121</v>
      </c>
      <c r="B133" s="74"/>
      <c r="C133" s="75"/>
      <c r="D133" s="81"/>
      <c r="E133" s="76"/>
      <c r="F133" s="77"/>
      <c r="G133" s="78">
        <f t="shared" si="40"/>
        <v>0</v>
      </c>
      <c r="H133" s="78">
        <f t="shared" si="41"/>
        <v>0</v>
      </c>
      <c r="I133" s="79">
        <f t="shared" si="42"/>
        <v>0</v>
      </c>
      <c r="J133" s="80"/>
      <c r="K133" s="139">
        <v>0</v>
      </c>
      <c r="L133" s="140">
        <v>0</v>
      </c>
      <c r="M133" s="140">
        <v>0</v>
      </c>
      <c r="N133" s="141">
        <v>0</v>
      </c>
      <c r="O133" s="142">
        <v>0</v>
      </c>
      <c r="P133" s="143">
        <f t="shared" si="43"/>
        <v>0</v>
      </c>
      <c r="Q133" s="143">
        <f t="shared" si="44"/>
        <v>0</v>
      </c>
      <c r="R133" s="144" t="str">
        <f t="shared" si="45"/>
        <v>0,00</v>
      </c>
      <c r="S133" s="143" t="str">
        <f t="shared" si="46"/>
        <v>0,00</v>
      </c>
      <c r="T133" s="143" t="str">
        <f t="shared" si="47"/>
        <v>0,00</v>
      </c>
      <c r="U133" s="143" t="str">
        <f t="shared" si="48"/>
        <v>0,00</v>
      </c>
      <c r="V133" s="145">
        <v>0</v>
      </c>
      <c r="W133" s="145">
        <v>0</v>
      </c>
      <c r="X133" s="146">
        <v>0</v>
      </c>
      <c r="Y133" s="147">
        <v>0.65</v>
      </c>
      <c r="Z133" s="147">
        <v>3</v>
      </c>
      <c r="AA133" s="147">
        <v>1.08</v>
      </c>
      <c r="AB133" s="147">
        <v>1.32</v>
      </c>
      <c r="AC133" s="147">
        <v>1</v>
      </c>
      <c r="AD133" s="148">
        <f t="shared" si="49"/>
        <v>0</v>
      </c>
      <c r="AE133" s="147">
        <f t="shared" si="50"/>
        <v>0.5</v>
      </c>
      <c r="AF133" s="149">
        <f t="shared" si="39"/>
        <v>0.5</v>
      </c>
      <c r="AG133" s="147" t="str">
        <f t="shared" si="51"/>
        <v>0</v>
      </c>
      <c r="AH133" s="149">
        <v>10</v>
      </c>
      <c r="AI133" s="147">
        <f t="shared" si="52"/>
        <v>18.05</v>
      </c>
      <c r="AJ133" s="150">
        <f t="shared" si="53"/>
        <v>0.81950000000000001</v>
      </c>
      <c r="AK133" s="151">
        <f t="shared" si="54"/>
        <v>0</v>
      </c>
    </row>
    <row r="134" spans="1:37" s="28" customFormat="1" ht="18.399999999999999" customHeight="1">
      <c r="A134" s="72">
        <v>122</v>
      </c>
      <c r="B134" s="74"/>
      <c r="C134" s="75"/>
      <c r="D134" s="81"/>
      <c r="E134" s="76"/>
      <c r="F134" s="77"/>
      <c r="G134" s="78">
        <f t="shared" si="40"/>
        <v>0</v>
      </c>
      <c r="H134" s="78">
        <f t="shared" si="41"/>
        <v>0</v>
      </c>
      <c r="I134" s="79">
        <f t="shared" si="42"/>
        <v>0</v>
      </c>
      <c r="J134" s="80"/>
      <c r="K134" s="139">
        <v>0</v>
      </c>
      <c r="L134" s="140">
        <v>0</v>
      </c>
      <c r="M134" s="140">
        <v>0</v>
      </c>
      <c r="N134" s="141">
        <v>0</v>
      </c>
      <c r="O134" s="142">
        <v>0</v>
      </c>
      <c r="P134" s="143">
        <f t="shared" si="43"/>
        <v>0</v>
      </c>
      <c r="Q134" s="143">
        <f t="shared" si="44"/>
        <v>0</v>
      </c>
      <c r="R134" s="144" t="str">
        <f t="shared" si="45"/>
        <v>0,00</v>
      </c>
      <c r="S134" s="143" t="str">
        <f t="shared" si="46"/>
        <v>0,00</v>
      </c>
      <c r="T134" s="143" t="str">
        <f t="shared" si="47"/>
        <v>0,00</v>
      </c>
      <c r="U134" s="143" t="str">
        <f t="shared" si="48"/>
        <v>0,00</v>
      </c>
      <c r="V134" s="145">
        <v>0</v>
      </c>
      <c r="W134" s="145">
        <v>0</v>
      </c>
      <c r="X134" s="146">
        <v>0</v>
      </c>
      <c r="Y134" s="147">
        <v>0.65</v>
      </c>
      <c r="Z134" s="147">
        <v>3</v>
      </c>
      <c r="AA134" s="147">
        <v>1.08</v>
      </c>
      <c r="AB134" s="147">
        <v>1.32</v>
      </c>
      <c r="AC134" s="147">
        <v>1</v>
      </c>
      <c r="AD134" s="148">
        <f t="shared" si="49"/>
        <v>0</v>
      </c>
      <c r="AE134" s="147">
        <f t="shared" si="50"/>
        <v>0.5</v>
      </c>
      <c r="AF134" s="149">
        <f t="shared" si="39"/>
        <v>0.5</v>
      </c>
      <c r="AG134" s="147" t="str">
        <f t="shared" si="51"/>
        <v>0</v>
      </c>
      <c r="AH134" s="149">
        <v>10</v>
      </c>
      <c r="AI134" s="147">
        <f t="shared" si="52"/>
        <v>18.05</v>
      </c>
      <c r="AJ134" s="150">
        <f t="shared" si="53"/>
        <v>0.81950000000000001</v>
      </c>
      <c r="AK134" s="151">
        <f t="shared" si="54"/>
        <v>0</v>
      </c>
    </row>
    <row r="135" spans="1:37" s="28" customFormat="1" ht="18.399999999999999" customHeight="1" thickBot="1">
      <c r="A135" s="83"/>
      <c r="B135" s="84"/>
      <c r="C135" s="84"/>
      <c r="D135" s="85"/>
      <c r="E135" s="86"/>
      <c r="F135" s="87"/>
      <c r="G135" s="88"/>
      <c r="H135" s="88"/>
      <c r="I135" s="89"/>
      <c r="J135" s="90"/>
      <c r="K135" s="152"/>
      <c r="L135" s="153"/>
      <c r="M135" s="153"/>
      <c r="N135" s="141"/>
      <c r="O135" s="154"/>
      <c r="P135" s="143"/>
      <c r="Q135" s="143"/>
      <c r="R135" s="144"/>
      <c r="S135" s="143"/>
      <c r="T135" s="143"/>
      <c r="U135" s="143"/>
      <c r="V135" s="155"/>
      <c r="W135" s="149"/>
      <c r="X135" s="147"/>
      <c r="Y135" s="147"/>
      <c r="Z135" s="147"/>
      <c r="AA135" s="147"/>
      <c r="AB135" s="147"/>
      <c r="AC135" s="147"/>
      <c r="AD135" s="148"/>
      <c r="AE135" s="147"/>
      <c r="AF135" s="149"/>
      <c r="AG135" s="147"/>
      <c r="AH135" s="149"/>
      <c r="AI135" s="147"/>
      <c r="AJ135" s="150"/>
      <c r="AK135" s="156"/>
    </row>
    <row r="136" spans="1:37" ht="18.399999999999999" customHeight="1" thickBot="1">
      <c r="A136" s="91" t="s">
        <v>25</v>
      </c>
      <c r="B136" s="92"/>
      <c r="C136" s="92"/>
      <c r="D136" s="92" t="s">
        <v>39</v>
      </c>
      <c r="E136" s="92"/>
      <c r="F136" s="93"/>
      <c r="G136" s="94" t="s">
        <v>6</v>
      </c>
      <c r="H136" s="95">
        <f>SUM(H13:H134)</f>
        <v>130123.00449616503</v>
      </c>
      <c r="I136" s="96"/>
      <c r="J136" s="92"/>
      <c r="K136" s="157">
        <f>SUM(K13:K134)</f>
        <v>99999</v>
      </c>
      <c r="L136" s="157"/>
      <c r="M136" s="157"/>
      <c r="N136" s="157">
        <f>SUM(N13:N134)</f>
        <v>0</v>
      </c>
      <c r="O136" s="157"/>
      <c r="P136" s="157">
        <f t="shared" ref="P136:U136" si="55">SUM(P13:P134)</f>
        <v>81999.179999999993</v>
      </c>
      <c r="Q136" s="157">
        <f t="shared" si="55"/>
        <v>81999.179999999993</v>
      </c>
      <c r="R136" s="157">
        <f t="shared" si="55"/>
        <v>0</v>
      </c>
      <c r="S136" s="157">
        <f t="shared" si="55"/>
        <v>81999.179999999993</v>
      </c>
      <c r="T136" s="157">
        <f t="shared" si="55"/>
        <v>1.43</v>
      </c>
      <c r="U136" s="157">
        <f t="shared" si="55"/>
        <v>0</v>
      </c>
      <c r="V136" s="157"/>
      <c r="W136" s="157"/>
      <c r="X136" s="157"/>
      <c r="Y136" s="157">
        <f t="shared" ref="Y136:AH136" si="56">SUM(Y13:Y134)</f>
        <v>79.30000000000004</v>
      </c>
      <c r="Z136" s="157">
        <f t="shared" si="56"/>
        <v>366</v>
      </c>
      <c r="AA136" s="157">
        <f t="shared" si="56"/>
        <v>131.75999999999988</v>
      </c>
      <c r="AB136" s="157">
        <f t="shared" si="56"/>
        <v>161.03999999999951</v>
      </c>
      <c r="AC136" s="157">
        <f t="shared" si="56"/>
        <v>122</v>
      </c>
      <c r="AD136" s="158">
        <f t="shared" si="56"/>
        <v>0.93333333333333335</v>
      </c>
      <c r="AE136" s="157">
        <f t="shared" si="56"/>
        <v>61</v>
      </c>
      <c r="AF136" s="157">
        <f t="shared" si="56"/>
        <v>61</v>
      </c>
      <c r="AG136" s="157">
        <f t="shared" si="56"/>
        <v>0</v>
      </c>
      <c r="AH136" s="157">
        <f t="shared" si="56"/>
        <v>1220</v>
      </c>
      <c r="AI136" s="157" t="e">
        <f>SUM(#REF!)</f>
        <v>#REF!</v>
      </c>
      <c r="AJ136" s="157" t="e">
        <f>SUM(#REF!)</f>
        <v>#REF!</v>
      </c>
      <c r="AK136" s="157">
        <f>SUM(AK13:AK134)</f>
        <v>130123.00449616503</v>
      </c>
    </row>
    <row r="137" spans="1:37" ht="18.399999999999999" customHeight="1">
      <c r="A137" s="91" t="s">
        <v>4</v>
      </c>
      <c r="B137" s="92"/>
      <c r="C137" s="92"/>
      <c r="D137" s="92" t="s">
        <v>40</v>
      </c>
      <c r="E137" s="97"/>
      <c r="F137" s="98"/>
      <c r="G137" s="97"/>
      <c r="H137" s="96"/>
      <c r="I137" s="96"/>
      <c r="J137" s="92"/>
      <c r="K137" s="92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59"/>
      <c r="AI137" s="159"/>
      <c r="AJ137" s="159"/>
      <c r="AK137" s="160"/>
    </row>
    <row r="138" spans="1:37" ht="18.399999999999999" customHeight="1">
      <c r="A138" s="91" t="s">
        <v>5</v>
      </c>
      <c r="B138" s="92"/>
      <c r="C138" s="92"/>
      <c r="D138" s="92" t="s">
        <v>41</v>
      </c>
      <c r="E138" s="97"/>
      <c r="F138" s="98"/>
      <c r="G138" s="97"/>
      <c r="H138" s="96"/>
      <c r="I138" s="96"/>
      <c r="J138" s="92"/>
      <c r="K138" s="92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59"/>
      <c r="AI138" s="159"/>
      <c r="AJ138" s="159"/>
      <c r="AK138" s="160"/>
    </row>
    <row r="139" spans="1:37" ht="18.399999999999999" customHeight="1">
      <c r="A139" s="92"/>
      <c r="B139" s="92"/>
      <c r="C139" s="92"/>
      <c r="D139" s="99"/>
      <c r="E139" s="97"/>
      <c r="F139" s="98"/>
      <c r="G139" s="97"/>
      <c r="H139" s="96"/>
      <c r="I139" s="96"/>
      <c r="J139" s="92"/>
      <c r="K139" s="92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60"/>
    </row>
    <row r="140" spans="1:37" ht="18.399999999999999" customHeight="1">
      <c r="A140" s="92" t="s">
        <v>3</v>
      </c>
      <c r="B140" s="92"/>
      <c r="C140" s="92"/>
      <c r="D140" s="92"/>
      <c r="E140" s="97"/>
      <c r="F140" s="98"/>
      <c r="G140" s="97"/>
      <c r="H140" s="96"/>
      <c r="I140" s="96"/>
      <c r="J140" s="92"/>
      <c r="K140" s="92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  <c r="AJ140" s="159"/>
      <c r="AK140" s="160"/>
    </row>
    <row r="141" spans="1:37" ht="18.399999999999999" customHeight="1">
      <c r="A141" s="100"/>
      <c r="B141" s="92"/>
      <c r="C141" s="92"/>
      <c r="D141" s="92"/>
      <c r="E141" s="97"/>
      <c r="F141" s="98"/>
      <c r="G141" s="97"/>
      <c r="H141" s="96"/>
      <c r="I141" s="96"/>
      <c r="J141" s="92"/>
      <c r="K141" s="92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159"/>
      <c r="AI141" s="159"/>
      <c r="AJ141" s="159"/>
      <c r="AK141" s="160"/>
    </row>
    <row r="142" spans="1:37" ht="18.399999999999999" customHeight="1">
      <c r="A142" s="92" t="s">
        <v>7</v>
      </c>
      <c r="B142" s="92"/>
      <c r="C142" s="92"/>
      <c r="D142" s="92"/>
      <c r="E142" s="97"/>
      <c r="F142" s="98"/>
      <c r="G142" s="97"/>
      <c r="H142" s="96"/>
      <c r="I142" s="96"/>
      <c r="J142" s="92"/>
      <c r="K142" s="92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59"/>
      <c r="AI142" s="159"/>
      <c r="AJ142" s="159"/>
      <c r="AK142" s="160"/>
    </row>
    <row r="143" spans="1:37" ht="18.399999999999999" customHeight="1">
      <c r="A143" s="101" t="s">
        <v>42</v>
      </c>
      <c r="B143" s="92"/>
      <c r="C143" s="92"/>
      <c r="D143" s="92"/>
      <c r="E143" s="97"/>
      <c r="F143" s="98"/>
      <c r="G143" s="97"/>
      <c r="H143" s="96"/>
      <c r="I143" s="96"/>
      <c r="J143" s="92"/>
      <c r="K143" s="92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59"/>
      <c r="AI143" s="159"/>
      <c r="AJ143" s="159"/>
      <c r="AK143" s="160"/>
    </row>
    <row r="144" spans="1:37">
      <c r="A144" s="92"/>
      <c r="B144" s="161"/>
      <c r="C144" s="101"/>
      <c r="D144" s="92"/>
      <c r="E144" s="97"/>
      <c r="F144" s="98"/>
      <c r="G144" s="97"/>
      <c r="H144" s="96"/>
      <c r="I144" s="96"/>
      <c r="J144" s="92"/>
      <c r="K144" s="92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60"/>
    </row>
    <row r="145" spans="1:37">
      <c r="A145" s="101"/>
      <c r="B145" s="161"/>
      <c r="C145" s="101"/>
      <c r="D145" s="92"/>
      <c r="E145" s="97"/>
      <c r="F145" s="98"/>
      <c r="G145" s="97"/>
      <c r="H145" s="96"/>
      <c r="I145" s="96"/>
      <c r="J145" s="92"/>
      <c r="K145" s="92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59"/>
      <c r="AI145" s="159"/>
      <c r="AJ145" s="159"/>
      <c r="AK145" s="160"/>
    </row>
    <row r="146" spans="1:37">
      <c r="A146" s="92"/>
      <c r="B146" s="92"/>
      <c r="C146" s="92"/>
      <c r="D146" s="92"/>
      <c r="E146" s="97"/>
      <c r="F146" s="98"/>
      <c r="G146" s="97"/>
      <c r="H146" s="96"/>
      <c r="I146" s="96"/>
      <c r="J146" s="92"/>
      <c r="K146" s="92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59"/>
      <c r="AI146" s="159"/>
      <c r="AJ146" s="159"/>
      <c r="AK146" s="160"/>
    </row>
    <row r="147" spans="1:37">
      <c r="A147" s="92"/>
      <c r="B147" s="92"/>
      <c r="C147" s="92"/>
      <c r="D147" s="92"/>
      <c r="E147" s="97"/>
      <c r="F147" s="98"/>
      <c r="G147" s="97"/>
      <c r="H147" s="96"/>
      <c r="I147" s="96"/>
      <c r="J147" s="92"/>
      <c r="K147" s="92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59"/>
      <c r="AI147" s="159"/>
      <c r="AJ147" s="159"/>
      <c r="AK147" s="160"/>
    </row>
    <row r="148" spans="1:37">
      <c r="A148" s="92"/>
      <c r="B148" s="92"/>
      <c r="C148" s="92"/>
      <c r="D148" s="92"/>
      <c r="E148" s="97"/>
      <c r="F148" s="98"/>
      <c r="G148" s="97"/>
      <c r="H148" s="96"/>
      <c r="I148" s="96"/>
      <c r="J148" s="92"/>
      <c r="K148" s="92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60"/>
    </row>
    <row r="149" spans="1:37">
      <c r="A149" s="92"/>
      <c r="B149" s="92"/>
      <c r="C149" s="92"/>
      <c r="D149" s="92"/>
      <c r="E149" s="97"/>
      <c r="F149" s="98"/>
      <c r="G149" s="97"/>
      <c r="H149" s="96"/>
      <c r="I149" s="96"/>
      <c r="J149" s="92"/>
      <c r="K149" s="92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  <c r="AF149" s="159"/>
      <c r="AG149" s="159"/>
      <c r="AH149" s="159"/>
      <c r="AI149" s="159"/>
      <c r="AJ149" s="159"/>
      <c r="AK149" s="160"/>
    </row>
    <row r="150" spans="1:37">
      <c r="A150" s="92"/>
      <c r="B150" s="92"/>
      <c r="C150" s="92"/>
      <c r="D150" s="92"/>
      <c r="E150" s="97"/>
      <c r="F150" s="98"/>
      <c r="G150" s="97"/>
      <c r="H150" s="96"/>
      <c r="I150" s="96"/>
      <c r="J150" s="92"/>
      <c r="K150" s="92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60"/>
    </row>
    <row r="151" spans="1:37">
      <c r="A151" s="92"/>
      <c r="B151" s="92"/>
      <c r="C151" s="92"/>
      <c r="D151" s="92"/>
      <c r="E151" s="97"/>
      <c r="F151" s="98"/>
      <c r="G151" s="97"/>
      <c r="H151" s="96"/>
      <c r="I151" s="96"/>
      <c r="J151" s="92"/>
      <c r="K151" s="92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60"/>
    </row>
    <row r="152" spans="1:37">
      <c r="A152" s="92"/>
      <c r="B152" s="92"/>
      <c r="C152" s="92"/>
      <c r="D152" s="92"/>
      <c r="E152" s="97"/>
      <c r="F152" s="98"/>
      <c r="G152" s="97"/>
      <c r="H152" s="96"/>
      <c r="I152" s="96"/>
      <c r="J152" s="92"/>
      <c r="K152" s="92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59"/>
      <c r="AJ152" s="159"/>
      <c r="AK152" s="160"/>
    </row>
    <row r="153" spans="1:37">
      <c r="A153" s="92"/>
      <c r="B153" s="92"/>
      <c r="C153" s="92"/>
      <c r="D153" s="92"/>
      <c r="E153" s="97"/>
      <c r="F153" s="98"/>
      <c r="G153" s="97"/>
      <c r="H153" s="96"/>
      <c r="I153" s="96"/>
      <c r="J153" s="92"/>
      <c r="K153" s="92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60"/>
    </row>
    <row r="154" spans="1:37">
      <c r="A154" s="92"/>
      <c r="B154" s="92"/>
      <c r="C154" s="92"/>
      <c r="D154" s="92"/>
      <c r="E154" s="97"/>
      <c r="F154" s="98"/>
      <c r="G154" s="97"/>
      <c r="H154" s="96"/>
      <c r="I154" s="96"/>
      <c r="J154" s="92"/>
      <c r="K154" s="92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60"/>
    </row>
    <row r="155" spans="1:37">
      <c r="A155" s="92"/>
      <c r="B155" s="92"/>
      <c r="C155" s="92"/>
      <c r="D155" s="92"/>
      <c r="E155" s="97"/>
      <c r="F155" s="98"/>
      <c r="G155" s="97"/>
      <c r="H155" s="96"/>
      <c r="I155" s="96"/>
      <c r="J155" s="92"/>
      <c r="K155" s="92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  <c r="AJ155" s="159"/>
      <c r="AK155" s="160"/>
    </row>
    <row r="156" spans="1:37">
      <c r="A156" s="92"/>
      <c r="B156" s="92"/>
      <c r="C156" s="92"/>
      <c r="D156" s="92"/>
      <c r="E156" s="97"/>
      <c r="F156" s="98"/>
      <c r="G156" s="97"/>
      <c r="H156" s="96"/>
      <c r="I156" s="96"/>
      <c r="J156" s="92"/>
      <c r="K156" s="92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  <c r="AJ156" s="159"/>
      <c r="AK156" s="160"/>
    </row>
    <row r="157" spans="1:37">
      <c r="A157" s="92"/>
      <c r="B157" s="92"/>
      <c r="C157" s="92"/>
      <c r="D157" s="92"/>
      <c r="E157" s="97"/>
      <c r="F157" s="98"/>
      <c r="G157" s="97"/>
      <c r="H157" s="96"/>
      <c r="I157" s="96"/>
      <c r="J157" s="92"/>
      <c r="K157" s="92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159"/>
      <c r="AI157" s="159"/>
      <c r="AJ157" s="159"/>
      <c r="AK157" s="160"/>
    </row>
    <row r="158" spans="1:37">
      <c r="A158" s="92"/>
      <c r="B158" s="92"/>
      <c r="C158" s="92"/>
      <c r="D158" s="92"/>
      <c r="E158" s="97"/>
      <c r="F158" s="98"/>
      <c r="G158" s="97"/>
      <c r="H158" s="96"/>
      <c r="I158" s="96"/>
      <c r="J158" s="92"/>
      <c r="K158" s="92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60"/>
    </row>
    <row r="159" spans="1:37">
      <c r="A159" s="92"/>
      <c r="B159" s="92"/>
      <c r="C159" s="92"/>
      <c r="D159" s="92"/>
      <c r="E159" s="97"/>
      <c r="F159" s="98"/>
      <c r="G159" s="97"/>
      <c r="H159" s="96"/>
      <c r="I159" s="96"/>
      <c r="J159" s="92"/>
      <c r="K159" s="92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  <c r="AF159" s="159"/>
      <c r="AG159" s="159"/>
      <c r="AH159" s="159"/>
      <c r="AI159" s="159"/>
      <c r="AJ159" s="159"/>
      <c r="AK159" s="160"/>
    </row>
    <row r="160" spans="1:37">
      <c r="A160" s="92"/>
      <c r="B160" s="92"/>
      <c r="C160" s="92"/>
      <c r="D160" s="92"/>
      <c r="E160" s="97"/>
      <c r="F160" s="98"/>
      <c r="G160" s="97"/>
      <c r="H160" s="96"/>
      <c r="I160" s="96"/>
      <c r="J160" s="92"/>
      <c r="K160" s="92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60"/>
    </row>
    <row r="161" spans="1:37">
      <c r="A161" s="92"/>
      <c r="B161" s="92"/>
      <c r="C161" s="92"/>
      <c r="D161" s="92"/>
      <c r="E161" s="97"/>
      <c r="F161" s="98"/>
      <c r="G161" s="97"/>
      <c r="H161" s="96"/>
      <c r="I161" s="96"/>
      <c r="J161" s="92"/>
      <c r="K161" s="92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60"/>
    </row>
    <row r="162" spans="1:37">
      <c r="A162" s="92"/>
      <c r="B162" s="92"/>
      <c r="C162" s="92"/>
      <c r="D162" s="92"/>
      <c r="E162" s="97"/>
      <c r="F162" s="98"/>
      <c r="G162" s="97"/>
      <c r="H162" s="96"/>
      <c r="I162" s="96"/>
      <c r="J162" s="92"/>
      <c r="K162" s="92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59"/>
      <c r="AK162" s="160"/>
    </row>
    <row r="163" spans="1:37">
      <c r="A163" s="92"/>
      <c r="B163" s="92"/>
      <c r="C163" s="92"/>
      <c r="D163" s="92"/>
      <c r="E163" s="97"/>
      <c r="F163" s="98"/>
      <c r="G163" s="97"/>
      <c r="H163" s="96"/>
      <c r="I163" s="96"/>
      <c r="J163" s="92"/>
      <c r="K163" s="92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  <c r="AF163" s="159"/>
      <c r="AG163" s="159"/>
      <c r="AH163" s="159"/>
      <c r="AI163" s="159"/>
      <c r="AJ163" s="159"/>
      <c r="AK163" s="160"/>
    </row>
    <row r="164" spans="1:37">
      <c r="A164" s="92"/>
      <c r="B164" s="92"/>
      <c r="C164" s="92"/>
      <c r="D164" s="92"/>
      <c r="E164" s="97"/>
      <c r="F164" s="98"/>
      <c r="G164" s="97"/>
      <c r="H164" s="96"/>
      <c r="I164" s="96"/>
      <c r="J164" s="92"/>
      <c r="K164" s="92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  <c r="AF164" s="159"/>
      <c r="AG164" s="159"/>
      <c r="AH164" s="159"/>
      <c r="AI164" s="159"/>
      <c r="AJ164" s="159"/>
      <c r="AK164" s="160"/>
    </row>
    <row r="165" spans="1:37">
      <c r="A165" s="92"/>
      <c r="B165" s="92"/>
      <c r="C165" s="92"/>
      <c r="D165" s="92"/>
      <c r="E165" s="97"/>
      <c r="F165" s="98"/>
      <c r="G165" s="97"/>
      <c r="H165" s="96"/>
      <c r="I165" s="96"/>
      <c r="J165" s="92"/>
      <c r="K165" s="92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  <c r="AF165" s="159"/>
      <c r="AG165" s="159"/>
      <c r="AH165" s="159"/>
      <c r="AI165" s="159"/>
      <c r="AJ165" s="159"/>
      <c r="AK165" s="160"/>
    </row>
  </sheetData>
  <sheetProtection formatRows="0" insertRows="0" deleteRows="0"/>
  <protectedRanges>
    <protectedRange sqref="A2:A4 A145 A6:A143 D1:XFD1 B11:V11 X11:XFD11 B2:XFD10 B12:XFD145" name="Intervalo1"/>
    <protectedRange sqref="A1:C1" name="Intervalo1_2"/>
  </protectedRanges>
  <mergeCells count="13">
    <mergeCell ref="G9:J9"/>
    <mergeCell ref="G10:J10"/>
    <mergeCell ref="B1:C1"/>
    <mergeCell ref="K11:S11"/>
    <mergeCell ref="AK11:AK12"/>
    <mergeCell ref="K3:M5"/>
    <mergeCell ref="K6:M8"/>
    <mergeCell ref="A3:D3"/>
    <mergeCell ref="G7:J7"/>
    <mergeCell ref="G8:J8"/>
    <mergeCell ref="N10:O10"/>
    <mergeCell ref="K10:M10"/>
    <mergeCell ref="G6:J6"/>
  </mergeCells>
  <phoneticPr fontId="3" type="noConversion"/>
  <printOptions horizontalCentered="1"/>
  <pageMargins left="0.15748031496062992" right="0.19685039370078741" top="0.47244094488188981" bottom="0.74803149606299213" header="0.23622047244094491" footer="0.31496062992125984"/>
  <pageSetup paperSize="9" scale="80" orientation="landscape" r:id="rId1"/>
  <headerFooter alignWithMargins="0"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Plan1</vt:lpstr>
      <vt:lpstr>Plan1!Area_de_impressao</vt:lpstr>
      <vt:lpstr>Plan1!Titulos_de_impressao</vt:lpstr>
    </vt:vector>
  </TitlesOfParts>
  <Company>Vapt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schiavo</cp:lastModifiedBy>
  <cp:lastPrinted>2018-09-20T03:32:43Z</cp:lastPrinted>
  <dcterms:created xsi:type="dcterms:W3CDTF">2010-04-27T12:06:59Z</dcterms:created>
  <dcterms:modified xsi:type="dcterms:W3CDTF">2018-09-20T03:32:46Z</dcterms:modified>
</cp:coreProperties>
</file>