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155" windowHeight="10560"/>
  </bookViews>
  <sheets>
    <sheet name="Sector" sheetId="1" r:id="rId1"/>
  </sheets>
  <calcPr calcId="144525"/>
  <pivotCaches>
    <pivotCache cacheId="0" r:id="rId2"/>
  </pivotCaches>
</workbook>
</file>

<file path=xl/calcChain.xml><?xml version="1.0" encoding="utf-8"?>
<calcChain xmlns="http://schemas.openxmlformats.org/spreadsheetml/2006/main">
  <c r="D2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0" i="1" l="1"/>
  <c r="E3" i="1"/>
  <c r="E4" i="1"/>
  <c r="E17" i="1"/>
  <c r="E14" i="1"/>
  <c r="E8" i="1"/>
  <c r="E2" i="1"/>
  <c r="E16" i="1"/>
  <c r="E13" i="1"/>
  <c r="E11" i="1"/>
  <c r="E7" i="1"/>
  <c r="E5" i="1"/>
  <c r="E10" i="1"/>
  <c r="E19" i="1"/>
  <c r="E15" i="1"/>
  <c r="E12" i="1"/>
  <c r="E6" i="1"/>
  <c r="E18" i="1"/>
  <c r="E9" i="1"/>
</calcChain>
</file>

<file path=xl/sharedStrings.xml><?xml version="1.0" encoding="utf-8"?>
<sst xmlns="http://schemas.openxmlformats.org/spreadsheetml/2006/main" count="62" uniqueCount="43">
  <si>
    <t>Sector</t>
  </si>
  <si>
    <t>Asset</t>
  </si>
  <si>
    <t>Amount</t>
  </si>
  <si>
    <t>Percent</t>
  </si>
  <si>
    <t>Uranium</t>
  </si>
  <si>
    <t>Coal</t>
  </si>
  <si>
    <t>Silver</t>
  </si>
  <si>
    <t>PDN</t>
  </si>
  <si>
    <t>BTU</t>
  </si>
  <si>
    <t>DEF</t>
  </si>
  <si>
    <t>FX Conversions</t>
  </si>
  <si>
    <t>USD/CAD</t>
  </si>
  <si>
    <t>AUD/CAD</t>
  </si>
  <si>
    <t>GBp/CAD</t>
  </si>
  <si>
    <t>Cash</t>
  </si>
  <si>
    <t>CAD</t>
  </si>
  <si>
    <t>Amount (CAD)</t>
  </si>
  <si>
    <t>FSY</t>
  </si>
  <si>
    <t>Row Labels</t>
  </si>
  <si>
    <t>Grand Total</t>
  </si>
  <si>
    <t>Sum of Amount (CAD)</t>
  </si>
  <si>
    <t>Gas</t>
  </si>
  <si>
    <t>DLEKG</t>
  </si>
  <si>
    <t>ILS/CAD</t>
  </si>
  <si>
    <t>EU</t>
  </si>
  <si>
    <t>Tankers</t>
  </si>
  <si>
    <t>DHT</t>
  </si>
  <si>
    <t>Water</t>
  </si>
  <si>
    <t>VWTR</t>
  </si>
  <si>
    <t>IPT</t>
  </si>
  <si>
    <t>EXK</t>
  </si>
  <si>
    <t>BMN</t>
  </si>
  <si>
    <t>Copper</t>
  </si>
  <si>
    <t>TSLAQ</t>
  </si>
  <si>
    <t>UUUU</t>
  </si>
  <si>
    <t>CPAU</t>
  </si>
  <si>
    <t>Short</t>
  </si>
  <si>
    <t>RIO</t>
  </si>
  <si>
    <t>Big Tech</t>
  </si>
  <si>
    <t>AAPL</t>
  </si>
  <si>
    <t>MSFT</t>
  </si>
  <si>
    <t>Housing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</si>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</sst>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2" fontId="1" fillId="0" borderId="1" xfId="0" applyNumberFormat="1" applyFont="1" applyBorder="1"/>
    <xf numFmtId="2" fontId="0" fillId="0" borderId="0" xfId="0" applyNumberFormat="1"/>
    <xf numFmtId="0" fontId="1" fillId="0" borderId="2" xfId="0" applyFon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10" fontId="1" fillId="0" borderId="1" xfId="0" applyNumberFormat="1" applyFont="1" applyBorder="1"/>
    <xf numFmtId="10" fontId="0" fillId="0" borderId="0" xfId="0" applyNumberFormat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Allocation</a:t>
            </a:r>
            <a:r>
              <a:rPr lang="en-US" baseline="0"/>
              <a:t> by Asset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Sector!$B$2:$B$19</c:f>
              <c:strCache>
                <c:ptCount val="18"/>
                <c:pt idx="0">
                  <c:v>CAD</c:v>
                </c:pt>
                <c:pt idx="1">
                  <c:v>DLEKG</c:v>
                </c:pt>
                <c:pt idx="2">
                  <c:v>PDN</c:v>
                </c:pt>
                <c:pt idx="3">
                  <c:v>EU</c:v>
                </c:pt>
                <c:pt idx="4">
                  <c:v>DHT</c:v>
                </c:pt>
                <c:pt idx="5">
                  <c:v>VWTR</c:v>
                </c:pt>
                <c:pt idx="6">
                  <c:v>BTU</c:v>
                </c:pt>
                <c:pt idx="7">
                  <c:v>IPT</c:v>
                </c:pt>
                <c:pt idx="8">
                  <c:v>EXK</c:v>
                </c:pt>
                <c:pt idx="9">
                  <c:v>DEF</c:v>
                </c:pt>
                <c:pt idx="10">
                  <c:v>BMN</c:v>
                </c:pt>
                <c:pt idx="11">
                  <c:v>FSY</c:v>
                </c:pt>
                <c:pt idx="12">
                  <c:v>TSLAQ</c:v>
                </c:pt>
                <c:pt idx="13">
                  <c:v>UUUU</c:v>
                </c:pt>
                <c:pt idx="14">
                  <c:v>CPAU</c:v>
                </c:pt>
                <c:pt idx="15">
                  <c:v>RIO</c:v>
                </c:pt>
                <c:pt idx="16">
                  <c:v>AAPL</c:v>
                </c:pt>
                <c:pt idx="17">
                  <c:v>MSFT</c:v>
                </c:pt>
              </c:strCache>
            </c:strRef>
          </c:cat>
          <c:val>
            <c:numRef>
              <c:f>Sector!$D$2:$D$19</c:f>
              <c:numCache>
                <c:formatCode>0.00</c:formatCode>
                <c:ptCount val="18"/>
                <c:pt idx="0">
                  <c:v>10000</c:v>
                </c:pt>
                <c:pt idx="1">
                  <c:v>3510</c:v>
                </c:pt>
                <c:pt idx="2">
                  <c:v>9100</c:v>
                </c:pt>
                <c:pt idx="3">
                  <c:v>3000</c:v>
                </c:pt>
                <c:pt idx="4">
                  <c:v>4572</c:v>
                </c:pt>
                <c:pt idx="5">
                  <c:v>5080</c:v>
                </c:pt>
                <c:pt idx="6">
                  <c:v>25400</c:v>
                </c:pt>
                <c:pt idx="7">
                  <c:v>3000</c:v>
                </c:pt>
                <c:pt idx="8">
                  <c:v>1905</c:v>
                </c:pt>
                <c:pt idx="9">
                  <c:v>3600</c:v>
                </c:pt>
                <c:pt idx="10">
                  <c:v>3640</c:v>
                </c:pt>
                <c:pt idx="11">
                  <c:v>1300</c:v>
                </c:pt>
                <c:pt idx="12">
                  <c:v>17145</c:v>
                </c:pt>
                <c:pt idx="13">
                  <c:v>3810</c:v>
                </c:pt>
                <c:pt idx="14">
                  <c:v>2600</c:v>
                </c:pt>
                <c:pt idx="15">
                  <c:v>6350</c:v>
                </c:pt>
                <c:pt idx="16">
                  <c:v>12700</c:v>
                </c:pt>
                <c:pt idx="17">
                  <c:v>20320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[Sector Allocation Charts.xlsx]Sector!Allocation by Sector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Allocation by Sector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Sector!$K$4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Sector!$J$5:$J$16</c:f>
              <c:strCache>
                <c:ptCount val="11"/>
                <c:pt idx="0">
                  <c:v>Cash</c:v>
                </c:pt>
                <c:pt idx="1">
                  <c:v>Coal</c:v>
                </c:pt>
                <c:pt idx="2">
                  <c:v>Copper</c:v>
                </c:pt>
                <c:pt idx="3">
                  <c:v>Gas</c:v>
                </c:pt>
                <c:pt idx="4">
                  <c:v>Silver</c:v>
                </c:pt>
                <c:pt idx="5">
                  <c:v>Tankers</c:v>
                </c:pt>
                <c:pt idx="6">
                  <c:v>Uranium</c:v>
                </c:pt>
                <c:pt idx="7">
                  <c:v>Water</c:v>
                </c:pt>
                <c:pt idx="8">
                  <c:v>Short</c:v>
                </c:pt>
                <c:pt idx="9">
                  <c:v>Big Tech</c:v>
                </c:pt>
                <c:pt idx="10">
                  <c:v>Housing</c:v>
                </c:pt>
              </c:strCache>
            </c:strRef>
          </c:cat>
          <c:val>
            <c:numRef>
              <c:f>Sector!$K$5:$K$16</c:f>
              <c:numCache>
                <c:formatCode>General</c:formatCode>
                <c:ptCount val="11"/>
                <c:pt idx="0">
                  <c:v>10000</c:v>
                </c:pt>
                <c:pt idx="1">
                  <c:v>25400</c:v>
                </c:pt>
                <c:pt idx="2">
                  <c:v>8950</c:v>
                </c:pt>
                <c:pt idx="3">
                  <c:v>3510</c:v>
                </c:pt>
                <c:pt idx="4">
                  <c:v>11305</c:v>
                </c:pt>
                <c:pt idx="5">
                  <c:v>4572</c:v>
                </c:pt>
                <c:pt idx="6">
                  <c:v>20850</c:v>
                </c:pt>
                <c:pt idx="7">
                  <c:v>5080</c:v>
                </c:pt>
                <c:pt idx="8">
                  <c:v>17145</c:v>
                </c:pt>
                <c:pt idx="9">
                  <c:v>33020</c:v>
                </c:pt>
                <c:pt idx="10">
                  <c:v>7620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26</xdr:row>
      <xdr:rowOff>10583</xdr:rowOff>
    </xdr:from>
    <xdr:to>
      <xdr:col>19</xdr:col>
      <xdr:colOff>213439</xdr:colOff>
      <xdr:row>45</xdr:row>
      <xdr:rowOff>160583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9523</xdr:colOff>
      <xdr:row>3</xdr:row>
      <xdr:rowOff>1889</xdr:rowOff>
    </xdr:from>
    <xdr:to>
      <xdr:col>19</xdr:col>
      <xdr:colOff>213439</xdr:colOff>
      <xdr:row>25</xdr:row>
      <xdr:rowOff>130889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set%20Sector%20Allocation%20Charts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4686.038405671294" createdVersion="4" refreshedVersion="4" minRefreshableVersion="3" recordCount="41">
  <cacheSource type="worksheet">
    <worksheetSource ref="A1:D1048552" sheet="Sector" r:id="rId2"/>
  </cacheSource>
  <cacheFields count="4">
    <cacheField name="Sector" numFmtId="0">
      <sharedItems containsBlank="1" count="19">
        <s v="Cash"/>
        <s v="Gas"/>
        <s v="Uranium"/>
        <s v="Tankers"/>
        <s v="Water"/>
        <s v="Coal"/>
        <s v="Silver"/>
        <s v="Short"/>
        <s v="Copper"/>
        <s v="Big Tech"/>
        <s v="Housing"/>
        <m/>
        <s v="TSLAQ" u="1"/>
        <s v="Tech Short" u="1"/>
        <s v="COVID" u="1"/>
        <s v="Tech" u="1"/>
        <s v="Air Service" u="1"/>
        <s v="Russia" u="1"/>
        <s v="Other" u="1"/>
      </sharedItems>
    </cacheField>
    <cacheField name="Asset" numFmtId="0">
      <sharedItems containsBlank="1"/>
    </cacheField>
    <cacheField name="Amount" numFmtId="2">
      <sharedItems containsString="0" containsBlank="1" containsNumber="1" containsInteger="1" minValue="1300" maxValue="20000"/>
    </cacheField>
    <cacheField name="Amount (CAD)" numFmtId="2">
      <sharedItems containsString="0" containsBlank="1" containsNumber="1" containsInteger="1" minValue="1300" maxValue="2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s v="CAD"/>
    <n v="10000"/>
    <n v="10000"/>
  </r>
  <r>
    <x v="1"/>
    <s v="DLEKG"/>
    <n v="9000"/>
    <n v="3510"/>
  </r>
  <r>
    <x v="2"/>
    <s v="PDN"/>
    <n v="10000"/>
    <n v="9100"/>
  </r>
  <r>
    <x v="2"/>
    <s v="EU"/>
    <n v="3000"/>
    <n v="3000"/>
  </r>
  <r>
    <x v="3"/>
    <s v="DHT"/>
    <n v="3600"/>
    <n v="4572"/>
  </r>
  <r>
    <x v="4"/>
    <s v="VWTR"/>
    <n v="4000"/>
    <n v="5080"/>
  </r>
  <r>
    <x v="5"/>
    <s v="BTU"/>
    <n v="20000"/>
    <n v="25400"/>
  </r>
  <r>
    <x v="6"/>
    <s v="IPT"/>
    <n v="3000"/>
    <n v="3000"/>
  </r>
  <r>
    <x v="6"/>
    <s v="EXK"/>
    <n v="1500"/>
    <n v="1905"/>
  </r>
  <r>
    <x v="6"/>
    <s v="DEF"/>
    <n v="3600"/>
    <n v="3600"/>
  </r>
  <r>
    <x v="6"/>
    <s v="RSLV"/>
    <n v="2800"/>
    <n v="2800"/>
  </r>
  <r>
    <x v="2"/>
    <s v="BMN"/>
    <n v="4000"/>
    <n v="3640"/>
  </r>
  <r>
    <x v="2"/>
    <s v="FSY"/>
    <n v="1300"/>
    <n v="1300"/>
  </r>
  <r>
    <x v="7"/>
    <s v="TSLAQ"/>
    <n v="13500"/>
    <n v="17145"/>
  </r>
  <r>
    <x v="2"/>
    <s v="UUUU"/>
    <n v="3000"/>
    <n v="3810"/>
  </r>
  <r>
    <x v="8"/>
    <s v="CPAU"/>
    <n v="2600"/>
    <n v="2600"/>
  </r>
  <r>
    <x v="8"/>
    <s v="RIO"/>
    <n v="5000"/>
    <n v="6350"/>
  </r>
  <r>
    <x v="9"/>
    <s v="AAPL"/>
    <n v="10000"/>
    <n v="12700"/>
  </r>
  <r>
    <x v="9"/>
    <s v="MSFT"/>
    <n v="16000"/>
    <n v="20320"/>
  </r>
  <r>
    <x v="10"/>
    <s v="TOL"/>
    <n v="6000"/>
    <n v="7620"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llocation by Sector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J4:K16" firstHeaderRow="1" firstDataRow="1" firstDataCol="1"/>
  <pivotFields count="4">
    <pivotField axis="axisRow" showAll="0">
      <items count="20">
        <item x="0"/>
        <item x="5"/>
        <item x="8"/>
        <item m="1" x="14"/>
        <item x="1"/>
        <item m="1" x="18"/>
        <item m="1" x="17"/>
        <item x="6"/>
        <item x="3"/>
        <item m="1" x="15"/>
        <item x="2"/>
        <item x="4"/>
        <item m="1" x="13"/>
        <item m="1" x="12"/>
        <item m="1" x="16"/>
        <item x="7"/>
        <item x="9"/>
        <item x="10"/>
        <item h="1" x="11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4"/>
    </i>
    <i>
      <x v="7"/>
    </i>
    <i>
      <x v="8"/>
    </i>
    <i>
      <x v="10"/>
    </i>
    <i>
      <x v="11"/>
    </i>
    <i>
      <x v="15"/>
    </i>
    <i>
      <x v="16"/>
    </i>
    <i>
      <x v="17"/>
    </i>
    <i t="grand">
      <x/>
    </i>
  </rowItems>
  <colItems count="1">
    <i/>
  </colItems>
  <dataFields count="1">
    <dataField name="Sum of Amount (CAD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90" zoomScaleNormal="90" workbookViewId="0">
      <selection activeCell="G20" sqref="G20"/>
    </sheetView>
  </sheetViews>
  <sheetFormatPr defaultRowHeight="15" x14ac:dyDescent="0.25"/>
  <cols>
    <col min="1" max="1" width="11.85546875" customWidth="1"/>
    <col min="3" max="3" width="12.42578125" style="5" customWidth="1"/>
    <col min="4" max="4" width="15.7109375" style="5" customWidth="1"/>
    <col min="5" max="5" width="11.5703125" style="13" customWidth="1"/>
    <col min="6" max="6" width="6.7109375" customWidth="1"/>
    <col min="7" max="7" width="14.42578125" customWidth="1"/>
    <col min="8" max="8" width="9.140625" style="5" customWidth="1"/>
    <col min="9" max="9" width="3.140625" customWidth="1"/>
    <col min="10" max="10" width="13.28515625" customWidth="1"/>
    <col min="11" max="11" width="20.5703125" customWidth="1"/>
    <col min="12" max="12" width="3.7109375" customWidth="1"/>
    <col min="16" max="16" width="13.140625" customWidth="1"/>
    <col min="17" max="17" width="20.5703125" customWidth="1"/>
    <col min="18" max="18" width="22.140625" customWidth="1"/>
    <col min="19" max="22" width="5" customWidth="1"/>
    <col min="23" max="23" width="7.28515625" customWidth="1"/>
    <col min="24" max="24" width="11.28515625" bestFit="1" customWidth="1"/>
  </cols>
  <sheetData>
    <row r="1" spans="1:18" s="2" customFormat="1" x14ac:dyDescent="0.25">
      <c r="A1" s="1" t="s">
        <v>0</v>
      </c>
      <c r="B1" s="1" t="s">
        <v>1</v>
      </c>
      <c r="C1" s="4" t="s">
        <v>2</v>
      </c>
      <c r="D1" s="4" t="s">
        <v>16</v>
      </c>
      <c r="E1" s="12" t="s">
        <v>3</v>
      </c>
    </row>
    <row r="2" spans="1:18" s="3" customFormat="1" x14ac:dyDescent="0.25">
      <c r="A2" s="14" t="s">
        <v>14</v>
      </c>
      <c r="B2" s="14" t="s">
        <v>15</v>
      </c>
      <c r="C2" s="15">
        <v>10000</v>
      </c>
      <c r="D2" s="15">
        <f>C2</f>
        <v>10000</v>
      </c>
      <c r="E2" s="13">
        <f>C2/SUM(D$1:D$1048551)</f>
        <v>6.9131432679810853E-2</v>
      </c>
      <c r="K2"/>
      <c r="Q2"/>
      <c r="R2"/>
    </row>
    <row r="3" spans="1:18" x14ac:dyDescent="0.25">
      <c r="A3" t="s">
        <v>21</v>
      </c>
      <c r="B3" t="s">
        <v>22</v>
      </c>
      <c r="C3" s="5">
        <v>9000</v>
      </c>
      <c r="D3" s="5">
        <f>C3*H8</f>
        <v>3510</v>
      </c>
      <c r="E3" s="13">
        <f>C3/SUM(D$1:D$1048551)</f>
        <v>6.2218289411829768E-2</v>
      </c>
    </row>
    <row r="4" spans="1:18" x14ac:dyDescent="0.25">
      <c r="A4" t="s">
        <v>4</v>
      </c>
      <c r="B4" t="s">
        <v>7</v>
      </c>
      <c r="C4" s="5">
        <v>10000</v>
      </c>
      <c r="D4" s="5">
        <f>C4*H6</f>
        <v>9100</v>
      </c>
      <c r="E4" s="13">
        <f>C4/SUM(D$1:D$1048551)</f>
        <v>6.9131432679810853E-2</v>
      </c>
      <c r="G4" s="6" t="s">
        <v>10</v>
      </c>
      <c r="H4" s="7"/>
      <c r="J4" s="16" t="s">
        <v>18</v>
      </c>
      <c r="K4" t="s">
        <v>20</v>
      </c>
    </row>
    <row r="5" spans="1:18" x14ac:dyDescent="0.25">
      <c r="A5" t="s">
        <v>4</v>
      </c>
      <c r="B5" t="s">
        <v>24</v>
      </c>
      <c r="C5" s="5">
        <v>3000</v>
      </c>
      <c r="D5" s="5">
        <f>C5</f>
        <v>3000</v>
      </c>
      <c r="E5" s="13">
        <f>C5/SUM(D$1:D$1048551)</f>
        <v>2.0739429803943256E-2</v>
      </c>
      <c r="G5" s="8" t="s">
        <v>11</v>
      </c>
      <c r="H5" s="9">
        <v>1.27</v>
      </c>
      <c r="J5" s="17" t="s">
        <v>14</v>
      </c>
      <c r="K5" s="18">
        <v>10000</v>
      </c>
    </row>
    <row r="6" spans="1:18" x14ac:dyDescent="0.25">
      <c r="A6" t="s">
        <v>25</v>
      </c>
      <c r="B6" t="s">
        <v>26</v>
      </c>
      <c r="C6" s="5">
        <v>3600</v>
      </c>
      <c r="D6" s="5">
        <f>C6*H5</f>
        <v>4572</v>
      </c>
      <c r="E6" s="13">
        <f>C6/SUM(D$1:D$1048551)</f>
        <v>2.488731576473191E-2</v>
      </c>
      <c r="G6" s="8" t="s">
        <v>12</v>
      </c>
      <c r="H6" s="9">
        <v>0.91</v>
      </c>
      <c r="J6" s="17" t="s">
        <v>5</v>
      </c>
      <c r="K6" s="18">
        <v>25400</v>
      </c>
    </row>
    <row r="7" spans="1:18" x14ac:dyDescent="0.25">
      <c r="A7" t="s">
        <v>27</v>
      </c>
      <c r="B7" t="s">
        <v>28</v>
      </c>
      <c r="C7" s="5">
        <v>4000</v>
      </c>
      <c r="D7" s="5">
        <f>C7*H5</f>
        <v>5080</v>
      </c>
      <c r="E7" s="13">
        <f>C7/SUM(D$1:D$1048551)</f>
        <v>2.7652573071924341E-2</v>
      </c>
      <c r="G7" s="8" t="s">
        <v>13</v>
      </c>
      <c r="H7" s="9">
        <v>1.64</v>
      </c>
      <c r="J7" s="17" t="s">
        <v>32</v>
      </c>
      <c r="K7" s="18">
        <v>8950</v>
      </c>
    </row>
    <row r="8" spans="1:18" x14ac:dyDescent="0.25">
      <c r="A8" t="s">
        <v>5</v>
      </c>
      <c r="B8" t="s">
        <v>8</v>
      </c>
      <c r="C8" s="5">
        <v>20000</v>
      </c>
      <c r="D8" s="5">
        <f>C8*H5</f>
        <v>25400</v>
      </c>
      <c r="E8" s="13">
        <f>C8/SUM(D$1:D$1048551)</f>
        <v>0.13826286535962171</v>
      </c>
      <c r="G8" s="10" t="s">
        <v>23</v>
      </c>
      <c r="H8" s="11">
        <v>0.39</v>
      </c>
      <c r="J8" s="17" t="s">
        <v>21</v>
      </c>
      <c r="K8" s="18">
        <v>3510</v>
      </c>
    </row>
    <row r="9" spans="1:18" x14ac:dyDescent="0.25">
      <c r="A9" t="s">
        <v>6</v>
      </c>
      <c r="B9" t="s">
        <v>29</v>
      </c>
      <c r="C9" s="5">
        <v>3000</v>
      </c>
      <c r="D9" s="5">
        <f>C9</f>
        <v>3000</v>
      </c>
      <c r="E9" s="13">
        <f>C9/SUM(D$1:D$1048551)</f>
        <v>2.0739429803943256E-2</v>
      </c>
      <c r="J9" s="17" t="s">
        <v>6</v>
      </c>
      <c r="K9" s="18">
        <v>11305</v>
      </c>
    </row>
    <row r="10" spans="1:18" x14ac:dyDescent="0.25">
      <c r="A10" t="s">
        <v>6</v>
      </c>
      <c r="B10" t="s">
        <v>30</v>
      </c>
      <c r="C10" s="5">
        <v>1500</v>
      </c>
      <c r="D10" s="5">
        <f>C10*H5</f>
        <v>1905</v>
      </c>
      <c r="E10" s="13">
        <f>C10/SUM(D$1:D$1048551)</f>
        <v>1.0369714901971628E-2</v>
      </c>
      <c r="J10" s="17" t="s">
        <v>25</v>
      </c>
      <c r="K10" s="18">
        <v>4572</v>
      </c>
    </row>
    <row r="11" spans="1:18" x14ac:dyDescent="0.25">
      <c r="A11" t="s">
        <v>6</v>
      </c>
      <c r="B11" t="s">
        <v>9</v>
      </c>
      <c r="C11" s="5">
        <v>3600</v>
      </c>
      <c r="D11" s="5">
        <f>C11</f>
        <v>3600</v>
      </c>
      <c r="E11" s="13">
        <f>C11/SUM(D$1:D$1048551)</f>
        <v>2.488731576473191E-2</v>
      </c>
      <c r="J11" s="17" t="s">
        <v>4</v>
      </c>
      <c r="K11" s="18">
        <v>20850</v>
      </c>
    </row>
    <row r="12" spans="1:18" x14ac:dyDescent="0.25">
      <c r="A12" t="s">
        <v>4</v>
      </c>
      <c r="B12" t="s">
        <v>31</v>
      </c>
      <c r="C12" s="5">
        <v>4000</v>
      </c>
      <c r="D12" s="5">
        <f>C12*H6</f>
        <v>3640</v>
      </c>
      <c r="E12" s="13">
        <f>C12/SUM(D$1:D$1048551)</f>
        <v>2.7652573071924341E-2</v>
      </c>
      <c r="J12" s="17" t="s">
        <v>27</v>
      </c>
      <c r="K12" s="18">
        <v>5080</v>
      </c>
    </row>
    <row r="13" spans="1:18" x14ac:dyDescent="0.25">
      <c r="A13" t="s">
        <v>4</v>
      </c>
      <c r="B13" t="s">
        <v>17</v>
      </c>
      <c r="C13" s="5">
        <v>1300</v>
      </c>
      <c r="D13" s="5">
        <f t="shared" ref="D13" si="0">C13</f>
        <v>1300</v>
      </c>
      <c r="E13" s="13">
        <f>C13/SUM(D$1:D$1048551)</f>
        <v>8.9870862483754105E-3</v>
      </c>
      <c r="J13" s="17" t="s">
        <v>36</v>
      </c>
      <c r="K13" s="18">
        <v>17145</v>
      </c>
    </row>
    <row r="14" spans="1:18" x14ac:dyDescent="0.25">
      <c r="A14" t="s">
        <v>36</v>
      </c>
      <c r="B14" t="s">
        <v>33</v>
      </c>
      <c r="C14" s="5">
        <v>13500</v>
      </c>
      <c r="D14" s="5">
        <f>C14*H5</f>
        <v>17145</v>
      </c>
      <c r="E14" s="13">
        <f>C14/SUM(D$1:D$1048551)</f>
        <v>9.3327434117744662E-2</v>
      </c>
      <c r="J14" s="17" t="s">
        <v>38</v>
      </c>
      <c r="K14" s="18">
        <v>33020</v>
      </c>
    </row>
    <row r="15" spans="1:18" x14ac:dyDescent="0.25">
      <c r="A15" t="s">
        <v>4</v>
      </c>
      <c r="B15" t="s">
        <v>34</v>
      </c>
      <c r="C15" s="5">
        <v>3000</v>
      </c>
      <c r="D15" s="5">
        <f>C15*H5</f>
        <v>3810</v>
      </c>
      <c r="E15" s="13">
        <f>C15/SUM(D$1:D$1048551)</f>
        <v>2.0739429803943256E-2</v>
      </c>
      <c r="J15" s="17" t="s">
        <v>41</v>
      </c>
      <c r="K15" s="18">
        <v>7620</v>
      </c>
    </row>
    <row r="16" spans="1:18" x14ac:dyDescent="0.25">
      <c r="A16" t="s">
        <v>32</v>
      </c>
      <c r="B16" t="s">
        <v>35</v>
      </c>
      <c r="C16" s="5">
        <v>2600</v>
      </c>
      <c r="D16" s="5">
        <f>C16</f>
        <v>2600</v>
      </c>
      <c r="E16" s="13">
        <f>C16/SUM(D$1:D$1048551)</f>
        <v>1.7974172496750821E-2</v>
      </c>
      <c r="J16" s="17" t="s">
        <v>19</v>
      </c>
      <c r="K16" s="18">
        <v>147452</v>
      </c>
    </row>
    <row r="17" spans="1:5" x14ac:dyDescent="0.25">
      <c r="A17" t="s">
        <v>32</v>
      </c>
      <c r="B17" t="s">
        <v>37</v>
      </c>
      <c r="C17" s="5">
        <v>5000</v>
      </c>
      <c r="D17" s="5">
        <f>C17*H5</f>
        <v>6350</v>
      </c>
      <c r="E17" s="13">
        <f>C17/SUM(D$1:D$1048551)</f>
        <v>3.4565716339905427E-2</v>
      </c>
    </row>
    <row r="18" spans="1:5" x14ac:dyDescent="0.25">
      <c r="A18" t="s">
        <v>38</v>
      </c>
      <c r="B18" t="s">
        <v>39</v>
      </c>
      <c r="C18" s="5">
        <v>10000</v>
      </c>
      <c r="D18" s="5">
        <f>C18*H5</f>
        <v>12700</v>
      </c>
      <c r="E18" s="13">
        <f>C18/SUM(D$1:D$1048551)</f>
        <v>6.9131432679810853E-2</v>
      </c>
    </row>
    <row r="19" spans="1:5" x14ac:dyDescent="0.25">
      <c r="A19" t="s">
        <v>38</v>
      </c>
      <c r="B19" t="s">
        <v>40</v>
      </c>
      <c r="C19" s="5">
        <v>16000</v>
      </c>
      <c r="D19" s="5">
        <f>C19*H5</f>
        <v>20320</v>
      </c>
      <c r="E19" s="13">
        <f>C19/SUM(D$1:D$1048551)</f>
        <v>0.11061029228769736</v>
      </c>
    </row>
    <row r="20" spans="1:5" x14ac:dyDescent="0.25">
      <c r="A20" t="s">
        <v>41</v>
      </c>
      <c r="B20" t="s">
        <v>42</v>
      </c>
      <c r="C20" s="5">
        <v>6000</v>
      </c>
      <c r="D20" s="5">
        <f>C20*H5</f>
        <v>7620</v>
      </c>
      <c r="E20" s="13">
        <f>C20/SUM(D$1:D$1048551)</f>
        <v>4.1478859607886512E-2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2022-02-28T22:49:02Z</dcterms:created>
  <dcterms:modified xsi:type="dcterms:W3CDTF">2022-05-05T07:57:46Z</dcterms:modified>
</cp:coreProperties>
</file>